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B03\Division of Revenue\2021\Final documents\Hard coded schedules and annexures for website\"/>
    </mc:Choice>
  </mc:AlternateContent>
  <bookViews>
    <workbookView xWindow="0" yWindow="0" windowWidth="28800" windowHeight="11100"/>
  </bookViews>
  <sheets>
    <sheet name="Schedule 1 &amp; 2" sheetId="1" r:id="rId1"/>
    <sheet name="Schedule 3" sheetId="2" r:id="rId2"/>
    <sheet name="Schedule 4A" sheetId="3" r:id="rId3"/>
    <sheet name="Schedule 4B" sheetId="4" r:id="rId4"/>
    <sheet name="Schedule 5A" sheetId="5" r:id="rId5"/>
    <sheet name="Schedule 5B" sheetId="6" r:id="rId6"/>
    <sheet name="Schedule 6A" sheetId="7" r:id="rId7"/>
    <sheet name="Schedule 6B" sheetId="8" r:id="rId8"/>
    <sheet name="Schedule 7A &amp; 7B"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1" hidden="1">'Schedule 3'!$M$8:$M$1282</definedName>
    <definedName name="_xlnm._FilterDatabase" localSheetId="2" hidden="1">'Schedule 4A'!$M$8:$M$228</definedName>
    <definedName name="_xlnm._FilterDatabase" localSheetId="3" hidden="1">'Schedule 4B'!$M$8:$M$228</definedName>
    <definedName name="_xlnm._FilterDatabase" localSheetId="4" hidden="1">'Schedule 5A'!$M$8:$M$228</definedName>
    <definedName name="_xlnm._FilterDatabase" localSheetId="5" hidden="1">'Schedule 5B'!$M$8:$M$228</definedName>
    <definedName name="_xlnm._FilterDatabase" localSheetId="6" hidden="1">'Schedule 6A'!$M$8:$M$228</definedName>
    <definedName name="_xlnm._FilterDatabase" localSheetId="7" hidden="1">'Schedule 6B'!$M$8:$M$228</definedName>
    <definedName name="_xlnm._FilterDatabase" localSheetId="8" hidden="1">'Schedule 7A &amp; 7B'!$M$8:$M$228</definedName>
    <definedName name="EC">[1]Settings!$AD$4:$AD$23</definedName>
    <definedName name="FS">[1]Settings!$AD$24:$AD$43</definedName>
    <definedName name="GT">[1]Settings!$AD$44:$AD$63</definedName>
    <definedName name="KZN">[1]Settings!$AD$64:$AD$83</definedName>
    <definedName name="LGGrants">[1]Settings!$AE$31:$AE$57</definedName>
    <definedName name="LIM">[1]Settings!$AD$84:$AD$103</definedName>
    <definedName name="MPU">[1]Settings!$AD$104:$AD$123</definedName>
    <definedName name="NC">[1]Settings!$AD$124:$AD$143</definedName>
    <definedName name="NW">[1]Settings!$AD$144:$AD$163</definedName>
    <definedName name="PGGrants">[1]Settings!$AE$4:$AE$30</definedName>
    <definedName name="_xlnm.Print_Area" localSheetId="0">'Schedule 1 &amp; 2'!$B$1:$G$40</definedName>
    <definedName name="_xlnm.Print_Area" localSheetId="1">'Schedule 3'!$B$1:$I$1281</definedName>
    <definedName name="_xlnm.Print_Area" localSheetId="2">'Schedule 4A'!$B$1:$K$52</definedName>
    <definedName name="_xlnm.Print_Area" localSheetId="3">'Schedule 4B'!$B$1:$K$30</definedName>
    <definedName name="_xlnm.Print_Area" localSheetId="4">'Schedule 5A'!$B$1:$K$228</definedName>
    <definedName name="_xlnm.Print_Area" localSheetId="5">'Schedule 5B'!$B$1:$K$43</definedName>
    <definedName name="_xlnm.Print_Area" localSheetId="6">'Schedule 6A'!$B$1:$K$25</definedName>
    <definedName name="_xlnm.Print_Area" localSheetId="7">'Schedule 6B'!$B$1:$K$25</definedName>
    <definedName name="_xlnm.Print_Area" localSheetId="8">'Schedule 7A &amp; 7B'!$B$1:$K$32</definedName>
    <definedName name="_xlnm.Print_Titles" localSheetId="1">'Schedule 3'!$1:$9</definedName>
    <definedName name="_xlnm.Print_Titles" localSheetId="2">'Schedule 4A'!$1:$8</definedName>
    <definedName name="_xlnm.Print_Titles" localSheetId="4">'Schedule 5A'!$1:$8</definedName>
    <definedName name="_xlnm.Print_Titles" localSheetId="5">'Schedule 5B'!$1:$8</definedName>
    <definedName name="_xlnm.Print_Titles" localSheetId="6">'Schedule 6A'!$1:$8</definedName>
    <definedName name="_xlnm.Print_Titles" localSheetId="7">'Schedule 6B'!$1:$8</definedName>
    <definedName name="WC">[1]Settings!$AD$164:$AD$183</definedName>
    <definedName name="wow">[2]Settings!$AD$4:$AD$23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34" i="9" l="1"/>
  <c r="K222" i="9"/>
  <c r="N30" i="9" a="1"/>
  <c r="N30" i="9" s="1"/>
  <c r="M30" i="9"/>
  <c r="Q30" i="9"/>
  <c r="N29" i="9" a="1"/>
  <c r="N29" i="9" s="1"/>
  <c r="M29" i="9"/>
  <c r="Q29" i="9"/>
  <c r="N28" i="9" a="1"/>
  <c r="N28" i="9" s="1"/>
  <c r="O28" i="9" s="1"/>
  <c r="M28" i="9"/>
  <c r="Q28" i="9"/>
  <c r="R28" i="9" s="1"/>
  <c r="N27" i="9" a="1"/>
  <c r="N27" i="9" s="1"/>
  <c r="M27" i="9"/>
  <c r="R26" i="9"/>
  <c r="N26" i="9" a="1"/>
  <c r="N26" i="9" s="1"/>
  <c r="J235" i="9"/>
  <c r="I235" i="9"/>
  <c r="N14" i="9" a="1"/>
  <c r="N14" i="9" s="1"/>
  <c r="O14" i="9" s="1"/>
  <c r="Q14" i="9"/>
  <c r="N13" i="9" a="1"/>
  <c r="N13" i="9" s="1"/>
  <c r="O13" i="9" s="1"/>
  <c r="Q13" i="9"/>
  <c r="N12" i="9" a="1"/>
  <c r="N12" i="9" s="1"/>
  <c r="O12" i="9" s="1"/>
  <c r="M12" i="9"/>
  <c r="Q12" i="9"/>
  <c r="R12" i="9" s="1"/>
  <c r="N11" i="9" a="1"/>
  <c r="N11" i="9" s="1"/>
  <c r="O11" i="9" s="1"/>
  <c r="R10" i="9"/>
  <c r="N10" i="9" a="1"/>
  <c r="N10" i="9" s="1"/>
  <c r="O10" i="9"/>
  <c r="J7" i="9"/>
  <c r="I7" i="9"/>
  <c r="H6" i="9"/>
  <c r="N24" i="8" a="1"/>
  <c r="N24" i="8" s="1"/>
  <c r="Q24" i="8"/>
  <c r="S24" i="8" s="1"/>
  <c r="M24" i="8" s="1"/>
  <c r="N23" i="8" a="1"/>
  <c r="N23" i="8" s="1"/>
  <c r="Q23" i="8"/>
  <c r="N22" i="8" a="1"/>
  <c r="N22" i="8" s="1"/>
  <c r="Q22" i="8"/>
  <c r="N21" i="8" a="1"/>
  <c r="N21" i="8" s="1"/>
  <c r="Q21" i="8"/>
  <c r="N20" i="8" a="1"/>
  <c r="N20" i="8" s="1"/>
  <c r="Q20" i="8"/>
  <c r="N19" i="8" a="1"/>
  <c r="N19" i="8" s="1"/>
  <c r="O19" i="8" s="1"/>
  <c r="Q19" i="8"/>
  <c r="R19" i="8" s="1"/>
  <c r="N18" i="8" a="1"/>
  <c r="N18" i="8" s="1"/>
  <c r="Q18" i="8"/>
  <c r="R18" i="8" s="1"/>
  <c r="N17" i="8" a="1"/>
  <c r="N17" i="8" s="1"/>
  <c r="Q17" i="8"/>
  <c r="R17" i="8" s="1"/>
  <c r="N16" i="8" a="1"/>
  <c r="N16" i="8" s="1"/>
  <c r="Q16" i="8"/>
  <c r="N15" i="8" a="1"/>
  <c r="N15" i="8" s="1"/>
  <c r="Q15" i="8"/>
  <c r="N14" i="8" a="1"/>
  <c r="N14" i="8" s="1"/>
  <c r="J234" i="8" s="1"/>
  <c r="I234" i="8"/>
  <c r="N13" i="8" a="1"/>
  <c r="N13" i="8" s="1"/>
  <c r="I235" i="8" s="1"/>
  <c r="J235" i="8"/>
  <c r="N12" i="8" a="1"/>
  <c r="N12" i="8" s="1"/>
  <c r="N11" i="8" a="1"/>
  <c r="N11" i="8" s="1"/>
  <c r="R10" i="8"/>
  <c r="N10" i="8" a="1"/>
  <c r="N10" i="8" s="1"/>
  <c r="J7" i="8"/>
  <c r="I7" i="8"/>
  <c r="H6" i="8"/>
  <c r="N24" i="7" a="1"/>
  <c r="N24" i="7" s="1"/>
  <c r="Q24" i="7"/>
  <c r="N23" i="7" a="1"/>
  <c r="N23" i="7" s="1"/>
  <c r="Q23" i="7"/>
  <c r="R23" i="7" s="1"/>
  <c r="N22" i="7" a="1"/>
  <c r="N22" i="7" s="1"/>
  <c r="Q22" i="7"/>
  <c r="N21" i="7" a="1"/>
  <c r="N21" i="7" s="1"/>
  <c r="Q21" i="7"/>
  <c r="N20" i="7" a="1"/>
  <c r="N20" i="7" s="1"/>
  <c r="Q20" i="7"/>
  <c r="N19" i="7" a="1"/>
  <c r="N19" i="7" s="1"/>
  <c r="O19" i="7" s="1"/>
  <c r="Q19" i="7"/>
  <c r="N18" i="7" a="1"/>
  <c r="N18" i="7" s="1"/>
  <c r="Q18" i="7"/>
  <c r="R18" i="7" s="1"/>
  <c r="N17" i="7" a="1"/>
  <c r="N17" i="7" s="1"/>
  <c r="Q17" i="7"/>
  <c r="O16" i="7"/>
  <c r="N16" i="7" a="1"/>
  <c r="N16" i="7" s="1"/>
  <c r="Q16" i="7"/>
  <c r="N15" i="7" a="1"/>
  <c r="N15" i="7" s="1"/>
  <c r="Q15" i="7"/>
  <c r="N14" i="7" a="1"/>
  <c r="N14" i="7" s="1"/>
  <c r="Q14" i="7"/>
  <c r="N13" i="7" a="1"/>
  <c r="N13" i="7" s="1"/>
  <c r="Q13" i="7"/>
  <c r="R13" i="7" s="1"/>
  <c r="N12" i="7" a="1"/>
  <c r="N12" i="7" s="1"/>
  <c r="Q12" i="7"/>
  <c r="O11" i="7"/>
  <c r="N11" i="7" a="1"/>
  <c r="N11" i="7" s="1"/>
  <c r="R10" i="7"/>
  <c r="N10" i="7" a="1"/>
  <c r="N10" i="7" s="1"/>
  <c r="O10" i="7" s="1"/>
  <c r="Q11" i="7"/>
  <c r="J7" i="7"/>
  <c r="I7" i="7"/>
  <c r="H6" i="7"/>
  <c r="N42" i="6" a="1"/>
  <c r="N42" i="6" s="1"/>
  <c r="Q42" i="6"/>
  <c r="N41" i="6" a="1"/>
  <c r="N41" i="6" s="1"/>
  <c r="Q41" i="6"/>
  <c r="N40" i="6" a="1"/>
  <c r="N40" i="6" s="1"/>
  <c r="O40" i="6" s="1"/>
  <c r="Q40" i="6"/>
  <c r="R40" i="6" s="1"/>
  <c r="N39" i="6" a="1"/>
  <c r="N39" i="6" s="1"/>
  <c r="Q39" i="6"/>
  <c r="N38" i="6" a="1"/>
  <c r="N38" i="6" s="1"/>
  <c r="Q38" i="6"/>
  <c r="N37" i="6" a="1"/>
  <c r="N37" i="6" s="1"/>
  <c r="N36" i="6" a="1"/>
  <c r="N36" i="6" s="1"/>
  <c r="O36" i="6"/>
  <c r="N35" i="6" a="1"/>
  <c r="N35" i="6" s="1"/>
  <c r="N34" i="6" a="1"/>
  <c r="N34" i="6" s="1"/>
  <c r="N33" i="6" a="1"/>
  <c r="N33" i="6" s="1"/>
  <c r="O33" i="6" s="1"/>
  <c r="Q33" i="6"/>
  <c r="N32" i="6" a="1"/>
  <c r="N32" i="6" s="1"/>
  <c r="N31" i="6" a="1"/>
  <c r="N31" i="6" s="1"/>
  <c r="N30" i="6" a="1"/>
  <c r="N30" i="6" s="1"/>
  <c r="Q30" i="6"/>
  <c r="N29" i="6" a="1"/>
  <c r="N29" i="6" s="1"/>
  <c r="R28" i="6"/>
  <c r="N28" i="6" a="1"/>
  <c r="N28" i="6" s="1"/>
  <c r="O28" i="6" s="1"/>
  <c r="Q24" i="6"/>
  <c r="N24" i="6" a="1"/>
  <c r="N24" i="6" s="1"/>
  <c r="N23" i="6" a="1"/>
  <c r="N23" i="6" s="1"/>
  <c r="Q23" i="6"/>
  <c r="R23" i="6" s="1"/>
  <c r="N22" i="6" a="1"/>
  <c r="N22" i="6" s="1"/>
  <c r="Q22" i="6"/>
  <c r="N21" i="6" a="1"/>
  <c r="N21" i="6" s="1"/>
  <c r="Q21" i="6"/>
  <c r="N20" i="6" a="1"/>
  <c r="N20" i="6" s="1"/>
  <c r="O20" i="6"/>
  <c r="Q20" i="6"/>
  <c r="R20" i="6" s="1"/>
  <c r="N19" i="6" a="1"/>
  <c r="N19" i="6" s="1"/>
  <c r="Q19" i="6"/>
  <c r="N18" i="6" a="1"/>
  <c r="N18" i="6" s="1"/>
  <c r="Q18" i="6"/>
  <c r="N17" i="6" a="1"/>
  <c r="N17" i="6" s="1"/>
  <c r="Q17" i="6"/>
  <c r="R17" i="6" s="1"/>
  <c r="N16" i="6" a="1"/>
  <c r="N16" i="6" s="1"/>
  <c r="Q16" i="6"/>
  <c r="R16" i="6" s="1"/>
  <c r="N15" i="6" a="1"/>
  <c r="N15" i="6" s="1"/>
  <c r="Q15" i="6"/>
  <c r="N14" i="6" a="1"/>
  <c r="N14" i="6" s="1"/>
  <c r="N13" i="6" a="1"/>
  <c r="N13" i="6" s="1"/>
  <c r="O13" i="6" s="1"/>
  <c r="N12" i="6" a="1"/>
  <c r="N12" i="6" s="1"/>
  <c r="N11" i="6" a="1"/>
  <c r="N11" i="6" s="1"/>
  <c r="Q11" i="6"/>
  <c r="R10" i="6"/>
  <c r="N10" i="6" a="1"/>
  <c r="N10" i="6" s="1"/>
  <c r="J7" i="6"/>
  <c r="I7" i="6"/>
  <c r="H6" i="6"/>
  <c r="M228" i="5"/>
  <c r="M219" i="5"/>
  <c r="M220" i="5" s="1"/>
  <c r="M221" i="5" s="1"/>
  <c r="M222" i="5" s="1"/>
  <c r="M223" i="5" s="1"/>
  <c r="M224" i="5" s="1"/>
  <c r="M225" i="5" s="1"/>
  <c r="M226" i="5" s="1"/>
  <c r="O218" i="5"/>
  <c r="Q218" i="5"/>
  <c r="O207" i="5"/>
  <c r="Q207" i="5"/>
  <c r="R207" i="5" s="1"/>
  <c r="O196" i="5"/>
  <c r="O185" i="5"/>
  <c r="O174" i="5"/>
  <c r="O163" i="5"/>
  <c r="O152" i="5"/>
  <c r="O141" i="5"/>
  <c r="O130" i="5"/>
  <c r="M128" i="5"/>
  <c r="O119" i="5"/>
  <c r="O108" i="5"/>
  <c r="O97" i="5"/>
  <c r="O86" i="5"/>
  <c r="Q86" i="5"/>
  <c r="R86" i="5" s="1"/>
  <c r="O75" i="5"/>
  <c r="O64" i="5"/>
  <c r="O53" i="5"/>
  <c r="O42" i="5"/>
  <c r="O31" i="5"/>
  <c r="O20" i="5"/>
  <c r="R9" i="5"/>
  <c r="O9" i="5"/>
  <c r="J7" i="5"/>
  <c r="I7" i="5"/>
  <c r="H6" i="5"/>
  <c r="F228" i="4"/>
  <c r="E228" i="4"/>
  <c r="F227" i="4"/>
  <c r="E227" i="4"/>
  <c r="F226" i="4"/>
  <c r="E226" i="4"/>
  <c r="F225" i="4"/>
  <c r="E225" i="4"/>
  <c r="F224" i="4"/>
  <c r="E224" i="4"/>
  <c r="F223" i="4"/>
  <c r="E223" i="4"/>
  <c r="F222" i="4"/>
  <c r="E222" i="4"/>
  <c r="F221" i="4"/>
  <c r="E221" i="4"/>
  <c r="F220" i="4"/>
  <c r="E220" i="4"/>
  <c r="F219" i="4"/>
  <c r="E219" i="4"/>
  <c r="O218" i="4"/>
  <c r="I226" i="4" s="1"/>
  <c r="C218" i="4"/>
  <c r="Q218" i="4" s="1"/>
  <c r="F217" i="4"/>
  <c r="E217" i="4"/>
  <c r="F216" i="4"/>
  <c r="E216" i="4"/>
  <c r="I215" i="4"/>
  <c r="F215" i="4"/>
  <c r="E215" i="4"/>
  <c r="F214" i="4"/>
  <c r="E214" i="4"/>
  <c r="F213" i="4"/>
  <c r="E213" i="4"/>
  <c r="F212" i="4"/>
  <c r="E212" i="4"/>
  <c r="F211" i="4"/>
  <c r="E211" i="4"/>
  <c r="F210" i="4"/>
  <c r="E210" i="4"/>
  <c r="F209" i="4"/>
  <c r="E209" i="4"/>
  <c r="F208" i="4"/>
  <c r="E208" i="4"/>
  <c r="O207" i="4"/>
  <c r="H215" i="4" s="1"/>
  <c r="J207" i="4"/>
  <c r="C207" i="4"/>
  <c r="Q207" i="4" s="1"/>
  <c r="F206" i="4"/>
  <c r="E206" i="4"/>
  <c r="F205" i="4"/>
  <c r="E205" i="4"/>
  <c r="F204" i="4"/>
  <c r="E204" i="4"/>
  <c r="F203" i="4"/>
  <c r="E203" i="4"/>
  <c r="F202" i="4"/>
  <c r="E202" i="4"/>
  <c r="F201" i="4"/>
  <c r="E201" i="4"/>
  <c r="F200" i="4"/>
  <c r="E200" i="4"/>
  <c r="F199" i="4"/>
  <c r="E199" i="4"/>
  <c r="F198" i="4"/>
  <c r="E198" i="4"/>
  <c r="F197" i="4"/>
  <c r="E197" i="4"/>
  <c r="O196" i="4"/>
  <c r="H203" i="4" s="1"/>
  <c r="C196" i="4"/>
  <c r="Q196" i="4" s="1"/>
  <c r="F195" i="4"/>
  <c r="E195" i="4"/>
  <c r="F194" i="4"/>
  <c r="E194" i="4"/>
  <c r="F193" i="4"/>
  <c r="E193" i="4"/>
  <c r="F192" i="4"/>
  <c r="E192" i="4"/>
  <c r="F191" i="4"/>
  <c r="E191" i="4"/>
  <c r="F190" i="4"/>
  <c r="E190" i="4"/>
  <c r="F189" i="4"/>
  <c r="E189" i="4"/>
  <c r="F188" i="4"/>
  <c r="E188" i="4"/>
  <c r="F187" i="4"/>
  <c r="E187" i="4"/>
  <c r="F186" i="4"/>
  <c r="E186" i="4"/>
  <c r="O185" i="4"/>
  <c r="H190" i="4" s="1"/>
  <c r="C185" i="4"/>
  <c r="Q185" i="4" s="1"/>
  <c r="F184" i="4"/>
  <c r="E184" i="4"/>
  <c r="F183" i="4"/>
  <c r="E183" i="4"/>
  <c r="F182" i="4"/>
  <c r="E182" i="4"/>
  <c r="F181" i="4"/>
  <c r="E181" i="4"/>
  <c r="F180" i="4"/>
  <c r="E180" i="4"/>
  <c r="F179" i="4"/>
  <c r="E179" i="4"/>
  <c r="F178" i="4"/>
  <c r="E178" i="4"/>
  <c r="F177" i="4"/>
  <c r="E177" i="4"/>
  <c r="F176" i="4"/>
  <c r="E176" i="4"/>
  <c r="F175" i="4"/>
  <c r="E175" i="4"/>
  <c r="O174" i="4"/>
  <c r="H181" i="4" s="1"/>
  <c r="C174" i="4"/>
  <c r="Q174" i="4" s="1"/>
  <c r="F173" i="4"/>
  <c r="E173" i="4"/>
  <c r="F172" i="4"/>
  <c r="E172" i="4"/>
  <c r="F171" i="4"/>
  <c r="E171" i="4"/>
  <c r="F170" i="4"/>
  <c r="E170" i="4"/>
  <c r="F169" i="4"/>
  <c r="E169" i="4"/>
  <c r="F168" i="4"/>
  <c r="E168" i="4"/>
  <c r="F167" i="4"/>
  <c r="E167" i="4"/>
  <c r="F166" i="4"/>
  <c r="E166" i="4"/>
  <c r="F165" i="4"/>
  <c r="E165" i="4"/>
  <c r="F164" i="4"/>
  <c r="E164" i="4"/>
  <c r="O163" i="4"/>
  <c r="H168" i="4" s="1"/>
  <c r="C163" i="4"/>
  <c r="Q163" i="4" s="1"/>
  <c r="F162" i="4"/>
  <c r="E162" i="4"/>
  <c r="F161" i="4"/>
  <c r="E161" i="4"/>
  <c r="F160" i="4"/>
  <c r="E160" i="4"/>
  <c r="F159" i="4"/>
  <c r="E159" i="4"/>
  <c r="F158" i="4"/>
  <c r="E158" i="4"/>
  <c r="F157" i="4"/>
  <c r="E157" i="4"/>
  <c r="F156" i="4"/>
  <c r="E156" i="4"/>
  <c r="F155" i="4"/>
  <c r="E155" i="4"/>
  <c r="F154" i="4"/>
  <c r="E154" i="4"/>
  <c r="F153" i="4"/>
  <c r="E153" i="4"/>
  <c r="O152" i="4"/>
  <c r="I160" i="4" s="1"/>
  <c r="C152" i="4"/>
  <c r="Q152" i="4" s="1"/>
  <c r="F151" i="4"/>
  <c r="E151" i="4"/>
  <c r="F150" i="4"/>
  <c r="E150" i="4"/>
  <c r="F149" i="4"/>
  <c r="E149" i="4"/>
  <c r="F148" i="4"/>
  <c r="E148" i="4"/>
  <c r="F147" i="4"/>
  <c r="E147" i="4"/>
  <c r="F146" i="4"/>
  <c r="E146" i="4"/>
  <c r="F145" i="4"/>
  <c r="E145" i="4"/>
  <c r="F144" i="4"/>
  <c r="E144" i="4"/>
  <c r="F143" i="4"/>
  <c r="E143" i="4"/>
  <c r="F142" i="4"/>
  <c r="E142" i="4"/>
  <c r="O141" i="4"/>
  <c r="H150" i="4" s="1"/>
  <c r="C141" i="4"/>
  <c r="Q141" i="4" s="1"/>
  <c r="F140" i="4"/>
  <c r="E140" i="4"/>
  <c r="F139" i="4"/>
  <c r="E139" i="4"/>
  <c r="F138" i="4"/>
  <c r="E138" i="4"/>
  <c r="F137" i="4"/>
  <c r="E137" i="4"/>
  <c r="F136" i="4"/>
  <c r="E136" i="4"/>
  <c r="F135" i="4"/>
  <c r="E135" i="4"/>
  <c r="F134" i="4"/>
  <c r="E134" i="4"/>
  <c r="F133" i="4"/>
  <c r="E133" i="4"/>
  <c r="F132" i="4"/>
  <c r="E132" i="4"/>
  <c r="F131" i="4"/>
  <c r="E131" i="4"/>
  <c r="O130" i="4"/>
  <c r="H135" i="4" s="1"/>
  <c r="C130" i="4"/>
  <c r="Q130" i="4" s="1"/>
  <c r="F129" i="4"/>
  <c r="E129" i="4"/>
  <c r="F128" i="4"/>
  <c r="E128" i="4"/>
  <c r="F127" i="4"/>
  <c r="E127" i="4"/>
  <c r="F126" i="4"/>
  <c r="E126" i="4"/>
  <c r="F125" i="4"/>
  <c r="E125" i="4"/>
  <c r="F124" i="4"/>
  <c r="E124" i="4"/>
  <c r="F123" i="4"/>
  <c r="E123" i="4"/>
  <c r="F122" i="4"/>
  <c r="E122" i="4"/>
  <c r="F121" i="4"/>
  <c r="E121" i="4"/>
  <c r="F120" i="4"/>
  <c r="E120" i="4"/>
  <c r="O119" i="4"/>
  <c r="H124" i="4" s="1"/>
  <c r="C119" i="4"/>
  <c r="Q119" i="4" s="1"/>
  <c r="F118" i="4"/>
  <c r="E118" i="4"/>
  <c r="F117" i="4"/>
  <c r="E117" i="4"/>
  <c r="F116" i="4"/>
  <c r="E116" i="4"/>
  <c r="F115" i="4"/>
  <c r="E115" i="4"/>
  <c r="F114" i="4"/>
  <c r="E114" i="4"/>
  <c r="F113" i="4"/>
  <c r="E113" i="4"/>
  <c r="F112" i="4"/>
  <c r="E112" i="4"/>
  <c r="F111" i="4"/>
  <c r="E111" i="4"/>
  <c r="F110" i="4"/>
  <c r="E110" i="4"/>
  <c r="F109" i="4"/>
  <c r="E109" i="4"/>
  <c r="O108" i="4"/>
  <c r="H113" i="4" s="1"/>
  <c r="C108" i="4"/>
  <c r="Q108" i="4" s="1"/>
  <c r="F107" i="4"/>
  <c r="E107" i="4"/>
  <c r="F106" i="4"/>
  <c r="E106" i="4"/>
  <c r="F105" i="4"/>
  <c r="E105" i="4"/>
  <c r="H104" i="4"/>
  <c r="F104" i="4"/>
  <c r="E104" i="4"/>
  <c r="F103" i="4"/>
  <c r="E103" i="4"/>
  <c r="F102" i="4"/>
  <c r="E102" i="4"/>
  <c r="F101" i="4"/>
  <c r="E101" i="4"/>
  <c r="F100" i="4"/>
  <c r="E100" i="4"/>
  <c r="F99" i="4"/>
  <c r="E99" i="4"/>
  <c r="F98" i="4"/>
  <c r="E98" i="4"/>
  <c r="O97" i="4"/>
  <c r="H102" i="4" s="1"/>
  <c r="C97" i="4"/>
  <c r="Q97" i="4" s="1"/>
  <c r="F96" i="4"/>
  <c r="E96" i="4"/>
  <c r="F95" i="4"/>
  <c r="E95" i="4"/>
  <c r="F94" i="4"/>
  <c r="E94" i="4"/>
  <c r="F93" i="4"/>
  <c r="E93" i="4"/>
  <c r="F92" i="4"/>
  <c r="E92" i="4"/>
  <c r="F91" i="4"/>
  <c r="E91" i="4"/>
  <c r="F90" i="4"/>
  <c r="E90" i="4"/>
  <c r="F89" i="4"/>
  <c r="E89" i="4"/>
  <c r="F88" i="4"/>
  <c r="E88" i="4"/>
  <c r="F87" i="4"/>
  <c r="E87" i="4"/>
  <c r="O86" i="4"/>
  <c r="I94" i="4" s="1"/>
  <c r="C86" i="4"/>
  <c r="Q86" i="4" s="1"/>
  <c r="F85" i="4"/>
  <c r="E85" i="4"/>
  <c r="F84" i="4"/>
  <c r="E84" i="4"/>
  <c r="F83" i="4"/>
  <c r="E83" i="4"/>
  <c r="F82" i="4"/>
  <c r="E82" i="4"/>
  <c r="F81" i="4"/>
  <c r="E81" i="4"/>
  <c r="F80" i="4"/>
  <c r="E80" i="4"/>
  <c r="F79" i="4"/>
  <c r="E79" i="4"/>
  <c r="F78" i="4"/>
  <c r="E78" i="4"/>
  <c r="F77" i="4"/>
  <c r="E77" i="4"/>
  <c r="F76" i="4"/>
  <c r="E76" i="4"/>
  <c r="O75" i="4"/>
  <c r="H84" i="4" s="1"/>
  <c r="C75" i="4"/>
  <c r="Q75" i="4" s="1"/>
  <c r="F74" i="4"/>
  <c r="E74" i="4"/>
  <c r="F73" i="4"/>
  <c r="E73" i="4"/>
  <c r="F72" i="4"/>
  <c r="E72" i="4"/>
  <c r="F71" i="4"/>
  <c r="E71" i="4"/>
  <c r="F70" i="4"/>
  <c r="E70" i="4"/>
  <c r="F69" i="4"/>
  <c r="E69" i="4"/>
  <c r="F68" i="4"/>
  <c r="E68" i="4"/>
  <c r="F67" i="4"/>
  <c r="E67" i="4"/>
  <c r="F66" i="4"/>
  <c r="E66" i="4"/>
  <c r="F65" i="4"/>
  <c r="E65" i="4"/>
  <c r="O64" i="4"/>
  <c r="H69" i="4" s="1"/>
  <c r="I64" i="4"/>
  <c r="C64" i="4"/>
  <c r="Q64" i="4" s="1"/>
  <c r="F63" i="4"/>
  <c r="E63" i="4"/>
  <c r="I62" i="4"/>
  <c r="F62" i="4"/>
  <c r="E62" i="4"/>
  <c r="F61" i="4"/>
  <c r="E61" i="4"/>
  <c r="F60" i="4"/>
  <c r="E60" i="4"/>
  <c r="F59" i="4"/>
  <c r="E59" i="4"/>
  <c r="F58" i="4"/>
  <c r="E58" i="4"/>
  <c r="H57" i="4"/>
  <c r="F57" i="4"/>
  <c r="E57" i="4"/>
  <c r="F56" i="4"/>
  <c r="E56" i="4"/>
  <c r="F55" i="4"/>
  <c r="E55" i="4"/>
  <c r="H54" i="4"/>
  <c r="F54" i="4"/>
  <c r="E54" i="4"/>
  <c r="O53" i="4"/>
  <c r="H58" i="4" s="1"/>
  <c r="C53" i="4"/>
  <c r="Q53" i="4" s="1"/>
  <c r="F52" i="4"/>
  <c r="E52" i="4"/>
  <c r="F51" i="4"/>
  <c r="E51" i="4"/>
  <c r="F50" i="4"/>
  <c r="E50" i="4"/>
  <c r="F49" i="4"/>
  <c r="E49" i="4"/>
  <c r="F48" i="4"/>
  <c r="E48" i="4"/>
  <c r="F47" i="4"/>
  <c r="E47" i="4"/>
  <c r="F46" i="4"/>
  <c r="E46" i="4"/>
  <c r="F45" i="4"/>
  <c r="E45" i="4"/>
  <c r="F44" i="4"/>
  <c r="E44" i="4"/>
  <c r="F43" i="4"/>
  <c r="E43" i="4"/>
  <c r="O42" i="4"/>
  <c r="I50" i="4" s="1"/>
  <c r="C42" i="4"/>
  <c r="Q42" i="4" s="1"/>
  <c r="R42" i="4" s="1"/>
  <c r="F41" i="4"/>
  <c r="E41" i="4"/>
  <c r="F40" i="4"/>
  <c r="E40" i="4"/>
  <c r="F39" i="4"/>
  <c r="E39" i="4"/>
  <c r="F38" i="4"/>
  <c r="E38" i="4"/>
  <c r="F37" i="4"/>
  <c r="E37" i="4"/>
  <c r="F36" i="4"/>
  <c r="E36" i="4"/>
  <c r="F35" i="4"/>
  <c r="E35" i="4"/>
  <c r="F34" i="4"/>
  <c r="E34" i="4"/>
  <c r="F33" i="4"/>
  <c r="E33" i="4"/>
  <c r="F32" i="4"/>
  <c r="E32" i="4"/>
  <c r="O31" i="4"/>
  <c r="J40" i="4" s="1"/>
  <c r="C31" i="4"/>
  <c r="Q31" i="4" s="1"/>
  <c r="O20" i="4"/>
  <c r="Q20" i="4"/>
  <c r="R9" i="4"/>
  <c r="O9" i="4"/>
  <c r="J7" i="4"/>
  <c r="I7" i="4"/>
  <c r="H6" i="4"/>
  <c r="E228" i="3"/>
  <c r="E227" i="3"/>
  <c r="E226" i="3"/>
  <c r="E225" i="3"/>
  <c r="E224" i="3"/>
  <c r="E223" i="3"/>
  <c r="E222" i="3"/>
  <c r="E221" i="3"/>
  <c r="E220" i="3"/>
  <c r="E219" i="3"/>
  <c r="O218" i="3"/>
  <c r="J224" i="3" s="1"/>
  <c r="F218" i="3"/>
  <c r="C218" i="3"/>
  <c r="Q218" i="3" s="1"/>
  <c r="E217" i="3"/>
  <c r="E216" i="3"/>
  <c r="E215" i="3"/>
  <c r="E214" i="3"/>
  <c r="E213" i="3"/>
  <c r="E212" i="3"/>
  <c r="E211" i="3"/>
  <c r="E210" i="3"/>
  <c r="E209" i="3"/>
  <c r="E208" i="3"/>
  <c r="O207" i="3"/>
  <c r="J211" i="3" s="1"/>
  <c r="F207" i="3"/>
  <c r="C207" i="3"/>
  <c r="Q207" i="3" s="1"/>
  <c r="E206" i="3"/>
  <c r="E205" i="3"/>
  <c r="E204" i="3"/>
  <c r="E203" i="3"/>
  <c r="E202" i="3"/>
  <c r="E201" i="3"/>
  <c r="E200" i="3"/>
  <c r="E199" i="3"/>
  <c r="E198" i="3"/>
  <c r="E197" i="3"/>
  <c r="O196" i="3"/>
  <c r="I205" i="3" s="1"/>
  <c r="F196" i="3"/>
  <c r="C196" i="3"/>
  <c r="Q196" i="3" s="1"/>
  <c r="R196" i="3" s="1"/>
  <c r="E195" i="3"/>
  <c r="E194" i="3"/>
  <c r="E193" i="3"/>
  <c r="E192" i="3"/>
  <c r="E191" i="3"/>
  <c r="E190" i="3"/>
  <c r="E189" i="3"/>
  <c r="E188" i="3"/>
  <c r="E187" i="3"/>
  <c r="E186" i="3"/>
  <c r="O185" i="3"/>
  <c r="I193" i="3" s="1"/>
  <c r="F185" i="3"/>
  <c r="C185" i="3"/>
  <c r="Q185" i="3" s="1"/>
  <c r="E184" i="3"/>
  <c r="E183" i="3"/>
  <c r="E182" i="3"/>
  <c r="E181" i="3"/>
  <c r="E180" i="3"/>
  <c r="E179" i="3"/>
  <c r="E178" i="3"/>
  <c r="E177" i="3"/>
  <c r="E176" i="3"/>
  <c r="E175" i="3"/>
  <c r="O174" i="3"/>
  <c r="I177" i="3" s="1"/>
  <c r="F174" i="3"/>
  <c r="C174" i="3"/>
  <c r="Q174" i="3" s="1"/>
  <c r="R174" i="3" s="1"/>
  <c r="E173" i="3"/>
  <c r="E172" i="3"/>
  <c r="E171" i="3"/>
  <c r="E170" i="3"/>
  <c r="E169" i="3"/>
  <c r="E168" i="3"/>
  <c r="E167" i="3"/>
  <c r="E166" i="3"/>
  <c r="E165" i="3"/>
  <c r="E164" i="3"/>
  <c r="O163" i="3"/>
  <c r="J169" i="3" s="1"/>
  <c r="F163" i="3"/>
  <c r="C163" i="3"/>
  <c r="Q163" i="3" s="1"/>
  <c r="E162" i="3"/>
  <c r="E161" i="3"/>
  <c r="E160" i="3"/>
  <c r="E159" i="3"/>
  <c r="E158" i="3"/>
  <c r="E157" i="3"/>
  <c r="E156" i="3"/>
  <c r="E155" i="3"/>
  <c r="E154" i="3"/>
  <c r="E153" i="3"/>
  <c r="O152" i="3"/>
  <c r="H158" i="3" s="1"/>
  <c r="F152" i="3"/>
  <c r="C152" i="3"/>
  <c r="Q152" i="3" s="1"/>
  <c r="E151" i="3"/>
  <c r="E150" i="3"/>
  <c r="E149" i="3"/>
  <c r="E148" i="3"/>
  <c r="E147" i="3"/>
  <c r="E146" i="3"/>
  <c r="E145" i="3"/>
  <c r="E144" i="3"/>
  <c r="E143" i="3"/>
  <c r="E142" i="3"/>
  <c r="O141" i="3"/>
  <c r="I150" i="3" s="1"/>
  <c r="F141" i="3"/>
  <c r="C141" i="3"/>
  <c r="Q141" i="3" s="1"/>
  <c r="E140" i="3"/>
  <c r="E139" i="3"/>
  <c r="E138" i="3"/>
  <c r="E137" i="3"/>
  <c r="E136" i="3"/>
  <c r="E135" i="3"/>
  <c r="E134" i="3"/>
  <c r="E133" i="3"/>
  <c r="E132" i="3"/>
  <c r="E131" i="3"/>
  <c r="O130" i="3"/>
  <c r="I137" i="3" s="1"/>
  <c r="F130" i="3"/>
  <c r="C130" i="3"/>
  <c r="Q130" i="3" s="1"/>
  <c r="E129" i="3"/>
  <c r="E128" i="3"/>
  <c r="E127" i="3"/>
  <c r="E126" i="3"/>
  <c r="E125" i="3"/>
  <c r="E124" i="3"/>
  <c r="E123" i="3"/>
  <c r="E122" i="3"/>
  <c r="E121" i="3"/>
  <c r="E120" i="3"/>
  <c r="O119" i="3"/>
  <c r="J123" i="3" s="1"/>
  <c r="F119" i="3"/>
  <c r="C119" i="3"/>
  <c r="Q119" i="3" s="1"/>
  <c r="E118" i="3"/>
  <c r="E117" i="3"/>
  <c r="E116" i="3"/>
  <c r="E115" i="3"/>
  <c r="E114" i="3"/>
  <c r="E113" i="3"/>
  <c r="E112" i="3"/>
  <c r="E111" i="3"/>
  <c r="E110" i="3"/>
  <c r="E109" i="3"/>
  <c r="O108" i="3"/>
  <c r="I115" i="3" s="1"/>
  <c r="F108" i="3"/>
  <c r="C108" i="3"/>
  <c r="Q108" i="3" s="1"/>
  <c r="E107" i="3"/>
  <c r="E106" i="3"/>
  <c r="E105" i="3"/>
  <c r="E104" i="3"/>
  <c r="E103" i="3"/>
  <c r="E102" i="3"/>
  <c r="E101" i="3"/>
  <c r="E100" i="3"/>
  <c r="E99" i="3"/>
  <c r="E98" i="3"/>
  <c r="O97" i="3"/>
  <c r="I105" i="3" s="1"/>
  <c r="F97" i="3"/>
  <c r="C97" i="3"/>
  <c r="Q97" i="3" s="1"/>
  <c r="E96" i="3"/>
  <c r="E95" i="3"/>
  <c r="E94" i="3"/>
  <c r="E93" i="3"/>
  <c r="E92" i="3"/>
  <c r="E91" i="3"/>
  <c r="E90" i="3"/>
  <c r="E89" i="3"/>
  <c r="E88" i="3"/>
  <c r="E87" i="3"/>
  <c r="O86" i="3"/>
  <c r="H91" i="3" s="1"/>
  <c r="F86" i="3"/>
  <c r="C86" i="3"/>
  <c r="Q86" i="3" s="1"/>
  <c r="E85" i="3"/>
  <c r="E84" i="3"/>
  <c r="E83" i="3"/>
  <c r="E82" i="3"/>
  <c r="E81" i="3"/>
  <c r="E80" i="3"/>
  <c r="E79" i="3"/>
  <c r="E78" i="3"/>
  <c r="E77" i="3"/>
  <c r="E76" i="3"/>
  <c r="O75" i="3"/>
  <c r="H83" i="3" s="1"/>
  <c r="F75" i="3"/>
  <c r="C75" i="3"/>
  <c r="Q75" i="3" s="1"/>
  <c r="R75" i="3" s="1"/>
  <c r="E74" i="3"/>
  <c r="E73" i="3"/>
  <c r="E72" i="3"/>
  <c r="E71" i="3"/>
  <c r="E70" i="3"/>
  <c r="E69" i="3"/>
  <c r="E68" i="3"/>
  <c r="E67" i="3"/>
  <c r="E66" i="3"/>
  <c r="E65" i="3"/>
  <c r="O64" i="3"/>
  <c r="J72" i="3" s="1"/>
  <c r="F64" i="3"/>
  <c r="C64" i="3"/>
  <c r="Q64" i="3" s="1"/>
  <c r="R64" i="3" s="1"/>
  <c r="E63" i="3"/>
  <c r="E62" i="3"/>
  <c r="E61" i="3"/>
  <c r="E60" i="3"/>
  <c r="E59" i="3"/>
  <c r="E58" i="3"/>
  <c r="E57" i="3"/>
  <c r="E56" i="3"/>
  <c r="E55" i="3"/>
  <c r="E54" i="3"/>
  <c r="O53" i="3"/>
  <c r="J62" i="3" s="1"/>
  <c r="F53" i="3"/>
  <c r="C53" i="3"/>
  <c r="Q53" i="3" s="1"/>
  <c r="O42" i="3"/>
  <c r="O31" i="3"/>
  <c r="O20" i="3"/>
  <c r="R9" i="3"/>
  <c r="O9" i="3"/>
  <c r="Q20" i="3"/>
  <c r="J7" i="3"/>
  <c r="I7" i="3"/>
  <c r="H6" i="3"/>
  <c r="S1" i="3"/>
  <c r="Q1274" i="2"/>
  <c r="Q1265" i="2"/>
  <c r="Q1261" i="2"/>
  <c r="Q1252" i="2"/>
  <c r="Q1253" i="2" s="1"/>
  <c r="Q1254" i="2" s="1"/>
  <c r="Q1248" i="2"/>
  <c r="Q1239" i="2"/>
  <c r="Q1240" i="2" s="1"/>
  <c r="Q1235" i="2"/>
  <c r="Q1226" i="2"/>
  <c r="Q1222" i="2"/>
  <c r="Q1213" i="2"/>
  <c r="Q1214" i="2" s="1"/>
  <c r="Q1209" i="2"/>
  <c r="Q1200" i="2"/>
  <c r="Q1196" i="2"/>
  <c r="Q1187" i="2"/>
  <c r="Q1188" i="2" s="1"/>
  <c r="M1187" i="2"/>
  <c r="Q1183" i="2"/>
  <c r="Q1174" i="2"/>
  <c r="Q1175" i="2" s="1"/>
  <c r="Q1170" i="2"/>
  <c r="Q1161" i="2"/>
  <c r="Q1162" i="2" s="1"/>
  <c r="Q1157" i="2"/>
  <c r="Q1148" i="2"/>
  <c r="Q1149" i="2" s="1"/>
  <c r="M1148" i="2"/>
  <c r="M1147" i="2"/>
  <c r="Q1141" i="2"/>
  <c r="Q1142" i="2" s="1"/>
  <c r="M1140" i="2"/>
  <c r="Q1133" i="2"/>
  <c r="Q1124" i="2"/>
  <c r="Q1125" i="2" s="1"/>
  <c r="M1123" i="2"/>
  <c r="Q1120" i="2"/>
  <c r="Q1111" i="2"/>
  <c r="Q1112" i="2" s="1"/>
  <c r="Q1113" i="2" s="1"/>
  <c r="M1111" i="2"/>
  <c r="Q1107" i="2"/>
  <c r="Q1098" i="2"/>
  <c r="Q1099" i="2" s="1"/>
  <c r="M1097" i="2"/>
  <c r="Q1094" i="2"/>
  <c r="M1086" i="2"/>
  <c r="Q1085" i="2"/>
  <c r="Q1086" i="2" s="1"/>
  <c r="M1084" i="2"/>
  <c r="Q1081" i="2"/>
  <c r="Q1072" i="2"/>
  <c r="Q1068" i="2"/>
  <c r="M1060" i="2"/>
  <c r="Q1059" i="2"/>
  <c r="Q1060" i="2" s="1"/>
  <c r="Q1061" i="2" s="1"/>
  <c r="Q1062" i="2" s="1"/>
  <c r="Q1055" i="2"/>
  <c r="Q1046" i="2"/>
  <c r="Q1047" i="2" s="1"/>
  <c r="Q1048" i="2" s="1"/>
  <c r="M1045" i="2"/>
  <c r="Q1042" i="2"/>
  <c r="Q1033" i="2"/>
  <c r="Q1034" i="2" s="1"/>
  <c r="Q1029" i="2"/>
  <c r="Q1020" i="2"/>
  <c r="Q1021" i="2" s="1"/>
  <c r="M1019" i="2"/>
  <c r="Q1016" i="2"/>
  <c r="Q1007" i="2"/>
  <c r="Q1008" i="2" s="1"/>
  <c r="M1007" i="2"/>
  <c r="Q1000" i="2"/>
  <c r="Q992" i="2"/>
  <c r="M984" i="2"/>
  <c r="Q983" i="2"/>
  <c r="Q984" i="2" s="1"/>
  <c r="M983" i="2"/>
  <c r="M982" i="2"/>
  <c r="Q979" i="2"/>
  <c r="Q970" i="2"/>
  <c r="Q971" i="2" s="1"/>
  <c r="Q966" i="2"/>
  <c r="Q957" i="2"/>
  <c r="Q958" i="2" s="1"/>
  <c r="M957" i="2"/>
  <c r="M956" i="2"/>
  <c r="Q953" i="2"/>
  <c r="Q944" i="2"/>
  <c r="Q945" i="2" s="1"/>
  <c r="Q940" i="2"/>
  <c r="Q931" i="2"/>
  <c r="Q932" i="2" s="1"/>
  <c r="Q927" i="2"/>
  <c r="Q918" i="2"/>
  <c r="Q919" i="2" s="1"/>
  <c r="Q914" i="2"/>
  <c r="Q905" i="2"/>
  <c r="Q906" i="2" s="1"/>
  <c r="Q901" i="2"/>
  <c r="Q892" i="2"/>
  <c r="Q893" i="2" s="1"/>
  <c r="Q888" i="2"/>
  <c r="Q879" i="2"/>
  <c r="Q880" i="2" s="1"/>
  <c r="Q875" i="2"/>
  <c r="Q866" i="2"/>
  <c r="Q859" i="2"/>
  <c r="M859" i="2" s="1"/>
  <c r="Q851" i="2"/>
  <c r="Q842" i="2"/>
  <c r="Q843" i="2" s="1"/>
  <c r="M843" i="2" s="1"/>
  <c r="Q838" i="2"/>
  <c r="Q831" i="2"/>
  <c r="Q832" i="2" s="1"/>
  <c r="M830" i="2"/>
  <c r="Q829" i="2"/>
  <c r="Q830" i="2" s="1"/>
  <c r="M828" i="2"/>
  <c r="Q825" i="2"/>
  <c r="Q816" i="2"/>
  <c r="Q812" i="2"/>
  <c r="Q803" i="2"/>
  <c r="Q804" i="2" s="1"/>
  <c r="Q799" i="2"/>
  <c r="Q790" i="2"/>
  <c r="Q791" i="2" s="1"/>
  <c r="Q786" i="2"/>
  <c r="Q777" i="2"/>
  <c r="M776" i="2"/>
  <c r="Q773" i="2"/>
  <c r="Q764" i="2"/>
  <c r="Q760" i="2"/>
  <c r="Q751" i="2"/>
  <c r="Q752" i="2" s="1"/>
  <c r="M750" i="2"/>
  <c r="Q747" i="2"/>
  <c r="Q738" i="2"/>
  <c r="Q739" i="2" s="1"/>
  <c r="Q734" i="2"/>
  <c r="Q725" i="2"/>
  <c r="Q726" i="2" s="1"/>
  <c r="Q718" i="2"/>
  <c r="Q719" i="2" s="1"/>
  <c r="Q710" i="2"/>
  <c r="Q701" i="2"/>
  <c r="Q702" i="2" s="1"/>
  <c r="Q697" i="2"/>
  <c r="Q688" i="2"/>
  <c r="Q689" i="2" s="1"/>
  <c r="M687" i="2"/>
  <c r="Q684" i="2"/>
  <c r="Q675" i="2"/>
  <c r="M674" i="2"/>
  <c r="Q671" i="2"/>
  <c r="Q662" i="2"/>
  <c r="Q663" i="2" s="1"/>
  <c r="M662" i="2"/>
  <c r="Q658" i="2"/>
  <c r="Q649" i="2"/>
  <c r="M648" i="2"/>
  <c r="Q645" i="2"/>
  <c r="Q636" i="2"/>
  <c r="Q637" i="2" s="1"/>
  <c r="Q632" i="2"/>
  <c r="Q623" i="2"/>
  <c r="Q624" i="2" s="1"/>
  <c r="M622" i="2"/>
  <c r="Q619" i="2"/>
  <c r="M619" i="2"/>
  <c r="Q610" i="2"/>
  <c r="M610" i="2" s="1"/>
  <c r="M609" i="2"/>
  <c r="Q606" i="2"/>
  <c r="Q597" i="2"/>
  <c r="Q598" i="2" s="1"/>
  <c r="M596" i="2"/>
  <c r="Q593" i="2"/>
  <c r="M593" i="2" s="1"/>
  <c r="M585" i="2"/>
  <c r="Q584" i="2"/>
  <c r="Q585" i="2" s="1"/>
  <c r="Q586" i="2" s="1"/>
  <c r="Q587" i="2" s="1"/>
  <c r="M584" i="2"/>
  <c r="Q577" i="2"/>
  <c r="Q578" i="2" s="1"/>
  <c r="Q579" i="2" s="1"/>
  <c r="M577" i="2"/>
  <c r="M576" i="2"/>
  <c r="Q569" i="2"/>
  <c r="Q560" i="2"/>
  <c r="M559" i="2"/>
  <c r="Q556" i="2"/>
  <c r="M556" i="2"/>
  <c r="Q548" i="2"/>
  <c r="Q547" i="2"/>
  <c r="Q543" i="2"/>
  <c r="Q534" i="2"/>
  <c r="Q535" i="2" s="1"/>
  <c r="M533" i="2"/>
  <c r="Q530" i="2"/>
  <c r="Q521" i="2"/>
  <c r="Q522" i="2" s="1"/>
  <c r="Q517" i="2"/>
  <c r="Q508" i="2"/>
  <c r="Q509" i="2" s="1"/>
  <c r="M507" i="2"/>
  <c r="Q504" i="2"/>
  <c r="Q495" i="2"/>
  <c r="Q491" i="2"/>
  <c r="Q482" i="2"/>
  <c r="Q483" i="2" s="1"/>
  <c r="M481" i="2"/>
  <c r="Q478" i="2"/>
  <c r="Q469" i="2"/>
  <c r="Q470" i="2" s="1"/>
  <c r="Q465" i="2"/>
  <c r="Q456" i="2"/>
  <c r="Q452" i="2"/>
  <c r="Q443" i="2"/>
  <c r="Q436" i="2"/>
  <c r="Q437" i="2" s="1"/>
  <c r="Q438" i="2" s="1"/>
  <c r="M436" i="2"/>
  <c r="Q428" i="2"/>
  <c r="Q419" i="2"/>
  <c r="Q420" i="2" s="1"/>
  <c r="Q415" i="2"/>
  <c r="Q406" i="2"/>
  <c r="Q407" i="2" s="1"/>
  <c r="M405" i="2"/>
  <c r="Q402" i="2"/>
  <c r="Q393" i="2"/>
  <c r="Q394" i="2" s="1"/>
  <c r="Q389" i="2"/>
  <c r="Q380" i="2"/>
  <c r="M379" i="2"/>
  <c r="Q376" i="2"/>
  <c r="Q367" i="2"/>
  <c r="Q368" i="2" s="1"/>
  <c r="Q363" i="2"/>
  <c r="Q354" i="2"/>
  <c r="Q355" i="2" s="1"/>
  <c r="M353" i="2"/>
  <c r="Q350" i="2"/>
  <c r="Q341" i="2"/>
  <c r="Q342" i="2" s="1"/>
  <c r="Q337" i="2"/>
  <c r="Q328" i="2"/>
  <c r="Q329" i="2" s="1"/>
  <c r="Q324" i="2"/>
  <c r="M324" i="2" s="1"/>
  <c r="Q315" i="2"/>
  <c r="Q316" i="2" s="1"/>
  <c r="M314" i="2"/>
  <c r="Q311" i="2"/>
  <c r="Q302" i="2"/>
  <c r="Q303" i="2" s="1"/>
  <c r="Q295" i="2"/>
  <c r="Q296" i="2" s="1"/>
  <c r="Q287" i="2"/>
  <c r="Q278" i="2"/>
  <c r="Q279" i="2" s="1"/>
  <c r="Q274" i="2"/>
  <c r="M274" i="2"/>
  <c r="Q265" i="2"/>
  <c r="Q266" i="2" s="1"/>
  <c r="Q267" i="2" s="1"/>
  <c r="M265" i="2"/>
  <c r="Q261" i="2"/>
  <c r="Q252" i="2"/>
  <c r="Q253" i="2" s="1"/>
  <c r="Q254" i="2" s="1"/>
  <c r="Q248" i="2"/>
  <c r="Q239" i="2"/>
  <c r="Q240" i="2" s="1"/>
  <c r="Q235" i="2"/>
  <c r="Q226" i="2"/>
  <c r="Q227" i="2" s="1"/>
  <c r="Q228" i="2" s="1"/>
  <c r="Q222" i="2"/>
  <c r="Q213" i="2"/>
  <c r="Q214" i="2" s="1"/>
  <c r="Q209" i="2"/>
  <c r="Q200" i="2"/>
  <c r="Q196" i="2"/>
  <c r="Q187" i="2"/>
  <c r="Q188" i="2" s="1"/>
  <c r="Q183" i="2"/>
  <c r="Q174" i="2"/>
  <c r="Q170" i="2"/>
  <c r="Q161" i="2"/>
  <c r="Q162" i="2" s="1"/>
  <c r="Q154" i="2"/>
  <c r="Q155" i="2" s="1"/>
  <c r="Q146" i="2"/>
  <c r="Q137" i="2"/>
  <c r="Q138" i="2" s="1"/>
  <c r="M136" i="2"/>
  <c r="Q133" i="2"/>
  <c r="Q124" i="2"/>
  <c r="M123" i="2"/>
  <c r="Q120" i="2"/>
  <c r="Q111" i="2"/>
  <c r="Q112" i="2" s="1"/>
  <c r="M110" i="2"/>
  <c r="Q107" i="2"/>
  <c r="Q98" i="2"/>
  <c r="Q99" i="2" s="1"/>
  <c r="M97" i="2"/>
  <c r="Q94" i="2"/>
  <c r="Q85" i="2"/>
  <c r="Q86" i="2" s="1"/>
  <c r="M84" i="2"/>
  <c r="Q81" i="2"/>
  <c r="Q72" i="2"/>
  <c r="Q73" i="2" s="1"/>
  <c r="M71" i="2"/>
  <c r="Q68" i="2"/>
  <c r="Q59" i="2"/>
  <c r="Q60" i="2" s="1"/>
  <c r="M58" i="2"/>
  <c r="Q55" i="2"/>
  <c r="Q46" i="2"/>
  <c r="Q47" i="2" s="1"/>
  <c r="M45" i="2"/>
  <c r="Q42" i="2"/>
  <c r="Q33" i="2"/>
  <c r="Q34" i="2" s="1"/>
  <c r="Q29" i="2"/>
  <c r="Q20" i="2"/>
  <c r="M19" i="2"/>
  <c r="Q13" i="2"/>
  <c r="Q14" i="2" s="1"/>
  <c r="H8" i="2"/>
  <c r="G8" i="2"/>
  <c r="F7" i="2"/>
  <c r="F28" i="1"/>
  <c r="E28" i="1"/>
  <c r="D27" i="1"/>
  <c r="H72" i="4" l="1"/>
  <c r="H199" i="4"/>
  <c r="H197" i="4"/>
  <c r="H205" i="4"/>
  <c r="I70" i="4"/>
  <c r="H68" i="4"/>
  <c r="E64" i="4"/>
  <c r="F196" i="4"/>
  <c r="J64" i="4"/>
  <c r="I68" i="4"/>
  <c r="I81" i="4"/>
  <c r="H99" i="3"/>
  <c r="I104" i="3"/>
  <c r="J43" i="4"/>
  <c r="H193" i="4"/>
  <c r="S141" i="3"/>
  <c r="D141" i="3" s="1"/>
  <c r="M141" i="3" s="1"/>
  <c r="M151" i="3" s="1"/>
  <c r="I67" i="4"/>
  <c r="H186" i="4"/>
  <c r="I191" i="4"/>
  <c r="H97" i="3"/>
  <c r="H88" i="4"/>
  <c r="E174" i="4"/>
  <c r="I176" i="4"/>
  <c r="E185" i="4"/>
  <c r="I189" i="4"/>
  <c r="I207" i="4"/>
  <c r="F75" i="4"/>
  <c r="E130" i="4"/>
  <c r="F185" i="4"/>
  <c r="J75" i="4"/>
  <c r="J130" i="4"/>
  <c r="I42" i="4"/>
  <c r="F53" i="4"/>
  <c r="I99" i="4"/>
  <c r="H78" i="4"/>
  <c r="H183" i="4"/>
  <c r="I210" i="4"/>
  <c r="I58" i="4"/>
  <c r="H76" i="4"/>
  <c r="I78" i="4"/>
  <c r="I83" i="4"/>
  <c r="H178" i="4"/>
  <c r="I190" i="4"/>
  <c r="H192" i="4"/>
  <c r="H194" i="4"/>
  <c r="F207" i="4"/>
  <c r="H208" i="4"/>
  <c r="O26" i="9"/>
  <c r="H234" i="8"/>
  <c r="O17" i="8"/>
  <c r="O10" i="8"/>
  <c r="S16" i="8"/>
  <c r="M16" i="8" s="1"/>
  <c r="S18" i="8"/>
  <c r="M18" i="8" s="1"/>
  <c r="S19" i="8"/>
  <c r="M19" i="8" s="1"/>
  <c r="S15" i="7"/>
  <c r="M15" i="7" s="1"/>
  <c r="R19" i="7"/>
  <c r="S19" i="7"/>
  <c r="M19" i="7" s="1"/>
  <c r="O24" i="7"/>
  <c r="O12" i="7"/>
  <c r="O18" i="7"/>
  <c r="O14" i="7"/>
  <c r="R15" i="7"/>
  <c r="O22" i="7"/>
  <c r="R15" i="6"/>
  <c r="S15" i="6"/>
  <c r="O41" i="6"/>
  <c r="S42" i="6"/>
  <c r="M42" i="6" s="1"/>
  <c r="R42" i="6"/>
  <c r="O16" i="6"/>
  <c r="S22" i="6"/>
  <c r="M22" i="6" s="1"/>
  <c r="S19" i="6"/>
  <c r="M19" i="6" s="1"/>
  <c r="S16" i="6"/>
  <c r="M16" i="6" s="1"/>
  <c r="Q31" i="6"/>
  <c r="M29" i="5"/>
  <c r="Q152" i="5"/>
  <c r="M62" i="5"/>
  <c r="M227" i="5"/>
  <c r="L42" i="5"/>
  <c r="Q97" i="5"/>
  <c r="Q108" i="5" s="1"/>
  <c r="Q130" i="5"/>
  <c r="Q185" i="5"/>
  <c r="Q196" i="5" s="1"/>
  <c r="S185" i="5" s="1"/>
  <c r="I135" i="4"/>
  <c r="H137" i="4"/>
  <c r="I144" i="4"/>
  <c r="H170" i="4"/>
  <c r="I185" i="4"/>
  <c r="H60" i="4"/>
  <c r="H142" i="4"/>
  <c r="I165" i="4"/>
  <c r="H123" i="4"/>
  <c r="I69" i="4"/>
  <c r="H71" i="4"/>
  <c r="I73" i="4"/>
  <c r="I84" i="4"/>
  <c r="I121" i="4"/>
  <c r="I134" i="4"/>
  <c r="I136" i="4"/>
  <c r="H138" i="4"/>
  <c r="F141" i="4"/>
  <c r="I194" i="4"/>
  <c r="I113" i="4"/>
  <c r="I123" i="4"/>
  <c r="I125" i="4"/>
  <c r="H127" i="4"/>
  <c r="I132" i="4"/>
  <c r="H139" i="4"/>
  <c r="I141" i="4"/>
  <c r="H149" i="4"/>
  <c r="I196" i="4"/>
  <c r="I199" i="4"/>
  <c r="I205" i="4"/>
  <c r="E53" i="4"/>
  <c r="I66" i="4"/>
  <c r="H73" i="4"/>
  <c r="I75" i="4"/>
  <c r="H83" i="4"/>
  <c r="H134" i="4"/>
  <c r="I139" i="4"/>
  <c r="J141" i="4"/>
  <c r="I147" i="4"/>
  <c r="I149" i="4"/>
  <c r="H154" i="4"/>
  <c r="I168" i="4"/>
  <c r="I187" i="4"/>
  <c r="H189" i="4"/>
  <c r="J196" i="4"/>
  <c r="H115" i="4"/>
  <c r="E119" i="4"/>
  <c r="H120" i="4"/>
  <c r="H122" i="4"/>
  <c r="I145" i="4"/>
  <c r="I198" i="4"/>
  <c r="H204" i="4"/>
  <c r="I57" i="4"/>
  <c r="H91" i="4"/>
  <c r="I102" i="4"/>
  <c r="H112" i="4"/>
  <c r="F119" i="4"/>
  <c r="I124" i="4"/>
  <c r="H126" i="4"/>
  <c r="H128" i="4"/>
  <c r="F130" i="4"/>
  <c r="H131" i="4"/>
  <c r="H133" i="4"/>
  <c r="I138" i="4"/>
  <c r="H200" i="4"/>
  <c r="I202" i="4"/>
  <c r="I55" i="4"/>
  <c r="I79" i="4"/>
  <c r="J32" i="4"/>
  <c r="I43" i="4"/>
  <c r="H62" i="4"/>
  <c r="F64" i="4"/>
  <c r="H65" i="4"/>
  <c r="H67" i="4"/>
  <c r="I72" i="4"/>
  <c r="E108" i="4"/>
  <c r="I110" i="4"/>
  <c r="H117" i="4"/>
  <c r="I119" i="4"/>
  <c r="I128" i="4"/>
  <c r="I130" i="4"/>
  <c r="I133" i="4"/>
  <c r="H144" i="4"/>
  <c r="I150" i="4"/>
  <c r="H188" i="4"/>
  <c r="E196" i="4"/>
  <c r="I200" i="4"/>
  <c r="S31" i="4"/>
  <c r="D31" i="4" s="1"/>
  <c r="M37" i="4" s="1"/>
  <c r="H37" i="4"/>
  <c r="H39" i="4"/>
  <c r="R31" i="4"/>
  <c r="H220" i="4"/>
  <c r="H223" i="4"/>
  <c r="H36" i="4"/>
  <c r="H33" i="4"/>
  <c r="E42" i="4"/>
  <c r="J45" i="4"/>
  <c r="I53" i="4"/>
  <c r="H77" i="4"/>
  <c r="I88" i="4"/>
  <c r="H93" i="4"/>
  <c r="E97" i="4"/>
  <c r="H106" i="4"/>
  <c r="F108" i="4"/>
  <c r="H143" i="4"/>
  <c r="H146" i="4"/>
  <c r="I154" i="4"/>
  <c r="I157" i="4"/>
  <c r="H159" i="4"/>
  <c r="E163" i="4"/>
  <c r="H167" i="4"/>
  <c r="H172" i="4"/>
  <c r="F174" i="4"/>
  <c r="H175" i="4"/>
  <c r="I178" i="4"/>
  <c r="I183" i="4"/>
  <c r="I204" i="4"/>
  <c r="H209" i="4"/>
  <c r="H212" i="4"/>
  <c r="I220" i="4"/>
  <c r="I223" i="4"/>
  <c r="H225" i="4"/>
  <c r="H34" i="4"/>
  <c r="J37" i="4"/>
  <c r="I45" i="4"/>
  <c r="J36" i="4"/>
  <c r="I47" i="4"/>
  <c r="H51" i="4"/>
  <c r="H56" i="4"/>
  <c r="I59" i="4"/>
  <c r="H61" i="4"/>
  <c r="H80" i="4"/>
  <c r="I91" i="4"/>
  <c r="H101" i="4"/>
  <c r="H109" i="4"/>
  <c r="I112" i="4"/>
  <c r="I117" i="4"/>
  <c r="E31" i="4"/>
  <c r="H35" i="4"/>
  <c r="J38" i="4"/>
  <c r="H40" i="4"/>
  <c r="F42" i="4"/>
  <c r="I44" i="4"/>
  <c r="J53" i="4"/>
  <c r="I56" i="4"/>
  <c r="I61" i="4"/>
  <c r="H66" i="4"/>
  <c r="I77" i="4"/>
  <c r="I80" i="4"/>
  <c r="H82" i="4"/>
  <c r="E86" i="4"/>
  <c r="H90" i="4"/>
  <c r="H95" i="4"/>
  <c r="F97" i="4"/>
  <c r="H98" i="4"/>
  <c r="I101" i="4"/>
  <c r="I106" i="4"/>
  <c r="I108" i="4"/>
  <c r="H111" i="4"/>
  <c r="I114" i="4"/>
  <c r="H116" i="4"/>
  <c r="J119" i="4"/>
  <c r="I122" i="4"/>
  <c r="I127" i="4"/>
  <c r="H132" i="4"/>
  <c r="I143" i="4"/>
  <c r="I146" i="4"/>
  <c r="H148" i="4"/>
  <c r="E152" i="4"/>
  <c r="H156" i="4"/>
  <c r="H161" i="4"/>
  <c r="F163" i="4"/>
  <c r="H164" i="4"/>
  <c r="I167" i="4"/>
  <c r="I172" i="4"/>
  <c r="I174" i="4"/>
  <c r="H177" i="4"/>
  <c r="I180" i="4"/>
  <c r="H182" i="4"/>
  <c r="J185" i="4"/>
  <c r="I188" i="4"/>
  <c r="I193" i="4"/>
  <c r="H198" i="4"/>
  <c r="H201" i="4"/>
  <c r="I209" i="4"/>
  <c r="I212" i="4"/>
  <c r="H214" i="4"/>
  <c r="E218" i="4"/>
  <c r="H222" i="4"/>
  <c r="H227" i="4"/>
  <c r="J34" i="4"/>
  <c r="H157" i="4"/>
  <c r="F31" i="4"/>
  <c r="J35" i="4"/>
  <c r="H42" i="4"/>
  <c r="J44" i="4"/>
  <c r="H50" i="4"/>
  <c r="H55" i="4"/>
  <c r="E75" i="4"/>
  <c r="H79" i="4"/>
  <c r="F86" i="4"/>
  <c r="H87" i="4"/>
  <c r="I90" i="4"/>
  <c r="I95" i="4"/>
  <c r="I97" i="4"/>
  <c r="H100" i="4"/>
  <c r="I103" i="4"/>
  <c r="H105" i="4"/>
  <c r="J108" i="4"/>
  <c r="I111" i="4"/>
  <c r="I116" i="4"/>
  <c r="H121" i="4"/>
  <c r="E141" i="4"/>
  <c r="H145" i="4"/>
  <c r="F152" i="4"/>
  <c r="H153" i="4"/>
  <c r="I156" i="4"/>
  <c r="I161" i="4"/>
  <c r="I163" i="4"/>
  <c r="H166" i="4"/>
  <c r="I169" i="4"/>
  <c r="H171" i="4"/>
  <c r="J174" i="4"/>
  <c r="I177" i="4"/>
  <c r="I182" i="4"/>
  <c r="H187" i="4"/>
  <c r="I201" i="4"/>
  <c r="E207" i="4"/>
  <c r="H211" i="4"/>
  <c r="H216" i="4"/>
  <c r="F218" i="4"/>
  <c r="H219" i="4"/>
  <c r="I222" i="4"/>
  <c r="I227" i="4"/>
  <c r="I46" i="4"/>
  <c r="I48" i="4"/>
  <c r="I86" i="4"/>
  <c r="H89" i="4"/>
  <c r="I92" i="4"/>
  <c r="H94" i="4"/>
  <c r="J97" i="4"/>
  <c r="I100" i="4"/>
  <c r="I105" i="4"/>
  <c r="H110" i="4"/>
  <c r="I152" i="4"/>
  <c r="H155" i="4"/>
  <c r="I158" i="4"/>
  <c r="H160" i="4"/>
  <c r="J163" i="4"/>
  <c r="I166" i="4"/>
  <c r="I171" i="4"/>
  <c r="H176" i="4"/>
  <c r="H179" i="4"/>
  <c r="I211" i="4"/>
  <c r="I216" i="4"/>
  <c r="I218" i="4"/>
  <c r="H221" i="4"/>
  <c r="I224" i="4"/>
  <c r="H226" i="4"/>
  <c r="J86" i="4"/>
  <c r="I89" i="4"/>
  <c r="H99" i="4"/>
  <c r="J152" i="4"/>
  <c r="I155" i="4"/>
  <c r="H165" i="4"/>
  <c r="I179" i="4"/>
  <c r="H210" i="4"/>
  <c r="I213" i="4"/>
  <c r="J218" i="4"/>
  <c r="I221" i="4"/>
  <c r="H88" i="3"/>
  <c r="I93" i="3"/>
  <c r="H58" i="3"/>
  <c r="J61" i="3"/>
  <c r="H146" i="3"/>
  <c r="H174" i="3"/>
  <c r="H54" i="3"/>
  <c r="J70" i="3"/>
  <c r="H59" i="3"/>
  <c r="I66" i="3"/>
  <c r="H172" i="3"/>
  <c r="H179" i="3"/>
  <c r="H183" i="3"/>
  <c r="H86" i="3"/>
  <c r="H144" i="3"/>
  <c r="I163" i="3"/>
  <c r="I175" i="3"/>
  <c r="J60" i="3"/>
  <c r="J95" i="3"/>
  <c r="H127" i="3"/>
  <c r="I141" i="3"/>
  <c r="H180" i="3"/>
  <c r="S108" i="3"/>
  <c r="D108" i="3" s="1"/>
  <c r="M108" i="3" s="1"/>
  <c r="M118" i="3" s="1"/>
  <c r="I73" i="3"/>
  <c r="J86" i="3"/>
  <c r="J88" i="3"/>
  <c r="I91" i="3"/>
  <c r="J93" i="3"/>
  <c r="I111" i="3"/>
  <c r="H114" i="3"/>
  <c r="H141" i="3"/>
  <c r="I142" i="3"/>
  <c r="I144" i="3"/>
  <c r="I146" i="3"/>
  <c r="J148" i="3"/>
  <c r="H164" i="3"/>
  <c r="J188" i="3"/>
  <c r="E108" i="3"/>
  <c r="S163" i="3"/>
  <c r="D163" i="3" s="1"/>
  <c r="M163" i="3" s="1"/>
  <c r="M173" i="3" s="1"/>
  <c r="I89" i="3"/>
  <c r="H92" i="3"/>
  <c r="J94" i="3"/>
  <c r="I109" i="3"/>
  <c r="H112" i="3"/>
  <c r="J141" i="3"/>
  <c r="H143" i="3"/>
  <c r="H145" i="3"/>
  <c r="H147" i="3"/>
  <c r="H149" i="3"/>
  <c r="J174" i="3"/>
  <c r="E185" i="3"/>
  <c r="J186" i="3"/>
  <c r="J189" i="3"/>
  <c r="J194" i="3"/>
  <c r="I213" i="3"/>
  <c r="S86" i="3"/>
  <c r="D86" i="3" s="1"/>
  <c r="M86" i="3" s="1"/>
  <c r="M96" i="3" s="1"/>
  <c r="I87" i="3"/>
  <c r="J89" i="3"/>
  <c r="J92" i="3"/>
  <c r="H108" i="3"/>
  <c r="J116" i="3"/>
  <c r="J143" i="3"/>
  <c r="J145" i="3"/>
  <c r="I147" i="3"/>
  <c r="I178" i="3"/>
  <c r="I95" i="3"/>
  <c r="J101" i="3"/>
  <c r="J108" i="3"/>
  <c r="H110" i="3"/>
  <c r="J113" i="3"/>
  <c r="E141" i="3"/>
  <c r="J147" i="3"/>
  <c r="H150" i="3"/>
  <c r="J185" i="3"/>
  <c r="J187" i="3"/>
  <c r="S53" i="3"/>
  <c r="D53" i="3" s="1"/>
  <c r="M53" i="3" s="1"/>
  <c r="R53" i="3"/>
  <c r="J199" i="3"/>
  <c r="E53" i="3"/>
  <c r="I56" i="3"/>
  <c r="I78" i="3"/>
  <c r="H81" i="3"/>
  <c r="J97" i="3"/>
  <c r="J99" i="3"/>
  <c r="H116" i="3"/>
  <c r="S130" i="3"/>
  <c r="D130" i="3" s="1"/>
  <c r="M130" i="3" s="1"/>
  <c r="M131" i="3" s="1"/>
  <c r="M132" i="3" s="1"/>
  <c r="M133" i="3" s="1"/>
  <c r="M134" i="3" s="1"/>
  <c r="M135" i="3" s="1"/>
  <c r="M136" i="3" s="1"/>
  <c r="M137" i="3" s="1"/>
  <c r="M138" i="3" s="1"/>
  <c r="H133" i="3"/>
  <c r="R141" i="3"/>
  <c r="S152" i="3"/>
  <c r="D152" i="3" s="1"/>
  <c r="M152" i="3" s="1"/>
  <c r="M153" i="3" s="1"/>
  <c r="M154" i="3" s="1"/>
  <c r="M155" i="3" s="1"/>
  <c r="M156" i="3" s="1"/>
  <c r="M157" i="3" s="1"/>
  <c r="M158" i="3" s="1"/>
  <c r="M159" i="3" s="1"/>
  <c r="M160" i="3" s="1"/>
  <c r="J154" i="3"/>
  <c r="H159" i="3"/>
  <c r="J163" i="3"/>
  <c r="I164" i="3"/>
  <c r="I166" i="3"/>
  <c r="I168" i="3"/>
  <c r="I170" i="3"/>
  <c r="I172" i="3"/>
  <c r="I174" i="3"/>
  <c r="J175" i="3"/>
  <c r="H178" i="3"/>
  <c r="I180" i="3"/>
  <c r="I183" i="3"/>
  <c r="J134" i="3"/>
  <c r="J81" i="3"/>
  <c r="I84" i="3"/>
  <c r="I102" i="3"/>
  <c r="H105" i="3"/>
  <c r="E130" i="3"/>
  <c r="H131" i="3"/>
  <c r="J133" i="3"/>
  <c r="I139" i="3"/>
  <c r="H153" i="3"/>
  <c r="I157" i="3"/>
  <c r="J159" i="3"/>
  <c r="J166" i="3"/>
  <c r="J168" i="3"/>
  <c r="J172" i="3"/>
  <c r="I197" i="3"/>
  <c r="H204" i="3"/>
  <c r="J222" i="3"/>
  <c r="H78" i="3"/>
  <c r="H156" i="3"/>
  <c r="I161" i="3"/>
  <c r="J53" i="3"/>
  <c r="J59" i="3"/>
  <c r="I64" i="3"/>
  <c r="E75" i="3"/>
  <c r="J79" i="3"/>
  <c r="I88" i="3"/>
  <c r="J90" i="3"/>
  <c r="I92" i="3"/>
  <c r="H94" i="3"/>
  <c r="S97" i="3"/>
  <c r="D97" i="3" s="1"/>
  <c r="M97" i="3" s="1"/>
  <c r="M107" i="3" s="1"/>
  <c r="I100" i="3"/>
  <c r="R108" i="3"/>
  <c r="J110" i="3"/>
  <c r="J112" i="3"/>
  <c r="J114" i="3"/>
  <c r="I131" i="3"/>
  <c r="H136" i="3"/>
  <c r="J139" i="3"/>
  <c r="H152" i="3"/>
  <c r="I153" i="3"/>
  <c r="E163" i="3"/>
  <c r="R163" i="3"/>
  <c r="H165" i="3"/>
  <c r="H171" i="3"/>
  <c r="J176" i="3"/>
  <c r="J181" i="3"/>
  <c r="H193" i="3"/>
  <c r="E196" i="3"/>
  <c r="I201" i="3"/>
  <c r="I211" i="3"/>
  <c r="H215" i="3"/>
  <c r="I154" i="3"/>
  <c r="J205" i="3"/>
  <c r="J57" i="3"/>
  <c r="I62" i="3"/>
  <c r="J77" i="3"/>
  <c r="I82" i="3"/>
  <c r="E97" i="3"/>
  <c r="H98" i="3"/>
  <c r="J100" i="3"/>
  <c r="H103" i="3"/>
  <c r="H106" i="3"/>
  <c r="H130" i="3"/>
  <c r="H134" i="3"/>
  <c r="J152" i="3"/>
  <c r="J153" i="3"/>
  <c r="I160" i="3"/>
  <c r="I165" i="3"/>
  <c r="H167" i="3"/>
  <c r="H169" i="3"/>
  <c r="I171" i="3"/>
  <c r="S174" i="3"/>
  <c r="D174" i="3" s="1"/>
  <c r="M174" i="3" s="1"/>
  <c r="M184" i="3" s="1"/>
  <c r="H205" i="3"/>
  <c r="I55" i="3"/>
  <c r="I60" i="3"/>
  <c r="I68" i="3"/>
  <c r="I75" i="3"/>
  <c r="I80" i="3"/>
  <c r="J82" i="3"/>
  <c r="E86" i="3"/>
  <c r="H87" i="3"/>
  <c r="J106" i="3"/>
  <c r="I108" i="3"/>
  <c r="H111" i="3"/>
  <c r="I113" i="3"/>
  <c r="J130" i="3"/>
  <c r="J132" i="3"/>
  <c r="I134" i="3"/>
  <c r="J146" i="3"/>
  <c r="I148" i="3"/>
  <c r="H163" i="3"/>
  <c r="J165" i="3"/>
  <c r="J167" i="3"/>
  <c r="I194" i="3"/>
  <c r="J196" i="3"/>
  <c r="H199" i="3"/>
  <c r="H202" i="3"/>
  <c r="Q844" i="2"/>
  <c r="Q845" i="2" s="1"/>
  <c r="M1141" i="2"/>
  <c r="M222" i="2"/>
  <c r="Q21" i="2"/>
  <c r="Q22" i="2" s="1"/>
  <c r="Q201" i="2"/>
  <c r="M470" i="2"/>
  <c r="Q471" i="2"/>
  <c r="Q561" i="2"/>
  <c r="M560" i="2"/>
  <c r="M700" i="2"/>
  <c r="Q765" i="2"/>
  <c r="Q959" i="2"/>
  <c r="Q960" i="2" s="1"/>
  <c r="Q1073" i="2"/>
  <c r="Q1074" i="2" s="1"/>
  <c r="M1112" i="2"/>
  <c r="M1142" i="2"/>
  <c r="Q1143" i="2"/>
  <c r="Q523" i="2"/>
  <c r="M522" i="2"/>
  <c r="Q125" i="2"/>
  <c r="Q175" i="2"/>
  <c r="M287" i="2"/>
  <c r="M327" i="2"/>
  <c r="Q241" i="2"/>
  <c r="M240" i="2"/>
  <c r="M340" i="2"/>
  <c r="Q381" i="2"/>
  <c r="Q382" i="2" s="1"/>
  <c r="Q496" i="2"/>
  <c r="M773" i="2"/>
  <c r="Q972" i="2"/>
  <c r="Q985" i="2"/>
  <c r="Q1100" i="2"/>
  <c r="M1113" i="2"/>
  <c r="Q1114" i="2"/>
  <c r="M1251" i="2"/>
  <c r="M248" i="2"/>
  <c r="M1173" i="2"/>
  <c r="M239" i="2"/>
  <c r="M301" i="2"/>
  <c r="M841" i="2"/>
  <c r="M1235" i="2"/>
  <c r="M583" i="2"/>
  <c r="Q650" i="2"/>
  <c r="M213" i="2"/>
  <c r="Q280" i="2"/>
  <c r="M738" i="2"/>
  <c r="M815" i="2"/>
  <c r="M1125" i="2"/>
  <c r="Q1126" i="2"/>
  <c r="M1225" i="2"/>
  <c r="Q1266" i="2"/>
  <c r="Q1267" i="2" s="1"/>
  <c r="Q720" i="2"/>
  <c r="Q721" i="2" s="1"/>
  <c r="Q778" i="2"/>
  <c r="M802" i="2"/>
  <c r="M992" i="2"/>
  <c r="M1120" i="2"/>
  <c r="Q457" i="2"/>
  <c r="M530" i="2"/>
  <c r="M548" i="2"/>
  <c r="Q549" i="2"/>
  <c r="Q753" i="2"/>
  <c r="Q817" i="2"/>
  <c r="Q867" i="2"/>
  <c r="Q1189" i="2"/>
  <c r="Q1227" i="2"/>
  <c r="Q1228" i="2" s="1"/>
  <c r="Q1229" i="2" s="1"/>
  <c r="Q444" i="2"/>
  <c r="M354" i="2"/>
  <c r="Q676" i="2"/>
  <c r="M1046" i="2"/>
  <c r="M261" i="2"/>
  <c r="Q611" i="2"/>
  <c r="Q860" i="2"/>
  <c r="Q1035" i="2"/>
  <c r="M1174" i="2"/>
  <c r="M1248" i="2"/>
  <c r="M85" i="2"/>
  <c r="M315" i="2"/>
  <c r="M406" i="2"/>
  <c r="Q664" i="2"/>
  <c r="M718" i="2"/>
  <c r="M1020" i="2"/>
  <c r="Q1087" i="2"/>
  <c r="M1252" i="2"/>
  <c r="M20" i="2"/>
  <c r="Q35" i="2"/>
  <c r="M81" i="2"/>
  <c r="Q113" i="2"/>
  <c r="M183" i="2"/>
  <c r="M209" i="2"/>
  <c r="Q242" i="2"/>
  <c r="M251" i="2"/>
  <c r="Q281" i="2"/>
  <c r="M294" i="2"/>
  <c r="M311" i="2"/>
  <c r="M350" i="2"/>
  <c r="Q369" i="2"/>
  <c r="M46" i="2"/>
  <c r="Q74" i="2"/>
  <c r="M94" i="2"/>
  <c r="M124" i="2"/>
  <c r="M160" i="2"/>
  <c r="M174" i="2"/>
  <c r="M186" i="2"/>
  <c r="M200" i="2"/>
  <c r="M212" i="2"/>
  <c r="Q229" i="2"/>
  <c r="Q268" i="2"/>
  <c r="M277" i="2"/>
  <c r="Q304" i="2"/>
  <c r="Q317" i="2"/>
  <c r="M329" i="2"/>
  <c r="M12" i="2"/>
  <c r="M42" i="2"/>
  <c r="M72" i="2"/>
  <c r="Q100" i="2"/>
  <c r="M120" i="2"/>
  <c r="Q156" i="2"/>
  <c r="Q163" i="2"/>
  <c r="M173" i="2"/>
  <c r="Q189" i="2"/>
  <c r="M199" i="2"/>
  <c r="Q215" i="2"/>
  <c r="M227" i="2"/>
  <c r="Q255" i="2"/>
  <c r="M264" i="2"/>
  <c r="M266" i="2"/>
  <c r="M302" i="2"/>
  <c r="M328" i="2"/>
  <c r="M341" i="2"/>
  <c r="M376" i="2"/>
  <c r="Q395" i="2"/>
  <c r="M13" i="2"/>
  <c r="M29" i="2"/>
  <c r="Q343" i="2"/>
  <c r="M33" i="2"/>
  <c r="Q61" i="2"/>
  <c r="M107" i="2"/>
  <c r="M111" i="2"/>
  <c r="Q139" i="2"/>
  <c r="M153" i="2"/>
  <c r="M170" i="2"/>
  <c r="M196" i="2"/>
  <c r="M226" i="2"/>
  <c r="M238" i="2"/>
  <c r="M279" i="2"/>
  <c r="Q297" i="2"/>
  <c r="M367" i="2"/>
  <c r="M402" i="2"/>
  <c r="Q15" i="2"/>
  <c r="Q48" i="2"/>
  <c r="M68" i="2"/>
  <c r="M98" i="2"/>
  <c r="Q126" i="2"/>
  <c r="M146" i="2"/>
  <c r="M161" i="2"/>
  <c r="M187" i="2"/>
  <c r="M235" i="2"/>
  <c r="M253" i="2"/>
  <c r="M278" i="2"/>
  <c r="M393" i="2"/>
  <c r="M32" i="2"/>
  <c r="M55" i="2"/>
  <c r="M59" i="2"/>
  <c r="Q87" i="2"/>
  <c r="M133" i="2"/>
  <c r="M137" i="2"/>
  <c r="M225" i="2"/>
  <c r="M252" i="2"/>
  <c r="M295" i="2"/>
  <c r="M419" i="2"/>
  <c r="Q356" i="2"/>
  <c r="M392" i="2"/>
  <c r="Q408" i="2"/>
  <c r="Q421" i="2"/>
  <c r="M455" i="2"/>
  <c r="M478" i="2"/>
  <c r="M495" i="2"/>
  <c r="Q510" i="2"/>
  <c r="M520" i="2"/>
  <c r="M547" i="2"/>
  <c r="Q599" i="2"/>
  <c r="M355" i="2"/>
  <c r="M407" i="2"/>
  <c r="Q439" i="2"/>
  <c r="M443" i="2"/>
  <c r="M517" i="2"/>
  <c r="Q536" i="2"/>
  <c r="M606" i="2"/>
  <c r="M636" i="2"/>
  <c r="M337" i="2"/>
  <c r="M363" i="2"/>
  <c r="M380" i="2"/>
  <c r="M415" i="2"/>
  <c r="Q458" i="2"/>
  <c r="M469" i="2"/>
  <c r="Q484" i="2"/>
  <c r="M494" i="2"/>
  <c r="M508" i="2"/>
  <c r="M546" i="2"/>
  <c r="Q580" i="2"/>
  <c r="Q588" i="2"/>
  <c r="M597" i="2"/>
  <c r="M366" i="2"/>
  <c r="M418" i="2"/>
  <c r="M437" i="2"/>
  <c r="M442" i="2"/>
  <c r="M491" i="2"/>
  <c r="M534" i="2"/>
  <c r="Q625" i="2"/>
  <c r="M635" i="2"/>
  <c r="M381" i="2"/>
  <c r="M428" i="2"/>
  <c r="M456" i="2"/>
  <c r="M468" i="2"/>
  <c r="M482" i="2"/>
  <c r="M504" i="2"/>
  <c r="M521" i="2"/>
  <c r="Q562" i="2"/>
  <c r="M578" i="2"/>
  <c r="M586" i="2"/>
  <c r="M632" i="2"/>
  <c r="M658" i="2"/>
  <c r="Q330" i="2"/>
  <c r="M389" i="2"/>
  <c r="M435" i="2"/>
  <c r="M452" i="2"/>
  <c r="M465" i="2"/>
  <c r="M623" i="2"/>
  <c r="M637" i="2"/>
  <c r="Q727" i="2"/>
  <c r="M543" i="2"/>
  <c r="M569" i="2"/>
  <c r="M645" i="2"/>
  <c r="M663" i="2"/>
  <c r="M747" i="2"/>
  <c r="M764" i="2"/>
  <c r="M777" i="2"/>
  <c r="Q792" i="2"/>
  <c r="M816" i="2"/>
  <c r="M671" i="2"/>
  <c r="M684" i="2"/>
  <c r="M734" i="2"/>
  <c r="M737" i="2"/>
  <c r="M752" i="2"/>
  <c r="M825" i="2"/>
  <c r="M901" i="2"/>
  <c r="M649" i="2"/>
  <c r="Q690" i="2"/>
  <c r="M710" i="2"/>
  <c r="M725" i="2"/>
  <c r="M751" i="2"/>
  <c r="M763" i="2"/>
  <c r="M790" i="2"/>
  <c r="M851" i="2"/>
  <c r="M914" i="2"/>
  <c r="M675" i="2"/>
  <c r="M697" i="2"/>
  <c r="M702" i="2"/>
  <c r="M717" i="2"/>
  <c r="M760" i="2"/>
  <c r="M804" i="2"/>
  <c r="M927" i="2"/>
  <c r="M661" i="2"/>
  <c r="M688" i="2"/>
  <c r="M724" i="2"/>
  <c r="Q766" i="2"/>
  <c r="Q779" i="2"/>
  <c r="M789" i="2"/>
  <c r="M799" i="2"/>
  <c r="M844" i="2"/>
  <c r="Q868" i="2"/>
  <c r="Q638" i="2"/>
  <c r="Q703" i="2"/>
  <c r="Q740" i="2"/>
  <c r="Q754" i="2"/>
  <c r="M786" i="2"/>
  <c r="M865" i="2"/>
  <c r="M943" i="2"/>
  <c r="M1006" i="2"/>
  <c r="M878" i="2"/>
  <c r="M888" i="2"/>
  <c r="M891" i="2"/>
  <c r="M904" i="2"/>
  <c r="M917" i="2"/>
  <c r="M930" i="2"/>
  <c r="M953" i="2"/>
  <c r="M958" i="2"/>
  <c r="M970" i="2"/>
  <c r="Q973" i="2"/>
  <c r="M999" i="2"/>
  <c r="M1042" i="2"/>
  <c r="M812" i="2"/>
  <c r="Q818" i="2"/>
  <c r="Q946" i="2"/>
  <c r="M1000" i="2"/>
  <c r="Q833" i="2"/>
  <c r="M838" i="2"/>
  <c r="Q894" i="2"/>
  <c r="Q907" i="2"/>
  <c r="Q920" i="2"/>
  <c r="Q933" i="2"/>
  <c r="M1029" i="2"/>
  <c r="Q805" i="2"/>
  <c r="M829" i="2"/>
  <c r="M858" i="2"/>
  <c r="M866" i="2"/>
  <c r="M875" i="2"/>
  <c r="M944" i="2"/>
  <c r="M966" i="2"/>
  <c r="M969" i="2"/>
  <c r="Q881" i="2"/>
  <c r="M940" i="2"/>
  <c r="M979" i="2"/>
  <c r="M1058" i="2"/>
  <c r="M1072" i="2"/>
  <c r="M1085" i="2"/>
  <c r="M1133" i="2"/>
  <c r="Q1150" i="2"/>
  <c r="M1188" i="2"/>
  <c r="Q1215" i="2"/>
  <c r="M1265" i="2"/>
  <c r="M971" i="2"/>
  <c r="Q1009" i="2"/>
  <c r="M1016" i="2"/>
  <c r="M1034" i="2"/>
  <c r="M1071" i="2"/>
  <c r="Q1163" i="2"/>
  <c r="Q1176" i="2"/>
  <c r="Q1241" i="2"/>
  <c r="M1124" i="2"/>
  <c r="M1170" i="2"/>
  <c r="M1199" i="2"/>
  <c r="M1254" i="2"/>
  <c r="M1264" i="2"/>
  <c r="Q1001" i="2"/>
  <c r="M1033" i="2"/>
  <c r="Q1049" i="2"/>
  <c r="Q1063" i="2"/>
  <c r="M1081" i="2"/>
  <c r="M1161" i="2"/>
  <c r="M1200" i="2"/>
  <c r="Q1022" i="2"/>
  <c r="M1032" i="2"/>
  <c r="M1107" i="2"/>
  <c r="M1110" i="2"/>
  <c r="M1157" i="2"/>
  <c r="M1189" i="2"/>
  <c r="M1222" i="2"/>
  <c r="R207" i="3"/>
  <c r="S207" i="3"/>
  <c r="D207" i="3" s="1"/>
  <c r="M207" i="3" s="1"/>
  <c r="S196" i="3"/>
  <c r="D196" i="3" s="1"/>
  <c r="M196" i="3" s="1"/>
  <c r="M1055" i="2"/>
  <c r="M1059" i="2"/>
  <c r="M1068" i="2"/>
  <c r="M1094" i="2"/>
  <c r="M1099" i="2"/>
  <c r="M1160" i="2"/>
  <c r="M98" i="3"/>
  <c r="M99" i="3" s="1"/>
  <c r="M100" i="3" s="1"/>
  <c r="M101" i="3" s="1"/>
  <c r="M102" i="3" s="1"/>
  <c r="M103" i="3" s="1"/>
  <c r="M104" i="3" s="1"/>
  <c r="M105" i="3" s="1"/>
  <c r="M1183" i="2"/>
  <c r="M1196" i="2"/>
  <c r="M1209" i="2"/>
  <c r="M1212" i="2"/>
  <c r="M1239" i="2"/>
  <c r="S9" i="3"/>
  <c r="M9" i="3" s="1"/>
  <c r="R20" i="3"/>
  <c r="E64" i="3"/>
  <c r="H119" i="3"/>
  <c r="J121" i="3"/>
  <c r="R53" i="4"/>
  <c r="S53" i="4"/>
  <c r="D53" i="4" s="1"/>
  <c r="S42" i="4"/>
  <c r="D42" i="4" s="1"/>
  <c r="M1098" i="2"/>
  <c r="Q1255" i="2"/>
  <c r="M1261" i="2"/>
  <c r="M1274" i="2"/>
  <c r="R97" i="3"/>
  <c r="H128" i="3"/>
  <c r="J124" i="3"/>
  <c r="I123" i="3"/>
  <c r="H122" i="3"/>
  <c r="I119" i="3"/>
  <c r="I128" i="3"/>
  <c r="J125" i="3"/>
  <c r="H124" i="3"/>
  <c r="I121" i="3"/>
  <c r="H120" i="3"/>
  <c r="J119" i="3"/>
  <c r="J127" i="3"/>
  <c r="I126" i="3"/>
  <c r="H121" i="3"/>
  <c r="E119" i="3"/>
  <c r="I127" i="3"/>
  <c r="H126" i="3"/>
  <c r="I124" i="3"/>
  <c r="J122" i="3"/>
  <c r="J128" i="3"/>
  <c r="I125" i="3"/>
  <c r="J120" i="3"/>
  <c r="H227" i="3"/>
  <c r="J223" i="3"/>
  <c r="I222" i="3"/>
  <c r="H221" i="3"/>
  <c r="I218" i="3"/>
  <c r="I224" i="3"/>
  <c r="J221" i="3"/>
  <c r="H220" i="3"/>
  <c r="H218" i="3"/>
  <c r="I225" i="3"/>
  <c r="H222" i="3"/>
  <c r="J220" i="3"/>
  <c r="H219" i="3"/>
  <c r="J218" i="3"/>
  <c r="J226" i="3"/>
  <c r="H225" i="3"/>
  <c r="I223" i="3"/>
  <c r="I220" i="3"/>
  <c r="H226" i="3"/>
  <c r="J219" i="3"/>
  <c r="H223" i="3"/>
  <c r="I221" i="3"/>
  <c r="I219" i="3"/>
  <c r="J227" i="3"/>
  <c r="J225" i="3"/>
  <c r="E218" i="3"/>
  <c r="I227" i="3"/>
  <c r="M31" i="4"/>
  <c r="M41" i="4" s="1"/>
  <c r="M39" i="4"/>
  <c r="M33" i="4"/>
  <c r="M34" i="4"/>
  <c r="M35" i="4"/>
  <c r="M36" i="4"/>
  <c r="M38" i="4"/>
  <c r="M32" i="4"/>
  <c r="M1186" i="2"/>
  <c r="Q1201" i="2"/>
  <c r="R86" i="3"/>
  <c r="S218" i="3"/>
  <c r="D218" i="3" s="1"/>
  <c r="M218" i="3" s="1"/>
  <c r="R218" i="3"/>
  <c r="M1238" i="2"/>
  <c r="J71" i="3"/>
  <c r="I70" i="3"/>
  <c r="H69" i="3"/>
  <c r="J65" i="3"/>
  <c r="I72" i="3"/>
  <c r="J69" i="3"/>
  <c r="H68" i="3"/>
  <c r="I65" i="3"/>
  <c r="J73" i="3"/>
  <c r="H72" i="3"/>
  <c r="I69" i="3"/>
  <c r="J66" i="3"/>
  <c r="H65" i="3"/>
  <c r="J64" i="3"/>
  <c r="H73" i="3"/>
  <c r="H70" i="3"/>
  <c r="J67" i="3"/>
  <c r="H66" i="3"/>
  <c r="H64" i="3"/>
  <c r="J68" i="3"/>
  <c r="H71" i="3"/>
  <c r="I120" i="3"/>
  <c r="I122" i="3"/>
  <c r="H125" i="3"/>
  <c r="R130" i="3"/>
  <c r="I226" i="3"/>
  <c r="S20" i="4"/>
  <c r="S9" i="4"/>
  <c r="R20" i="4"/>
  <c r="H67" i="3"/>
  <c r="I71" i="3"/>
  <c r="S119" i="3"/>
  <c r="D119" i="3" s="1"/>
  <c r="M119" i="3" s="1"/>
  <c r="R119" i="3"/>
  <c r="M142" i="3"/>
  <c r="M143" i="3" s="1"/>
  <c r="M144" i="3" s="1"/>
  <c r="M145" i="3" s="1"/>
  <c r="M146" i="3" s="1"/>
  <c r="M147" i="3" s="1"/>
  <c r="M148" i="3" s="1"/>
  <c r="M149" i="3" s="1"/>
  <c r="S185" i="3"/>
  <c r="D185" i="3" s="1"/>
  <c r="M185" i="3" s="1"/>
  <c r="R185" i="3"/>
  <c r="J216" i="3"/>
  <c r="I215" i="3"/>
  <c r="H214" i="3"/>
  <c r="J210" i="3"/>
  <c r="I209" i="3"/>
  <c r="H208" i="3"/>
  <c r="J214" i="3"/>
  <c r="H213" i="3"/>
  <c r="I210" i="3"/>
  <c r="J212" i="3"/>
  <c r="H211" i="3"/>
  <c r="J209" i="3"/>
  <c r="H207" i="3"/>
  <c r="J215" i="3"/>
  <c r="I212" i="3"/>
  <c r="H209" i="3"/>
  <c r="J207" i="3"/>
  <c r="J208" i="3"/>
  <c r="I207" i="3"/>
  <c r="I216" i="3"/>
  <c r="I214" i="3"/>
  <c r="H212" i="3"/>
  <c r="H210" i="3"/>
  <c r="I208" i="3"/>
  <c r="H216" i="3"/>
  <c r="E207" i="3"/>
  <c r="J213" i="3"/>
  <c r="Q1190" i="2"/>
  <c r="I67" i="3"/>
  <c r="S75" i="3"/>
  <c r="D75" i="3" s="1"/>
  <c r="M75" i="3" s="1"/>
  <c r="S64" i="3"/>
  <c r="D64" i="3" s="1"/>
  <c r="M64" i="3" s="1"/>
  <c r="H123" i="3"/>
  <c r="J126" i="3"/>
  <c r="H224" i="3"/>
  <c r="H53" i="3"/>
  <c r="H55" i="3"/>
  <c r="J56" i="3"/>
  <c r="I59" i="3"/>
  <c r="H75" i="3"/>
  <c r="H77" i="3"/>
  <c r="H80" i="3"/>
  <c r="I81" i="3"/>
  <c r="H84" i="3"/>
  <c r="I97" i="3"/>
  <c r="I99" i="3"/>
  <c r="J103" i="3"/>
  <c r="I106" i="3"/>
  <c r="J137" i="3"/>
  <c r="I136" i="3"/>
  <c r="H135" i="3"/>
  <c r="J131" i="3"/>
  <c r="I138" i="3"/>
  <c r="J135" i="3"/>
  <c r="H138" i="3"/>
  <c r="I132" i="3"/>
  <c r="I130" i="3"/>
  <c r="I133" i="3"/>
  <c r="J136" i="3"/>
  <c r="J138" i="3"/>
  <c r="I186" i="3"/>
  <c r="H190" i="3"/>
  <c r="I54" i="3"/>
  <c r="J55" i="3"/>
  <c r="I58" i="3"/>
  <c r="H61" i="3"/>
  <c r="J75" i="3"/>
  <c r="I76" i="3"/>
  <c r="H79" i="3"/>
  <c r="J80" i="3"/>
  <c r="H95" i="3"/>
  <c r="J91" i="3"/>
  <c r="I90" i="3"/>
  <c r="H89" i="3"/>
  <c r="I86" i="3"/>
  <c r="J87" i="3"/>
  <c r="H90" i="3"/>
  <c r="H93" i="3"/>
  <c r="I94" i="3"/>
  <c r="I98" i="3"/>
  <c r="H101" i="3"/>
  <c r="J102" i="3"/>
  <c r="J117" i="3"/>
  <c r="I116" i="3"/>
  <c r="H115" i="3"/>
  <c r="J111" i="3"/>
  <c r="I110" i="3"/>
  <c r="H109" i="3"/>
  <c r="H117" i="3"/>
  <c r="I114" i="3"/>
  <c r="H113" i="3"/>
  <c r="J109" i="3"/>
  <c r="I112" i="3"/>
  <c r="J115" i="3"/>
  <c r="I117" i="3"/>
  <c r="H132" i="3"/>
  <c r="I135" i="3"/>
  <c r="H137" i="3"/>
  <c r="H139" i="3"/>
  <c r="I191" i="3"/>
  <c r="J203" i="3"/>
  <c r="I202" i="3"/>
  <c r="H201" i="3"/>
  <c r="J197" i="3"/>
  <c r="I203" i="3"/>
  <c r="J200" i="3"/>
  <c r="I199" i="3"/>
  <c r="H203" i="3"/>
  <c r="H200" i="3"/>
  <c r="J198" i="3"/>
  <c r="H197" i="3"/>
  <c r="I196" i="3"/>
  <c r="J204" i="3"/>
  <c r="J201" i="3"/>
  <c r="I198" i="3"/>
  <c r="H196" i="3"/>
  <c r="H198" i="3"/>
  <c r="I200" i="3"/>
  <c r="J202" i="3"/>
  <c r="I204" i="3"/>
  <c r="J31" i="4"/>
  <c r="I31" i="4"/>
  <c r="H31" i="4"/>
  <c r="I40" i="4"/>
  <c r="I39" i="4"/>
  <c r="I38" i="4"/>
  <c r="I37" i="4"/>
  <c r="I36" i="4"/>
  <c r="I35" i="4"/>
  <c r="I34" i="4"/>
  <c r="I33" i="4"/>
  <c r="I32" i="4"/>
  <c r="H32" i="4"/>
  <c r="J33" i="4"/>
  <c r="H38" i="4"/>
  <c r="J39" i="4"/>
  <c r="Q31" i="3"/>
  <c r="H62" i="3"/>
  <c r="J58" i="3"/>
  <c r="I57" i="3"/>
  <c r="H56" i="3"/>
  <c r="I53" i="3"/>
  <c r="J54" i="3"/>
  <c r="H57" i="3"/>
  <c r="H60" i="3"/>
  <c r="I61" i="3"/>
  <c r="J84" i="3"/>
  <c r="I83" i="3"/>
  <c r="H82" i="3"/>
  <c r="J78" i="3"/>
  <c r="I77" i="3"/>
  <c r="H76" i="3"/>
  <c r="J76" i="3"/>
  <c r="I79" i="3"/>
  <c r="J83" i="3"/>
  <c r="J104" i="3"/>
  <c r="I103" i="3"/>
  <c r="H102" i="3"/>
  <c r="J98" i="3"/>
  <c r="H100" i="3"/>
  <c r="I101" i="3"/>
  <c r="H104" i="3"/>
  <c r="J105" i="3"/>
  <c r="H194" i="3"/>
  <c r="J190" i="3"/>
  <c r="I189" i="3"/>
  <c r="H188" i="3"/>
  <c r="I185" i="3"/>
  <c r="J192" i="3"/>
  <c r="H191" i="3"/>
  <c r="I188" i="3"/>
  <c r="I192" i="3"/>
  <c r="I187" i="3"/>
  <c r="H186" i="3"/>
  <c r="H185" i="3"/>
  <c r="J193" i="3"/>
  <c r="H192" i="3"/>
  <c r="I190" i="3"/>
  <c r="H187" i="3"/>
  <c r="H189" i="3"/>
  <c r="J191" i="3"/>
  <c r="R64" i="4"/>
  <c r="S64" i="4"/>
  <c r="D64" i="4" s="1"/>
  <c r="R75" i="4"/>
  <c r="S75" i="4"/>
  <c r="D75" i="4" s="1"/>
  <c r="R86" i="4"/>
  <c r="S86" i="4"/>
  <c r="D86" i="4" s="1"/>
  <c r="H161" i="3"/>
  <c r="J157" i="3"/>
  <c r="I156" i="3"/>
  <c r="H155" i="3"/>
  <c r="I152" i="3"/>
  <c r="J160" i="3"/>
  <c r="I159" i="3"/>
  <c r="J156" i="3"/>
  <c r="E152" i="3"/>
  <c r="I155" i="3"/>
  <c r="I158" i="3"/>
  <c r="J161" i="3"/>
  <c r="J183" i="3"/>
  <c r="I182" i="3"/>
  <c r="H181" i="3"/>
  <c r="J177" i="3"/>
  <c r="I176" i="3"/>
  <c r="H175" i="3"/>
  <c r="I181" i="3"/>
  <c r="J178" i="3"/>
  <c r="H177" i="3"/>
  <c r="E174" i="3"/>
  <c r="I179" i="3"/>
  <c r="J180" i="3"/>
  <c r="H182" i="3"/>
  <c r="J51" i="4"/>
  <c r="J50" i="4"/>
  <c r="J49" i="4"/>
  <c r="J48" i="4"/>
  <c r="J47" i="4"/>
  <c r="J46" i="4"/>
  <c r="I49" i="4"/>
  <c r="H48" i="4"/>
  <c r="J42" i="4"/>
  <c r="I51" i="4"/>
  <c r="H47" i="4"/>
  <c r="H43" i="4"/>
  <c r="H44" i="4"/>
  <c r="H45" i="4"/>
  <c r="H46" i="4"/>
  <c r="H49" i="4"/>
  <c r="R152" i="3"/>
  <c r="H154" i="3"/>
  <c r="J155" i="3"/>
  <c r="H157" i="3"/>
  <c r="J158" i="3"/>
  <c r="H160" i="3"/>
  <c r="H176" i="3"/>
  <c r="J179" i="3"/>
  <c r="J182" i="3"/>
  <c r="R97" i="4"/>
  <c r="S97" i="4"/>
  <c r="D97" i="4" s="1"/>
  <c r="R185" i="4"/>
  <c r="S185" i="4"/>
  <c r="D185" i="4" s="1"/>
  <c r="R108" i="4"/>
  <c r="S108" i="4"/>
  <c r="D108" i="4" s="1"/>
  <c r="R119" i="4"/>
  <c r="S119" i="4"/>
  <c r="D119" i="4" s="1"/>
  <c r="R130" i="4"/>
  <c r="S130" i="4"/>
  <c r="D130" i="4" s="1"/>
  <c r="R141" i="4"/>
  <c r="S141" i="4"/>
  <c r="D141" i="4" s="1"/>
  <c r="R174" i="4"/>
  <c r="S174" i="4"/>
  <c r="D174" i="4" s="1"/>
  <c r="R163" i="4"/>
  <c r="S163" i="4"/>
  <c r="D163" i="4" s="1"/>
  <c r="J150" i="3"/>
  <c r="I149" i="3"/>
  <c r="H148" i="3"/>
  <c r="J144" i="3"/>
  <c r="I143" i="3"/>
  <c r="H142" i="3"/>
  <c r="J142" i="3"/>
  <c r="I145" i="3"/>
  <c r="J149" i="3"/>
  <c r="J170" i="3"/>
  <c r="I169" i="3"/>
  <c r="H168" i="3"/>
  <c r="J164" i="3"/>
  <c r="H166" i="3"/>
  <c r="I167" i="3"/>
  <c r="H170" i="3"/>
  <c r="J171" i="3"/>
  <c r="R152" i="4"/>
  <c r="S152" i="4"/>
  <c r="D152" i="4" s="1"/>
  <c r="R218" i="4"/>
  <c r="S218" i="4"/>
  <c r="D218" i="4" s="1"/>
  <c r="R207" i="4"/>
  <c r="S207" i="4"/>
  <c r="D207" i="4" s="1"/>
  <c r="R196" i="4"/>
  <c r="S196" i="4"/>
  <c r="D196" i="4" s="1"/>
  <c r="J62" i="4"/>
  <c r="J61" i="4"/>
  <c r="J60" i="4"/>
  <c r="J59" i="4"/>
  <c r="J58" i="4"/>
  <c r="J57" i="4"/>
  <c r="J56" i="4"/>
  <c r="J55" i="4"/>
  <c r="J54" i="4"/>
  <c r="H53" i="4"/>
  <c r="I54" i="4"/>
  <c r="H59" i="4"/>
  <c r="I60" i="4"/>
  <c r="J73" i="4"/>
  <c r="J72" i="4"/>
  <c r="J71" i="4"/>
  <c r="J70" i="4"/>
  <c r="J69" i="4"/>
  <c r="J68" i="4"/>
  <c r="J67" i="4"/>
  <c r="J66" i="4"/>
  <c r="J65" i="4"/>
  <c r="H64" i="4"/>
  <c r="I65" i="4"/>
  <c r="H70" i="4"/>
  <c r="I71" i="4"/>
  <c r="J84" i="4"/>
  <c r="J83" i="4"/>
  <c r="J82" i="4"/>
  <c r="J81" i="4"/>
  <c r="J80" i="4"/>
  <c r="J79" i="4"/>
  <c r="J78" i="4"/>
  <c r="J77" i="4"/>
  <c r="J76" i="4"/>
  <c r="H75" i="4"/>
  <c r="I76" i="4"/>
  <c r="H81" i="4"/>
  <c r="I82" i="4"/>
  <c r="J95" i="4"/>
  <c r="J94" i="4"/>
  <c r="J93" i="4"/>
  <c r="J92" i="4"/>
  <c r="J91" i="4"/>
  <c r="J90" i="4"/>
  <c r="J89" i="4"/>
  <c r="J88" i="4"/>
  <c r="J87" i="4"/>
  <c r="H86" i="4"/>
  <c r="I87" i="4"/>
  <c r="H92" i="4"/>
  <c r="I93" i="4"/>
  <c r="J106" i="4"/>
  <c r="J105" i="4"/>
  <c r="J104" i="4"/>
  <c r="J103" i="4"/>
  <c r="J102" i="4"/>
  <c r="J101" i="4"/>
  <c r="J100" i="4"/>
  <c r="J99" i="4"/>
  <c r="J98" i="4"/>
  <c r="H97" i="4"/>
  <c r="I98" i="4"/>
  <c r="H103" i="4"/>
  <c r="I104" i="4"/>
  <c r="J117" i="4"/>
  <c r="J116" i="4"/>
  <c r="J115" i="4"/>
  <c r="J114" i="4"/>
  <c r="J113" i="4"/>
  <c r="J112" i="4"/>
  <c r="J111" i="4"/>
  <c r="J110" i="4"/>
  <c r="J109" i="4"/>
  <c r="H108" i="4"/>
  <c r="I109" i="4"/>
  <c r="H114" i="4"/>
  <c r="I115" i="4"/>
  <c r="J128" i="4"/>
  <c r="J127" i="4"/>
  <c r="J126" i="4"/>
  <c r="J125" i="4"/>
  <c r="J124" i="4"/>
  <c r="J123" i="4"/>
  <c r="J122" i="4"/>
  <c r="J121" i="4"/>
  <c r="J120" i="4"/>
  <c r="H119" i="4"/>
  <c r="I120" i="4"/>
  <c r="H125" i="4"/>
  <c r="I126" i="4"/>
  <c r="J139" i="4"/>
  <c r="J138" i="4"/>
  <c r="J137" i="4"/>
  <c r="J136" i="4"/>
  <c r="J135" i="4"/>
  <c r="J134" i="4"/>
  <c r="J133" i="4"/>
  <c r="J132" i="4"/>
  <c r="J131" i="4"/>
  <c r="H130" i="4"/>
  <c r="I131" i="4"/>
  <c r="H136" i="4"/>
  <c r="I137" i="4"/>
  <c r="J150" i="4"/>
  <c r="J149" i="4"/>
  <c r="J148" i="4"/>
  <c r="J147" i="4"/>
  <c r="J146" i="4"/>
  <c r="J145" i="4"/>
  <c r="J144" i="4"/>
  <c r="J143" i="4"/>
  <c r="J142" i="4"/>
  <c r="H141" i="4"/>
  <c r="I142" i="4"/>
  <c r="H147" i="4"/>
  <c r="I148" i="4"/>
  <c r="J161" i="4"/>
  <c r="J160" i="4"/>
  <c r="J159" i="4"/>
  <c r="J158" i="4"/>
  <c r="J157" i="4"/>
  <c r="J156" i="4"/>
  <c r="J155" i="4"/>
  <c r="J154" i="4"/>
  <c r="J153" i="4"/>
  <c r="H152" i="4"/>
  <c r="I153" i="4"/>
  <c r="H158" i="4"/>
  <c r="I159" i="4"/>
  <c r="J172" i="4"/>
  <c r="J171" i="4"/>
  <c r="J170" i="4"/>
  <c r="J169" i="4"/>
  <c r="J168" i="4"/>
  <c r="J167" i="4"/>
  <c r="J166" i="4"/>
  <c r="J165" i="4"/>
  <c r="J164" i="4"/>
  <c r="H163" i="4"/>
  <c r="I164" i="4"/>
  <c r="H169" i="4"/>
  <c r="I170" i="4"/>
  <c r="J183" i="4"/>
  <c r="J182" i="4"/>
  <c r="J181" i="4"/>
  <c r="J180" i="4"/>
  <c r="J179" i="4"/>
  <c r="J178" i="4"/>
  <c r="J177" i="4"/>
  <c r="J176" i="4"/>
  <c r="J175" i="4"/>
  <c r="H174" i="4"/>
  <c r="I175" i="4"/>
  <c r="H180" i="4"/>
  <c r="I181" i="4"/>
  <c r="J194" i="4"/>
  <c r="J193" i="4"/>
  <c r="J192" i="4"/>
  <c r="J191" i="4"/>
  <c r="J190" i="4"/>
  <c r="J189" i="4"/>
  <c r="J188" i="4"/>
  <c r="J187" i="4"/>
  <c r="J186" i="4"/>
  <c r="H185" i="4"/>
  <c r="I186" i="4"/>
  <c r="H191" i="4"/>
  <c r="I192" i="4"/>
  <c r="J205" i="4"/>
  <c r="J204" i="4"/>
  <c r="J203" i="4"/>
  <c r="J202" i="4"/>
  <c r="J201" i="4"/>
  <c r="J200" i="4"/>
  <c r="J199" i="4"/>
  <c r="J198" i="4"/>
  <c r="J197" i="4"/>
  <c r="H196" i="4"/>
  <c r="I197" i="4"/>
  <c r="H202" i="4"/>
  <c r="I203" i="4"/>
  <c r="J216" i="4"/>
  <c r="J215" i="4"/>
  <c r="J214" i="4"/>
  <c r="J213" i="4"/>
  <c r="J212" i="4"/>
  <c r="J211" i="4"/>
  <c r="J210" i="4"/>
  <c r="J209" i="4"/>
  <c r="J208" i="4"/>
  <c r="H207" i="4"/>
  <c r="I208" i="4"/>
  <c r="H213" i="4"/>
  <c r="I214" i="4"/>
  <c r="J227" i="4"/>
  <c r="J226" i="4"/>
  <c r="J225" i="4"/>
  <c r="J224" i="4"/>
  <c r="J223" i="4"/>
  <c r="J222" i="4"/>
  <c r="J221" i="4"/>
  <c r="J220" i="4"/>
  <c r="J219" i="4"/>
  <c r="H218" i="4"/>
  <c r="I219" i="4"/>
  <c r="H224" i="4"/>
  <c r="I225" i="4"/>
  <c r="M18" i="5"/>
  <c r="Q42" i="5"/>
  <c r="Q53" i="5" s="1"/>
  <c r="M161" i="5"/>
  <c r="S218" i="5"/>
  <c r="R218" i="5"/>
  <c r="M51" i="5"/>
  <c r="M73" i="5"/>
  <c r="Q163" i="5"/>
  <c r="S152" i="5" s="1"/>
  <c r="Q20" i="5"/>
  <c r="R130" i="5"/>
  <c r="R152" i="5"/>
  <c r="O10" i="6"/>
  <c r="O17" i="6"/>
  <c r="S21" i="6"/>
  <c r="M21" i="6" s="1"/>
  <c r="R21" i="6"/>
  <c r="O11" i="6"/>
  <c r="S18" i="6"/>
  <c r="M18" i="6" s="1"/>
  <c r="R18" i="6"/>
  <c r="S17" i="6"/>
  <c r="M17" i="6" s="1"/>
  <c r="Q141" i="5"/>
  <c r="S10" i="6"/>
  <c r="M10" i="6" s="1"/>
  <c r="R11" i="6"/>
  <c r="O12" i="6"/>
  <c r="O14" i="6"/>
  <c r="O15" i="6"/>
  <c r="Q174" i="5"/>
  <c r="S207" i="5"/>
  <c r="M207" i="5" s="1"/>
  <c r="Q14" i="6"/>
  <c r="O18" i="6"/>
  <c r="O24" i="6"/>
  <c r="Q29" i="6"/>
  <c r="O35" i="6"/>
  <c r="S38" i="6"/>
  <c r="M38" i="6" s="1"/>
  <c r="Q12" i="6"/>
  <c r="S11" i="6" s="1"/>
  <c r="O19" i="6"/>
  <c r="S23" i="6"/>
  <c r="M23" i="6" s="1"/>
  <c r="S24" i="6"/>
  <c r="M24" i="6" s="1"/>
  <c r="R24" i="6"/>
  <c r="O29" i="6"/>
  <c r="Q36" i="6"/>
  <c r="Q37" i="6" s="1"/>
  <c r="S11" i="7"/>
  <c r="M11" i="7" s="1"/>
  <c r="R11" i="7"/>
  <c r="S10" i="7"/>
  <c r="M10" i="7" s="1"/>
  <c r="R19" i="6"/>
  <c r="O23" i="6"/>
  <c r="R30" i="6"/>
  <c r="O31" i="6"/>
  <c r="O21" i="6"/>
  <c r="Q34" i="6"/>
  <c r="R39" i="6"/>
  <c r="S39" i="6"/>
  <c r="M39" i="6" s="1"/>
  <c r="S41" i="6"/>
  <c r="M41" i="6" s="1"/>
  <c r="R41" i="6"/>
  <c r="S12" i="7"/>
  <c r="M12" i="7" s="1"/>
  <c r="R12" i="7"/>
  <c r="S20" i="6"/>
  <c r="M20" i="6" s="1"/>
  <c r="O22" i="6"/>
  <c r="O32" i="6"/>
  <c r="O34" i="6"/>
  <c r="O37" i="6"/>
  <c r="R22" i="6"/>
  <c r="S33" i="6"/>
  <c r="M33" i="6" s="1"/>
  <c r="R33" i="6"/>
  <c r="Q35" i="6"/>
  <c r="R14" i="7"/>
  <c r="S14" i="7"/>
  <c r="M14" i="7" s="1"/>
  <c r="S13" i="7"/>
  <c r="M13" i="7" s="1"/>
  <c r="O30" i="6"/>
  <c r="O39" i="6"/>
  <c r="O13" i="7"/>
  <c r="O15" i="7"/>
  <c r="S20" i="7"/>
  <c r="M20" i="7" s="1"/>
  <c r="R20" i="7"/>
  <c r="S22" i="7"/>
  <c r="M22" i="7" s="1"/>
  <c r="R22" i="7"/>
  <c r="Q12" i="8"/>
  <c r="S15" i="8"/>
  <c r="M15" i="8" s="1"/>
  <c r="R15" i="8"/>
  <c r="R38" i="6"/>
  <c r="H233" i="8"/>
  <c r="O12" i="8"/>
  <c r="J233" i="8"/>
  <c r="I233" i="8"/>
  <c r="O17" i="7"/>
  <c r="O20" i="7"/>
  <c r="H231" i="8"/>
  <c r="S40" i="6"/>
  <c r="M40" i="6" s="1"/>
  <c r="O42" i="6"/>
  <c r="S16" i="7"/>
  <c r="M16" i="7" s="1"/>
  <c r="R16" i="7"/>
  <c r="R17" i="7"/>
  <c r="S17" i="7"/>
  <c r="M17" i="7" s="1"/>
  <c r="S21" i="7"/>
  <c r="M21" i="7" s="1"/>
  <c r="R21" i="7"/>
  <c r="O23" i="7"/>
  <c r="O38" i="6"/>
  <c r="S18" i="7"/>
  <c r="M18" i="7" s="1"/>
  <c r="O21" i="7"/>
  <c r="Q11" i="8"/>
  <c r="S23" i="8"/>
  <c r="M23" i="8" s="1"/>
  <c r="R23" i="8"/>
  <c r="J225" i="9"/>
  <c r="J236" i="9"/>
  <c r="S24" i="7"/>
  <c r="M24" i="7" s="1"/>
  <c r="R24" i="7"/>
  <c r="O11" i="8"/>
  <c r="J232" i="8"/>
  <c r="I232" i="8"/>
  <c r="H232" i="8"/>
  <c r="S23" i="7"/>
  <c r="M23" i="7" s="1"/>
  <c r="O13" i="8"/>
  <c r="S12" i="9"/>
  <c r="M14" i="9"/>
  <c r="Q27" i="9"/>
  <c r="S28" i="9"/>
  <c r="O15" i="8"/>
  <c r="O16" i="8"/>
  <c r="R16" i="8"/>
  <c r="O20" i="8"/>
  <c r="R22" i="8"/>
  <c r="S22" i="8"/>
  <c r="M22" i="8" s="1"/>
  <c r="O24" i="8"/>
  <c r="M11" i="9"/>
  <c r="S13" i="9"/>
  <c r="R13" i="9"/>
  <c r="S29" i="9"/>
  <c r="R29" i="9"/>
  <c r="O14" i="8"/>
  <c r="S21" i="8"/>
  <c r="M21" i="8" s="1"/>
  <c r="R21" i="8"/>
  <c r="O23" i="8"/>
  <c r="R24" i="8"/>
  <c r="M13" i="9"/>
  <c r="H235" i="8"/>
  <c r="O22" i="8"/>
  <c r="I231" i="8"/>
  <c r="O30" i="9"/>
  <c r="J231" i="8"/>
  <c r="Q13" i="8"/>
  <c r="O18" i="8"/>
  <c r="O27" i="9"/>
  <c r="O29" i="9"/>
  <c r="S17" i="8"/>
  <c r="M17" i="8" s="1"/>
  <c r="S20" i="8"/>
  <c r="M20" i="8" s="1"/>
  <c r="R20" i="8"/>
  <c r="O21" i="8"/>
  <c r="Q11" i="9"/>
  <c r="S14" i="9"/>
  <c r="R14" i="9"/>
  <c r="H235" i="9"/>
  <c r="H224" i="9"/>
  <c r="S30" i="9"/>
  <c r="R30" i="9"/>
  <c r="I224" i="9"/>
  <c r="J224" i="9"/>
  <c r="H195" i="4" l="1"/>
  <c r="H63" i="4"/>
  <c r="M62" i="3"/>
  <c r="M106" i="3"/>
  <c r="M164" i="3"/>
  <c r="M165" i="3" s="1"/>
  <c r="M166" i="3" s="1"/>
  <c r="M167" i="3" s="1"/>
  <c r="M168" i="3" s="1"/>
  <c r="M169" i="3" s="1"/>
  <c r="M170" i="3" s="1"/>
  <c r="M171" i="3" s="1"/>
  <c r="Q13" i="6"/>
  <c r="S13" i="6" s="1"/>
  <c r="S30" i="6"/>
  <c r="M30" i="6" s="1"/>
  <c r="Q32" i="6"/>
  <c r="S31" i="6" s="1"/>
  <c r="M31" i="6" s="1"/>
  <c r="R31" i="6"/>
  <c r="R97" i="5"/>
  <c r="R185" i="5"/>
  <c r="M106" i="5"/>
  <c r="S86" i="5"/>
  <c r="M86" i="5" s="1"/>
  <c r="M87" i="5" s="1"/>
  <c r="M88" i="5" s="1"/>
  <c r="M89" i="5" s="1"/>
  <c r="M90" i="5" s="1"/>
  <c r="M91" i="5" s="1"/>
  <c r="M92" i="5" s="1"/>
  <c r="M93" i="5" s="1"/>
  <c r="M94" i="5" s="1"/>
  <c r="M95" i="5"/>
  <c r="M216" i="5"/>
  <c r="M152" i="5"/>
  <c r="M162" i="5" s="1"/>
  <c r="S97" i="5"/>
  <c r="M97" i="5" s="1"/>
  <c r="M84" i="5"/>
  <c r="J228" i="4"/>
  <c r="J217" i="4"/>
  <c r="H206" i="4"/>
  <c r="I195" i="4"/>
  <c r="J195" i="4"/>
  <c r="J173" i="4"/>
  <c r="J151" i="4"/>
  <c r="H140" i="4"/>
  <c r="I129" i="4"/>
  <c r="J85" i="4"/>
  <c r="H74" i="4"/>
  <c r="I63" i="4"/>
  <c r="H52" i="4"/>
  <c r="H129" i="4"/>
  <c r="H228" i="4"/>
  <c r="I217" i="4"/>
  <c r="J184" i="4"/>
  <c r="H162" i="4"/>
  <c r="I151" i="4"/>
  <c r="J107" i="4"/>
  <c r="H96" i="4"/>
  <c r="I85" i="4"/>
  <c r="I52" i="4"/>
  <c r="I228" i="4"/>
  <c r="H217" i="4"/>
  <c r="I206" i="4"/>
  <c r="J162" i="4"/>
  <c r="H151" i="4"/>
  <c r="I140" i="4"/>
  <c r="J96" i="4"/>
  <c r="H85" i="4"/>
  <c r="I74" i="4"/>
  <c r="I184" i="4"/>
  <c r="J140" i="4"/>
  <c r="I118" i="4"/>
  <c r="J74" i="4"/>
  <c r="J206" i="4"/>
  <c r="I173" i="4"/>
  <c r="J129" i="4"/>
  <c r="J63" i="4"/>
  <c r="I162" i="4"/>
  <c r="J118" i="4"/>
  <c r="M109" i="3"/>
  <c r="M110" i="3" s="1"/>
  <c r="M111" i="3" s="1"/>
  <c r="M112" i="3" s="1"/>
  <c r="M113" i="3" s="1"/>
  <c r="M114" i="3" s="1"/>
  <c r="M115" i="3" s="1"/>
  <c r="M116" i="3" s="1"/>
  <c r="M172" i="3"/>
  <c r="M95" i="3"/>
  <c r="M73" i="3"/>
  <c r="M87" i="3"/>
  <c r="M88" i="3" s="1"/>
  <c r="M89" i="3" s="1"/>
  <c r="M90" i="3" s="1"/>
  <c r="M91" i="3" s="1"/>
  <c r="M92" i="3" s="1"/>
  <c r="M93" i="3" s="1"/>
  <c r="M94" i="3" s="1"/>
  <c r="M183" i="3"/>
  <c r="M161" i="3"/>
  <c r="M140" i="3"/>
  <c r="M162" i="3"/>
  <c r="J151" i="3"/>
  <c r="M150" i="3"/>
  <c r="H140" i="3"/>
  <c r="J140" i="3"/>
  <c r="I151" i="3"/>
  <c r="J162" i="3"/>
  <c r="J195" i="3"/>
  <c r="J107" i="3"/>
  <c r="H118" i="3"/>
  <c r="I74" i="3"/>
  <c r="J63" i="3"/>
  <c r="H151" i="3"/>
  <c r="I184" i="3"/>
  <c r="H107" i="3"/>
  <c r="I140" i="3"/>
  <c r="M205" i="3"/>
  <c r="H162" i="3"/>
  <c r="H184" i="3"/>
  <c r="M194" i="3"/>
  <c r="M139" i="3"/>
  <c r="I118" i="3"/>
  <c r="M175" i="3"/>
  <c r="M176" i="3" s="1"/>
  <c r="M177" i="3" s="1"/>
  <c r="M178" i="3" s="1"/>
  <c r="M179" i="3" s="1"/>
  <c r="M180" i="3" s="1"/>
  <c r="M181" i="3" s="1"/>
  <c r="M182" i="3" s="1"/>
  <c r="I173" i="3"/>
  <c r="J118" i="3"/>
  <c r="H96" i="3"/>
  <c r="I85" i="3"/>
  <c r="M18" i="3"/>
  <c r="H173" i="3"/>
  <c r="J184" i="3"/>
  <c r="M227" i="3"/>
  <c r="M54" i="3"/>
  <c r="M55" i="3" s="1"/>
  <c r="M56" i="3" s="1"/>
  <c r="M57" i="3" s="1"/>
  <c r="M58" i="3" s="1"/>
  <c r="M59" i="3" s="1"/>
  <c r="M60" i="3" s="1"/>
  <c r="M61" i="3" s="1"/>
  <c r="M63" i="3"/>
  <c r="Q202" i="2"/>
  <c r="M1073" i="2"/>
  <c r="Q677" i="2"/>
  <c r="M817" i="2"/>
  <c r="Q651" i="2"/>
  <c r="Q986" i="2"/>
  <c r="Q497" i="2"/>
  <c r="Q524" i="2"/>
  <c r="Q861" i="2"/>
  <c r="Q176" i="2"/>
  <c r="Q1144" i="2"/>
  <c r="Q1036" i="2"/>
  <c r="Q1101" i="2"/>
  <c r="Q445" i="2"/>
  <c r="Q1115" i="2"/>
  <c r="M1267" i="2"/>
  <c r="Q1075" i="2"/>
  <c r="Q1076" i="2" s="1"/>
  <c r="M1213" i="2"/>
  <c r="Q612" i="2"/>
  <c r="Q550" i="2"/>
  <c r="M719" i="2"/>
  <c r="Q1127" i="2"/>
  <c r="M154" i="2"/>
  <c r="Q472" i="2"/>
  <c r="M1266" i="2"/>
  <c r="Q1268" i="2"/>
  <c r="M1226" i="2"/>
  <c r="Q1088" i="2"/>
  <c r="Q665" i="2"/>
  <c r="M153" i="5"/>
  <c r="M154" i="5" s="1"/>
  <c r="M155" i="5" s="1"/>
  <c r="M156" i="5" s="1"/>
  <c r="M157" i="5" s="1"/>
  <c r="M158" i="5" s="1"/>
  <c r="M159" i="5" s="1"/>
  <c r="M160" i="5" s="1"/>
  <c r="S10" i="9"/>
  <c r="S11" i="9"/>
  <c r="R11" i="9"/>
  <c r="M40" i="5"/>
  <c r="S9" i="5"/>
  <c r="M9" i="5" s="1"/>
  <c r="S20" i="5"/>
  <c r="R20" i="5"/>
  <c r="M155" i="4"/>
  <c r="M152" i="4"/>
  <c r="M162" i="4" s="1"/>
  <c r="M156" i="4"/>
  <c r="M157" i="4"/>
  <c r="M158" i="4"/>
  <c r="M159" i="4"/>
  <c r="M153" i="4"/>
  <c r="M160" i="4"/>
  <c r="M154" i="4"/>
  <c r="J173" i="3"/>
  <c r="M125" i="4"/>
  <c r="M126" i="4"/>
  <c r="M120" i="4"/>
  <c r="M127" i="4"/>
  <c r="M121" i="4"/>
  <c r="M124" i="4"/>
  <c r="M122" i="4"/>
  <c r="M123" i="4"/>
  <c r="M119" i="4"/>
  <c r="M129" i="4" s="1"/>
  <c r="Q31" i="5"/>
  <c r="M92" i="4"/>
  <c r="M93" i="4"/>
  <c r="M87" i="4"/>
  <c r="M94" i="4"/>
  <c r="M88" i="4"/>
  <c r="M90" i="4"/>
  <c r="M91" i="4"/>
  <c r="M89" i="4"/>
  <c r="M86" i="4"/>
  <c r="M96" i="4" s="1"/>
  <c r="R31" i="3"/>
  <c r="Q42" i="3"/>
  <c r="S31" i="3" s="1"/>
  <c r="I107" i="3"/>
  <c r="M74" i="3"/>
  <c r="M65" i="3"/>
  <c r="M66" i="3" s="1"/>
  <c r="M67" i="3" s="1"/>
  <c r="M68" i="3" s="1"/>
  <c r="M69" i="3" s="1"/>
  <c r="M70" i="3" s="1"/>
  <c r="M71" i="3" s="1"/>
  <c r="M72" i="3" s="1"/>
  <c r="H74" i="3"/>
  <c r="Q1256" i="2"/>
  <c r="Q1230" i="2"/>
  <c r="M1021" i="2"/>
  <c r="M1074" i="2"/>
  <c r="Q1177" i="2"/>
  <c r="Q1010" i="2"/>
  <c r="M905" i="2"/>
  <c r="Q934" i="2"/>
  <c r="M893" i="2"/>
  <c r="M832" i="2"/>
  <c r="Q947" i="2"/>
  <c r="Q974" i="2"/>
  <c r="M778" i="2"/>
  <c r="Q563" i="2"/>
  <c r="M624" i="2"/>
  <c r="M587" i="2"/>
  <c r="M535" i="2"/>
  <c r="M598" i="2"/>
  <c r="M509" i="2"/>
  <c r="Q422" i="2"/>
  <c r="M21" i="2"/>
  <c r="M125" i="2"/>
  <c r="Q16" i="2"/>
  <c r="Q396" i="2"/>
  <c r="M188" i="2"/>
  <c r="M155" i="2"/>
  <c r="M99" i="2"/>
  <c r="M316" i="2"/>
  <c r="M267" i="2"/>
  <c r="M368" i="2"/>
  <c r="Q243" i="2"/>
  <c r="R37" i="6"/>
  <c r="S37" i="6"/>
  <c r="S36" i="6"/>
  <c r="R36" i="6"/>
  <c r="R13" i="8"/>
  <c r="H234" i="9"/>
  <c r="H223" i="9"/>
  <c r="J234" i="9"/>
  <c r="J223" i="9"/>
  <c r="I234" i="9"/>
  <c r="I223" i="9"/>
  <c r="S10" i="8"/>
  <c r="M10" i="8" s="1"/>
  <c r="S11" i="8"/>
  <c r="M11" i="8" s="1"/>
  <c r="R11" i="8"/>
  <c r="M205" i="5"/>
  <c r="M11" i="6"/>
  <c r="M117" i="5"/>
  <c r="S196" i="5"/>
  <c r="R196" i="5"/>
  <c r="M150" i="5"/>
  <c r="S108" i="5"/>
  <c r="M108" i="5" s="1"/>
  <c r="Q119" i="5"/>
  <c r="R108" i="5"/>
  <c r="M199" i="4"/>
  <c r="M196" i="4"/>
  <c r="M206" i="4" s="1"/>
  <c r="M200" i="4"/>
  <c r="M201" i="4"/>
  <c r="M202" i="4"/>
  <c r="M203" i="4"/>
  <c r="M197" i="4"/>
  <c r="M204" i="4"/>
  <c r="M198" i="4"/>
  <c r="J52" i="4"/>
  <c r="I63" i="3"/>
  <c r="I206" i="3"/>
  <c r="J85" i="3"/>
  <c r="M84" i="3"/>
  <c r="M85" i="3"/>
  <c r="M76" i="3"/>
  <c r="M77" i="3" s="1"/>
  <c r="M78" i="3" s="1"/>
  <c r="M79" i="3" s="1"/>
  <c r="M80" i="3" s="1"/>
  <c r="M81" i="3" s="1"/>
  <c r="M82" i="3" s="1"/>
  <c r="M83" i="3" s="1"/>
  <c r="M227" i="4"/>
  <c r="M216" i="4"/>
  <c r="M205" i="4"/>
  <c r="M194" i="4"/>
  <c r="M183" i="4"/>
  <c r="M172" i="4"/>
  <c r="M161" i="4"/>
  <c r="M150" i="4"/>
  <c r="M29" i="4"/>
  <c r="M139" i="4"/>
  <c r="M128" i="4"/>
  <c r="M117" i="4"/>
  <c r="M106" i="4"/>
  <c r="M95" i="4"/>
  <c r="M14" i="4"/>
  <c r="M15" i="4"/>
  <c r="M84" i="4"/>
  <c r="M73" i="4"/>
  <c r="M62" i="4"/>
  <c r="M51" i="4"/>
  <c r="M18" i="4"/>
  <c r="M12" i="4"/>
  <c r="M9" i="4"/>
  <c r="M19" i="4" s="1"/>
  <c r="M40" i="4"/>
  <c r="M13" i="4"/>
  <c r="M11" i="4"/>
  <c r="M16" i="4"/>
  <c r="M17" i="4"/>
  <c r="M10" i="4"/>
  <c r="M51" i="3"/>
  <c r="M128" i="3"/>
  <c r="M50" i="4"/>
  <c r="M48" i="4"/>
  <c r="M42" i="4"/>
  <c r="M52" i="4" s="1"/>
  <c r="M49" i="4"/>
  <c r="M47" i="4"/>
  <c r="M45" i="4"/>
  <c r="M44" i="4"/>
  <c r="M43" i="4"/>
  <c r="M46" i="4"/>
  <c r="H129" i="3"/>
  <c r="M197" i="3"/>
  <c r="M198" i="3" s="1"/>
  <c r="M199" i="3" s="1"/>
  <c r="M200" i="3" s="1"/>
  <c r="M201" i="3" s="1"/>
  <c r="M202" i="3" s="1"/>
  <c r="M203" i="3" s="1"/>
  <c r="M204" i="3" s="1"/>
  <c r="M206" i="3"/>
  <c r="Q1023" i="2"/>
  <c r="M1062" i="2"/>
  <c r="M1175" i="2"/>
  <c r="M1008" i="2"/>
  <c r="M892" i="2"/>
  <c r="Q806" i="2"/>
  <c r="M932" i="2"/>
  <c r="Q895" i="2"/>
  <c r="Q819" i="2"/>
  <c r="Q704" i="2"/>
  <c r="Q780" i="2"/>
  <c r="M726" i="2"/>
  <c r="M580" i="2"/>
  <c r="M457" i="2"/>
  <c r="Q537" i="2"/>
  <c r="M438" i="2"/>
  <c r="Q511" i="2"/>
  <c r="Q23" i="2"/>
  <c r="Q127" i="2"/>
  <c r="M138" i="2"/>
  <c r="Q216" i="2"/>
  <c r="Q101" i="2"/>
  <c r="Q318" i="2"/>
  <c r="Q269" i="2"/>
  <c r="Q370" i="2"/>
  <c r="M280" i="2"/>
  <c r="M112" i="2"/>
  <c r="M144" i="4"/>
  <c r="M146" i="4"/>
  <c r="M147" i="4"/>
  <c r="M148" i="4"/>
  <c r="M142" i="4"/>
  <c r="M149" i="4"/>
  <c r="M143" i="4"/>
  <c r="M145" i="4"/>
  <c r="M141" i="4"/>
  <c r="M151" i="4" s="1"/>
  <c r="M114" i="4"/>
  <c r="M115" i="4"/>
  <c r="M109" i="4"/>
  <c r="M116" i="4"/>
  <c r="M110" i="4"/>
  <c r="M111" i="4"/>
  <c r="M112" i="4"/>
  <c r="M108" i="4"/>
  <c r="M118" i="4" s="1"/>
  <c r="M113" i="4"/>
  <c r="M188" i="4"/>
  <c r="M185" i="4"/>
  <c r="M195" i="4" s="1"/>
  <c r="M189" i="4"/>
  <c r="M190" i="4"/>
  <c r="M191" i="4"/>
  <c r="M192" i="4"/>
  <c r="M186" i="4"/>
  <c r="M193" i="4"/>
  <c r="M187" i="4"/>
  <c r="M81" i="4"/>
  <c r="M82" i="4"/>
  <c r="M76" i="4"/>
  <c r="M83" i="4"/>
  <c r="M77" i="4"/>
  <c r="M78" i="4"/>
  <c r="M79" i="4"/>
  <c r="M75" i="4"/>
  <c r="M85" i="4" s="1"/>
  <c r="M80" i="4"/>
  <c r="M70" i="4"/>
  <c r="M71" i="4"/>
  <c r="M65" i="4"/>
  <c r="M72" i="4"/>
  <c r="M66" i="4"/>
  <c r="M67" i="4"/>
  <c r="M68" i="4"/>
  <c r="M64" i="4"/>
  <c r="M74" i="4" s="1"/>
  <c r="M69" i="4"/>
  <c r="H41" i="4"/>
  <c r="Q1191" i="2"/>
  <c r="M1253" i="2"/>
  <c r="M28" i="4"/>
  <c r="M27" i="4"/>
  <c r="M26" i="4"/>
  <c r="M25" i="4"/>
  <c r="M24" i="4"/>
  <c r="M23" i="4"/>
  <c r="M22" i="4"/>
  <c r="M21" i="4"/>
  <c r="M20" i="4"/>
  <c r="M30" i="4" s="1"/>
  <c r="I228" i="3"/>
  <c r="M59" i="4"/>
  <c r="M60" i="4"/>
  <c r="M61" i="4"/>
  <c r="M55" i="4"/>
  <c r="M53" i="4"/>
  <c r="M63" i="4" s="1"/>
  <c r="M54" i="4"/>
  <c r="M57" i="4"/>
  <c r="M56" i="4"/>
  <c r="M58" i="4"/>
  <c r="M19" i="3"/>
  <c r="M10" i="3"/>
  <c r="M11" i="3" s="1"/>
  <c r="M12" i="3" s="1"/>
  <c r="M13" i="3" s="1"/>
  <c r="M14" i="3" s="1"/>
  <c r="M15" i="3" s="1"/>
  <c r="M16" i="3" s="1"/>
  <c r="M17" i="3" s="1"/>
  <c r="M217" i="3"/>
  <c r="M208" i="3"/>
  <c r="M209" i="3" s="1"/>
  <c r="M210" i="3" s="1"/>
  <c r="M211" i="3" s="1"/>
  <c r="M212" i="3" s="1"/>
  <c r="M213" i="3" s="1"/>
  <c r="M214" i="3" s="1"/>
  <c r="M215" i="3" s="1"/>
  <c r="M1061" i="2"/>
  <c r="Q1064" i="2"/>
  <c r="Q1002" i="2"/>
  <c r="M1149" i="2"/>
  <c r="Q882" i="2"/>
  <c r="M803" i="2"/>
  <c r="M919" i="2"/>
  <c r="Q846" i="2"/>
  <c r="Q755" i="2"/>
  <c r="M701" i="2"/>
  <c r="M765" i="2"/>
  <c r="M791" i="2"/>
  <c r="Q728" i="2"/>
  <c r="M579" i="2"/>
  <c r="Q459" i="2"/>
  <c r="M439" i="2"/>
  <c r="M440" i="2" s="1"/>
  <c r="M441" i="2" s="1"/>
  <c r="Q409" i="2"/>
  <c r="Q357" i="2"/>
  <c r="M296" i="2"/>
  <c r="Q140" i="2"/>
  <c r="M60" i="2"/>
  <c r="M342" i="2"/>
  <c r="M214" i="2"/>
  <c r="Q305" i="2"/>
  <c r="M228" i="2"/>
  <c r="M73" i="2"/>
  <c r="Q282" i="2"/>
  <c r="Q114" i="2"/>
  <c r="M34" i="2"/>
  <c r="S12" i="8"/>
  <c r="M12" i="8" s="1"/>
  <c r="R12" i="8"/>
  <c r="S34" i="6"/>
  <c r="M34" i="6" s="1"/>
  <c r="R34" i="6"/>
  <c r="M183" i="5"/>
  <c r="M194" i="5"/>
  <c r="M185" i="5"/>
  <c r="M210" i="4"/>
  <c r="M207" i="4"/>
  <c r="M217" i="4" s="1"/>
  <c r="M211" i="4"/>
  <c r="M212" i="4"/>
  <c r="M213" i="4"/>
  <c r="M214" i="4"/>
  <c r="M208" i="4"/>
  <c r="M215" i="4"/>
  <c r="M209" i="4"/>
  <c r="M221" i="4"/>
  <c r="M218" i="4"/>
  <c r="M228" i="4" s="1"/>
  <c r="M222" i="4"/>
  <c r="M223" i="4"/>
  <c r="M224" i="4"/>
  <c r="M225" i="4"/>
  <c r="M219" i="4"/>
  <c r="M226" i="4"/>
  <c r="M220" i="4"/>
  <c r="M166" i="4"/>
  <c r="M163" i="4"/>
  <c r="M173" i="4" s="1"/>
  <c r="M167" i="4"/>
  <c r="M168" i="4"/>
  <c r="M169" i="4"/>
  <c r="M170" i="4"/>
  <c r="M164" i="4"/>
  <c r="M171" i="4"/>
  <c r="M165" i="4"/>
  <c r="I41" i="4"/>
  <c r="H206" i="3"/>
  <c r="J206" i="3"/>
  <c r="M117" i="3"/>
  <c r="H63" i="3"/>
  <c r="M216" i="3"/>
  <c r="I217" i="3"/>
  <c r="H217" i="3"/>
  <c r="M1227" i="2"/>
  <c r="M219" i="3"/>
  <c r="M220" i="3" s="1"/>
  <c r="M221" i="3" s="1"/>
  <c r="M222" i="3" s="1"/>
  <c r="M223" i="3" s="1"/>
  <c r="M224" i="3" s="1"/>
  <c r="M225" i="3" s="1"/>
  <c r="M226" i="3" s="1"/>
  <c r="M228" i="3"/>
  <c r="J129" i="3"/>
  <c r="I129" i="3"/>
  <c r="S20" i="3"/>
  <c r="M20" i="3" s="1"/>
  <c r="M1047" i="2"/>
  <c r="M1162" i="2"/>
  <c r="Q1151" i="2"/>
  <c r="M959" i="2"/>
  <c r="M880" i="2"/>
  <c r="M831" i="2"/>
  <c r="Q921" i="2"/>
  <c r="M842" i="2"/>
  <c r="M753" i="2"/>
  <c r="M867" i="2"/>
  <c r="Q767" i="2"/>
  <c r="M689" i="2"/>
  <c r="Q793" i="2"/>
  <c r="Q331" i="2"/>
  <c r="M483" i="2"/>
  <c r="M86" i="2"/>
  <c r="M47" i="2"/>
  <c r="Q298" i="2"/>
  <c r="Q62" i="2"/>
  <c r="Q344" i="2"/>
  <c r="M254" i="2"/>
  <c r="Q164" i="2"/>
  <c r="M303" i="2"/>
  <c r="Q230" i="2"/>
  <c r="Q75" i="2"/>
  <c r="Q36" i="2"/>
  <c r="Q14" i="8"/>
  <c r="S13" i="8" s="1"/>
  <c r="M13" i="8" s="1"/>
  <c r="M208" i="5"/>
  <c r="M209" i="5" s="1"/>
  <c r="M210" i="5" s="1"/>
  <c r="M211" i="5" s="1"/>
  <c r="M212" i="5" s="1"/>
  <c r="M213" i="5" s="1"/>
  <c r="M214" i="5" s="1"/>
  <c r="M215" i="5" s="1"/>
  <c r="M217" i="5"/>
  <c r="R141" i="5"/>
  <c r="S141" i="5"/>
  <c r="S130" i="5"/>
  <c r="M130" i="5" s="1"/>
  <c r="H184" i="4"/>
  <c r="H118" i="4"/>
  <c r="I107" i="4"/>
  <c r="M136" i="4"/>
  <c r="M137" i="4"/>
  <c r="M131" i="4"/>
  <c r="M138" i="4"/>
  <c r="M132" i="4"/>
  <c r="M135" i="4"/>
  <c r="M133" i="4"/>
  <c r="M134" i="4"/>
  <c r="M130" i="4"/>
  <c r="M140" i="4" s="1"/>
  <c r="H195" i="3"/>
  <c r="J41" i="4"/>
  <c r="J96" i="3"/>
  <c r="M40" i="3"/>
  <c r="M129" i="3"/>
  <c r="M120" i="3"/>
  <c r="M121" i="3" s="1"/>
  <c r="M122" i="3" s="1"/>
  <c r="M123" i="3" s="1"/>
  <c r="M124" i="3" s="1"/>
  <c r="M125" i="3" s="1"/>
  <c r="M126" i="3" s="1"/>
  <c r="M127" i="3" s="1"/>
  <c r="H228" i="3"/>
  <c r="Q1269" i="2"/>
  <c r="Q1050" i="2"/>
  <c r="M1240" i="2"/>
  <c r="Q1164" i="2"/>
  <c r="M1214" i="2"/>
  <c r="Q961" i="2"/>
  <c r="M931" i="2"/>
  <c r="Q908" i="2"/>
  <c r="M879" i="2"/>
  <c r="M739" i="2"/>
  <c r="Q869" i="2"/>
  <c r="M720" i="2"/>
  <c r="Q691" i="2"/>
  <c r="Q383" i="2"/>
  <c r="Q485" i="2"/>
  <c r="Q88" i="2"/>
  <c r="Q49" i="2"/>
  <c r="Q256" i="2"/>
  <c r="M162" i="2"/>
  <c r="S35" i="6"/>
  <c r="R35" i="6"/>
  <c r="S14" i="6"/>
  <c r="M14" i="6" s="1"/>
  <c r="R14" i="6"/>
  <c r="H236" i="9"/>
  <c r="H225" i="9"/>
  <c r="S26" i="9"/>
  <c r="M26" i="9" s="1"/>
  <c r="S27" i="9"/>
  <c r="R27" i="9"/>
  <c r="S163" i="5"/>
  <c r="R163" i="5"/>
  <c r="M139" i="5"/>
  <c r="Q64" i="5"/>
  <c r="S53" i="5"/>
  <c r="R53" i="5"/>
  <c r="I236" i="9"/>
  <c r="I225" i="9"/>
  <c r="S12" i="6"/>
  <c r="M12" i="6" s="1"/>
  <c r="R12" i="6"/>
  <c r="S28" i="6"/>
  <c r="M28" i="6" s="1"/>
  <c r="S29" i="6"/>
  <c r="R29" i="6"/>
  <c r="S174" i="5"/>
  <c r="M174" i="5" s="1"/>
  <c r="R174" i="5"/>
  <c r="M172" i="5"/>
  <c r="R42" i="5"/>
  <c r="S42" i="5"/>
  <c r="H173" i="4"/>
  <c r="H107" i="4"/>
  <c r="I96" i="4"/>
  <c r="M177" i="4"/>
  <c r="M174" i="4"/>
  <c r="M184" i="4" s="1"/>
  <c r="M178" i="4"/>
  <c r="M179" i="4"/>
  <c r="M180" i="4"/>
  <c r="M181" i="4"/>
  <c r="M175" i="4"/>
  <c r="M182" i="4"/>
  <c r="M176" i="4"/>
  <c r="M103" i="4"/>
  <c r="M104" i="4"/>
  <c r="M98" i="4"/>
  <c r="M105" i="4"/>
  <c r="M99" i="4"/>
  <c r="M100" i="4"/>
  <c r="M101" i="4"/>
  <c r="M97" i="4"/>
  <c r="M107" i="4" s="1"/>
  <c r="M102" i="4"/>
  <c r="I162" i="3"/>
  <c r="I195" i="3"/>
  <c r="I96" i="3"/>
  <c r="H85" i="3"/>
  <c r="M29" i="3"/>
  <c r="J217" i="3"/>
  <c r="M195" i="3"/>
  <c r="M186" i="3"/>
  <c r="M187" i="3" s="1"/>
  <c r="M188" i="3" s="1"/>
  <c r="M189" i="3" s="1"/>
  <c r="M190" i="3" s="1"/>
  <c r="M191" i="3" s="1"/>
  <c r="M192" i="3" s="1"/>
  <c r="M193" i="3" s="1"/>
  <c r="J74" i="3"/>
  <c r="Q1202" i="2"/>
  <c r="J228" i="3"/>
  <c r="M1228" i="2"/>
  <c r="M1048" i="2"/>
  <c r="Q1242" i="2"/>
  <c r="Q1216" i="2"/>
  <c r="M918" i="2"/>
  <c r="M906" i="2"/>
  <c r="Q834" i="2"/>
  <c r="M945" i="2"/>
  <c r="M972" i="2"/>
  <c r="Q741" i="2"/>
  <c r="Q639" i="2"/>
  <c r="M721" i="2"/>
  <c r="M561" i="2"/>
  <c r="Q626" i="2"/>
  <c r="Q589" i="2"/>
  <c r="Q600" i="2"/>
  <c r="M420" i="2"/>
  <c r="M14" i="2"/>
  <c r="M394" i="2"/>
  <c r="Q190" i="2"/>
  <c r="Q157" i="2"/>
  <c r="M241" i="2"/>
  <c r="S32" i="6" l="1"/>
  <c r="R13" i="6"/>
  <c r="R32" i="6"/>
  <c r="M32" i="6" s="1"/>
  <c r="M29" i="6"/>
  <c r="M96" i="5"/>
  <c r="M53" i="5"/>
  <c r="M54" i="5" s="1"/>
  <c r="M55" i="5" s="1"/>
  <c r="M56" i="5" s="1"/>
  <c r="M57" i="5" s="1"/>
  <c r="M58" i="5" s="1"/>
  <c r="M59" i="5" s="1"/>
  <c r="M60" i="5" s="1"/>
  <c r="M61" i="5" s="1"/>
  <c r="M141" i="5"/>
  <c r="M151" i="5" s="1"/>
  <c r="M581" i="2"/>
  <c r="M582" i="2" s="1"/>
  <c r="Q1089" i="2"/>
  <c r="M471" i="2"/>
  <c r="Q1116" i="2"/>
  <c r="M1144" i="2"/>
  <c r="Q987" i="2"/>
  <c r="Q678" i="2"/>
  <c r="M722" i="2"/>
  <c r="M723" i="2" s="1"/>
  <c r="Q473" i="2"/>
  <c r="M444" i="2"/>
  <c r="Q1102" i="2"/>
  <c r="M175" i="2"/>
  <c r="M523" i="2"/>
  <c r="M650" i="2"/>
  <c r="M664" i="2"/>
  <c r="Q551" i="2"/>
  <c r="M1035" i="2"/>
  <c r="M860" i="2"/>
  <c r="Q498" i="2"/>
  <c r="M1100" i="2"/>
  <c r="Q177" i="2"/>
  <c r="Q652" i="2"/>
  <c r="M1075" i="2"/>
  <c r="Q666" i="2"/>
  <c r="M1126" i="2"/>
  <c r="Q613" i="2"/>
  <c r="Q1037" i="2"/>
  <c r="Q862" i="2"/>
  <c r="M496" i="2"/>
  <c r="M201" i="2"/>
  <c r="M549" i="2"/>
  <c r="Q446" i="2"/>
  <c r="Q525" i="2"/>
  <c r="M1087" i="2"/>
  <c r="Q1128" i="2"/>
  <c r="M611" i="2"/>
  <c r="M1114" i="2"/>
  <c r="M1143" i="2"/>
  <c r="M985" i="2"/>
  <c r="M676" i="2"/>
  <c r="Q203" i="2"/>
  <c r="M189" i="2"/>
  <c r="Q50" i="2"/>
  <c r="M907" i="2"/>
  <c r="M74" i="2"/>
  <c r="M30" i="3"/>
  <c r="M21" i="3"/>
  <c r="M22" i="3" s="1"/>
  <c r="M23" i="3" s="1"/>
  <c r="M24" i="3" s="1"/>
  <c r="M25" i="3" s="1"/>
  <c r="M26" i="3" s="1"/>
  <c r="M27" i="3" s="1"/>
  <c r="M28" i="3" s="1"/>
  <c r="Q115" i="2"/>
  <c r="Q141" i="2"/>
  <c r="M22" i="2"/>
  <c r="M894" i="2"/>
  <c r="M107" i="5"/>
  <c r="M98" i="5"/>
  <c r="M99" i="5" s="1"/>
  <c r="M100" i="5" s="1"/>
  <c r="M101" i="5" s="1"/>
  <c r="M102" i="5" s="1"/>
  <c r="M103" i="5" s="1"/>
  <c r="M104" i="5" s="1"/>
  <c r="M105" i="5" s="1"/>
  <c r="M118" i="5"/>
  <c r="M109" i="5"/>
  <c r="M110" i="5" s="1"/>
  <c r="M111" i="5" s="1"/>
  <c r="M112" i="5" s="1"/>
  <c r="M113" i="5" s="1"/>
  <c r="M114" i="5" s="1"/>
  <c r="M115" i="5" s="1"/>
  <c r="M116" i="5" s="1"/>
  <c r="Q191" i="2"/>
  <c r="Q601" i="2"/>
  <c r="Q640" i="2"/>
  <c r="Q1217" i="2"/>
  <c r="M175" i="5"/>
  <c r="M176" i="5" s="1"/>
  <c r="M177" i="5" s="1"/>
  <c r="M178" i="5" s="1"/>
  <c r="M179" i="5" s="1"/>
  <c r="M180" i="5" s="1"/>
  <c r="M181" i="5" s="1"/>
  <c r="M182" i="5" s="1"/>
  <c r="M184" i="5"/>
  <c r="M163" i="5"/>
  <c r="M48" i="2"/>
  <c r="M382" i="2"/>
  <c r="M163" i="2"/>
  <c r="Q63" i="2"/>
  <c r="Q332" i="2"/>
  <c r="M766" i="2"/>
  <c r="M195" i="5"/>
  <c r="M186" i="5"/>
  <c r="M187" i="5" s="1"/>
  <c r="M188" i="5" s="1"/>
  <c r="M189" i="5" s="1"/>
  <c r="M190" i="5" s="1"/>
  <c r="M191" i="5" s="1"/>
  <c r="M192" i="5" s="1"/>
  <c r="M193" i="5" s="1"/>
  <c r="Q283" i="2"/>
  <c r="M304" i="2"/>
  <c r="Q358" i="2"/>
  <c r="Q729" i="2"/>
  <c r="M845" i="2"/>
  <c r="Q1003" i="2"/>
  <c r="Q1192" i="2"/>
  <c r="Q319" i="2"/>
  <c r="Q512" i="2"/>
  <c r="Q705" i="2"/>
  <c r="M13" i="6"/>
  <c r="M36" i="6"/>
  <c r="Q244" i="2"/>
  <c r="M1176" i="2"/>
  <c r="R42" i="3"/>
  <c r="S42" i="3"/>
  <c r="M42" i="3" s="1"/>
  <c r="S31" i="5"/>
  <c r="R31" i="5"/>
  <c r="M19" i="5"/>
  <c r="M10" i="5"/>
  <c r="M11" i="5" s="1"/>
  <c r="M12" i="5" s="1"/>
  <c r="M13" i="5" s="1"/>
  <c r="M14" i="5" s="1"/>
  <c r="M15" i="5" s="1"/>
  <c r="M16" i="5" s="1"/>
  <c r="M17" i="5" s="1"/>
  <c r="M1215" i="2"/>
  <c r="M61" i="2"/>
  <c r="M330" i="2"/>
  <c r="M792" i="2"/>
  <c r="Q768" i="2"/>
  <c r="M1150" i="2"/>
  <c r="M281" i="2"/>
  <c r="Q306" i="2"/>
  <c r="M408" i="2"/>
  <c r="Q460" i="2"/>
  <c r="M727" i="2"/>
  <c r="Q847" i="2"/>
  <c r="Q883" i="2"/>
  <c r="Q1065" i="2"/>
  <c r="M1190" i="2"/>
  <c r="Q371" i="2"/>
  <c r="M317" i="2"/>
  <c r="M510" i="2"/>
  <c r="M37" i="6"/>
  <c r="M16" i="2"/>
  <c r="Q423" i="2"/>
  <c r="Q1178" i="2"/>
  <c r="M31" i="3"/>
  <c r="M638" i="2"/>
  <c r="M87" i="2"/>
  <c r="Q384" i="2"/>
  <c r="Q231" i="2"/>
  <c r="Q165" i="2"/>
  <c r="Q590" i="2"/>
  <c r="M740" i="2"/>
  <c r="M1201" i="2"/>
  <c r="R64" i="5"/>
  <c r="S64" i="5"/>
  <c r="Q75" i="5"/>
  <c r="Q257" i="2"/>
  <c r="Q89" i="2"/>
  <c r="Q870" i="2"/>
  <c r="Q962" i="2"/>
  <c r="Q1165" i="2"/>
  <c r="Q1051" i="2"/>
  <c r="M35" i="2"/>
  <c r="M229" i="2"/>
  <c r="M297" i="2"/>
  <c r="Q794" i="2"/>
  <c r="Q1152" i="2"/>
  <c r="Q410" i="2"/>
  <c r="M458" i="2"/>
  <c r="M754" i="2"/>
  <c r="M881" i="2"/>
  <c r="M1063" i="2"/>
  <c r="M369" i="2"/>
  <c r="Q102" i="2"/>
  <c r="Q128" i="2"/>
  <c r="Q820" i="2"/>
  <c r="Q807" i="2"/>
  <c r="M1022" i="2"/>
  <c r="Q397" i="2"/>
  <c r="M15" i="2"/>
  <c r="M421" i="2"/>
  <c r="Q564" i="2"/>
  <c r="M973" i="2"/>
  <c r="Q1231" i="2"/>
  <c r="M588" i="2"/>
  <c r="M157" i="2"/>
  <c r="M625" i="2"/>
  <c r="Q742" i="2"/>
  <c r="Q835" i="2"/>
  <c r="Q1243" i="2"/>
  <c r="Q1203" i="2"/>
  <c r="M42" i="5"/>
  <c r="M35" i="6"/>
  <c r="M255" i="2"/>
  <c r="Q486" i="2"/>
  <c r="M868" i="2"/>
  <c r="M960" i="2"/>
  <c r="M1163" i="2"/>
  <c r="M1049" i="2"/>
  <c r="Q37" i="2"/>
  <c r="M298" i="2"/>
  <c r="Q922" i="2"/>
  <c r="Q756" i="2"/>
  <c r="M100" i="2"/>
  <c r="M126" i="2"/>
  <c r="Q781" i="2"/>
  <c r="M818" i="2"/>
  <c r="M805" i="2"/>
  <c r="Q1024" i="2"/>
  <c r="M395" i="2"/>
  <c r="M562" i="2"/>
  <c r="Q975" i="2"/>
  <c r="M1229" i="2"/>
  <c r="M10" i="9"/>
  <c r="M833" i="2"/>
  <c r="M1241" i="2"/>
  <c r="Q1077" i="2"/>
  <c r="M484" i="2"/>
  <c r="Q692" i="2"/>
  <c r="Q909" i="2"/>
  <c r="Q1270" i="2"/>
  <c r="M140" i="5"/>
  <c r="M131" i="5"/>
  <c r="M132" i="5" s="1"/>
  <c r="M133" i="5" s="1"/>
  <c r="M134" i="5" s="1"/>
  <c r="M135" i="5" s="1"/>
  <c r="M136" i="5" s="1"/>
  <c r="M137" i="5" s="1"/>
  <c r="M138" i="5" s="1"/>
  <c r="Q76" i="2"/>
  <c r="Q345" i="2"/>
  <c r="M920" i="2"/>
  <c r="M113" i="2"/>
  <c r="M139" i="2"/>
  <c r="M268" i="2"/>
  <c r="M215" i="2"/>
  <c r="Q24" i="2"/>
  <c r="Q538" i="2"/>
  <c r="M779" i="2"/>
  <c r="Q896" i="2"/>
  <c r="S119" i="5"/>
  <c r="R119" i="5"/>
  <c r="M196" i="5"/>
  <c r="Q948" i="2"/>
  <c r="Q935" i="2"/>
  <c r="Q1011" i="2"/>
  <c r="Q1257" i="2"/>
  <c r="M156" i="2"/>
  <c r="Q627" i="2"/>
  <c r="M599" i="2"/>
  <c r="M690" i="2"/>
  <c r="M1268" i="2"/>
  <c r="R14" i="8"/>
  <c r="S14" i="8"/>
  <c r="M343" i="2"/>
  <c r="M356" i="2"/>
  <c r="M1001" i="2"/>
  <c r="Q270" i="2"/>
  <c r="Q217" i="2"/>
  <c r="M536" i="2"/>
  <c r="M703" i="2"/>
  <c r="M242" i="2"/>
  <c r="M946" i="2"/>
  <c r="M933" i="2"/>
  <c r="M1009" i="2"/>
  <c r="M1255" i="2"/>
  <c r="M20" i="5"/>
  <c r="M14" i="8" l="1"/>
  <c r="M63" i="5"/>
  <c r="M142" i="5"/>
  <c r="M143" i="5" s="1"/>
  <c r="M144" i="5" s="1"/>
  <c r="M145" i="5" s="1"/>
  <c r="M146" i="5" s="1"/>
  <c r="M147" i="5" s="1"/>
  <c r="M148" i="5" s="1"/>
  <c r="M149" i="5" s="1"/>
  <c r="M31" i="5"/>
  <c r="M32" i="5" s="1"/>
  <c r="M33" i="5" s="1"/>
  <c r="M34" i="5" s="1"/>
  <c r="M35" i="5" s="1"/>
  <c r="M36" i="5" s="1"/>
  <c r="M37" i="5" s="1"/>
  <c r="M38" i="5" s="1"/>
  <c r="M39" i="5" s="1"/>
  <c r="M1145" i="2"/>
  <c r="M1146" i="2" s="1"/>
  <c r="M17" i="2"/>
  <c r="M18" i="2" s="1"/>
  <c r="M299" i="2"/>
  <c r="M300" i="2" s="1"/>
  <c r="Q204" i="2"/>
  <c r="M861" i="2"/>
  <c r="Q653" i="2"/>
  <c r="M497" i="2"/>
  <c r="Q552" i="2"/>
  <c r="M677" i="2"/>
  <c r="M1115" i="2"/>
  <c r="Q679" i="2"/>
  <c r="M862" i="2"/>
  <c r="M651" i="2"/>
  <c r="Q499" i="2"/>
  <c r="M550" i="2"/>
  <c r="Q988" i="2"/>
  <c r="M1101" i="2"/>
  <c r="Q1117" i="2"/>
  <c r="Q526" i="2"/>
  <c r="M1036" i="2"/>
  <c r="Q667" i="2"/>
  <c r="M176" i="2"/>
  <c r="Q474" i="2"/>
  <c r="M986" i="2"/>
  <c r="M1127" i="2"/>
  <c r="Q447" i="2"/>
  <c r="Q614" i="2"/>
  <c r="M524" i="2"/>
  <c r="Q1038" i="2"/>
  <c r="M665" i="2"/>
  <c r="Q178" i="2"/>
  <c r="M472" i="2"/>
  <c r="M1088" i="2"/>
  <c r="M158" i="2"/>
  <c r="M159" i="2" s="1"/>
  <c r="M202" i="2"/>
  <c r="Q1129" i="2"/>
  <c r="M445" i="2"/>
  <c r="M612" i="2"/>
  <c r="Q1103" i="2"/>
  <c r="Q1090" i="2"/>
  <c r="M1010" i="2"/>
  <c r="Q897" i="2"/>
  <c r="Q1012" i="2"/>
  <c r="Q910" i="2"/>
  <c r="Q757" i="2"/>
  <c r="M1230" i="2"/>
  <c r="M396" i="2"/>
  <c r="Q821" i="2"/>
  <c r="M101" i="2"/>
  <c r="M1151" i="2"/>
  <c r="Q1166" i="2"/>
  <c r="M88" i="2"/>
  <c r="M589" i="2"/>
  <c r="M383" i="2"/>
  <c r="M41" i="3"/>
  <c r="M32" i="3"/>
  <c r="M33" i="3" s="1"/>
  <c r="M34" i="3" s="1"/>
  <c r="M35" i="3" s="1"/>
  <c r="M36" i="3" s="1"/>
  <c r="M37" i="3" s="1"/>
  <c r="M38" i="3" s="1"/>
  <c r="M39" i="3" s="1"/>
  <c r="Q424" i="2"/>
  <c r="Q1066" i="2"/>
  <c r="Q461" i="2"/>
  <c r="M305" i="2"/>
  <c r="M52" i="3"/>
  <c r="M43" i="3"/>
  <c r="M44" i="3" s="1"/>
  <c r="M45" i="3" s="1"/>
  <c r="M46" i="3" s="1"/>
  <c r="M47" i="3" s="1"/>
  <c r="M48" i="3" s="1"/>
  <c r="M49" i="3" s="1"/>
  <c r="M50" i="3" s="1"/>
  <c r="M704" i="2"/>
  <c r="M511" i="2"/>
  <c r="Q320" i="2"/>
  <c r="M62" i="2"/>
  <c r="M600" i="2"/>
  <c r="Q51" i="2"/>
  <c r="M216" i="2"/>
  <c r="Q628" i="2"/>
  <c r="Q25" i="2"/>
  <c r="M30" i="5"/>
  <c r="M21" i="5"/>
  <c r="M22" i="5" s="1"/>
  <c r="M23" i="5" s="1"/>
  <c r="M24" i="5" s="1"/>
  <c r="M25" i="5" s="1"/>
  <c r="M26" i="5" s="1"/>
  <c r="M27" i="5" s="1"/>
  <c r="M28" i="5" s="1"/>
  <c r="Q271" i="2"/>
  <c r="J233" i="9"/>
  <c r="J222" i="9"/>
  <c r="M1242" i="2"/>
  <c r="M934" i="2"/>
  <c r="Q346" i="2"/>
  <c r="M1269" i="2"/>
  <c r="M691" i="2"/>
  <c r="Q923" i="2"/>
  <c r="M36" i="2"/>
  <c r="Q1204" i="2"/>
  <c r="Q1244" i="2"/>
  <c r="Q1232" i="2"/>
  <c r="M409" i="2"/>
  <c r="M793" i="2"/>
  <c r="M961" i="2"/>
  <c r="M256" i="2"/>
  <c r="Q591" i="2"/>
  <c r="Q385" i="2"/>
  <c r="M1064" i="2"/>
  <c r="Q307" i="2"/>
  <c r="Q769" i="2"/>
  <c r="Q706" i="2"/>
  <c r="Q513" i="2"/>
  <c r="M1191" i="2"/>
  <c r="Q730" i="2"/>
  <c r="M357" i="2"/>
  <c r="M282" i="2"/>
  <c r="Q64" i="2"/>
  <c r="M1216" i="2"/>
  <c r="Q602" i="2"/>
  <c r="Q142" i="2"/>
  <c r="M895" i="2"/>
  <c r="M921" i="2"/>
  <c r="Q38" i="2"/>
  <c r="M269" i="2"/>
  <c r="M537" i="2"/>
  <c r="M834" i="2"/>
  <c r="Q411" i="2"/>
  <c r="Q795" i="2"/>
  <c r="Q963" i="2"/>
  <c r="Q258" i="2"/>
  <c r="M164" i="2"/>
  <c r="M370" i="2"/>
  <c r="M882" i="2"/>
  <c r="M767" i="2"/>
  <c r="Q245" i="2"/>
  <c r="Q1193" i="2"/>
  <c r="M728" i="2"/>
  <c r="Q359" i="2"/>
  <c r="Q284" i="2"/>
  <c r="M173" i="5"/>
  <c r="M164" i="5"/>
  <c r="M165" i="5" s="1"/>
  <c r="M166" i="5" s="1"/>
  <c r="M167" i="5" s="1"/>
  <c r="M168" i="5" s="1"/>
  <c r="M169" i="5" s="1"/>
  <c r="M170" i="5" s="1"/>
  <c r="M171" i="5" s="1"/>
  <c r="Q1218" i="2"/>
  <c r="M190" i="2"/>
  <c r="M140" i="2"/>
  <c r="M206" i="5"/>
  <c r="M197" i="5"/>
  <c r="M198" i="5" s="1"/>
  <c r="M199" i="5" s="1"/>
  <c r="M200" i="5" s="1"/>
  <c r="M201" i="5" s="1"/>
  <c r="M202" i="5" s="1"/>
  <c r="M203" i="5" s="1"/>
  <c r="M204" i="5" s="1"/>
  <c r="M1202" i="2"/>
  <c r="M1256" i="2"/>
  <c r="Q936" i="2"/>
  <c r="M119" i="5"/>
  <c r="M344" i="2"/>
  <c r="Q1271" i="2"/>
  <c r="Q693" i="2"/>
  <c r="Q1258" i="2"/>
  <c r="M947" i="2"/>
  <c r="Q539" i="2"/>
  <c r="Q77" i="2"/>
  <c r="Q1078" i="2"/>
  <c r="H222" i="9"/>
  <c r="H233" i="9"/>
  <c r="M974" i="2"/>
  <c r="Q1025" i="2"/>
  <c r="M780" i="2"/>
  <c r="M43" i="5"/>
  <c r="M44" i="5" s="1"/>
  <c r="M45" i="5" s="1"/>
  <c r="M46" i="5" s="1"/>
  <c r="M47" i="5" s="1"/>
  <c r="M48" i="5" s="1"/>
  <c r="M49" i="5" s="1"/>
  <c r="M50" i="5" s="1"/>
  <c r="M52" i="5"/>
  <c r="Q836" i="2"/>
  <c r="M806" i="2"/>
  <c r="Q129" i="2"/>
  <c r="Q1052" i="2"/>
  <c r="Q871" i="2"/>
  <c r="R75" i="5"/>
  <c r="S75" i="5"/>
  <c r="Q166" i="2"/>
  <c r="Q1179" i="2"/>
  <c r="Q372" i="2"/>
  <c r="Q884" i="2"/>
  <c r="M243" i="2"/>
  <c r="M1002" i="2"/>
  <c r="M639" i="2"/>
  <c r="Q192" i="2"/>
  <c r="Q116" i="2"/>
  <c r="M23" i="2"/>
  <c r="M75" i="2"/>
  <c r="M1076" i="2"/>
  <c r="Q976" i="2"/>
  <c r="M1023" i="2"/>
  <c r="Q782" i="2"/>
  <c r="M485" i="2"/>
  <c r="Q743" i="2"/>
  <c r="M563" i="2"/>
  <c r="Q808" i="2"/>
  <c r="M127" i="2"/>
  <c r="M1050" i="2"/>
  <c r="M869" i="2"/>
  <c r="M64" i="5"/>
  <c r="M230" i="2"/>
  <c r="M1177" i="2"/>
  <c r="Q848" i="2"/>
  <c r="M1003" i="2"/>
  <c r="M331" i="2"/>
  <c r="Q641" i="2"/>
  <c r="M114" i="2"/>
  <c r="M626" i="2"/>
  <c r="Q949" i="2"/>
  <c r="Q218" i="2"/>
  <c r="M908" i="2"/>
  <c r="I233" i="9"/>
  <c r="I222" i="9"/>
  <c r="M755" i="2"/>
  <c r="Q487" i="2"/>
  <c r="M741" i="2"/>
  <c r="Q565" i="2"/>
  <c r="Q398" i="2"/>
  <c r="M819" i="2"/>
  <c r="Q103" i="2"/>
  <c r="Q1153" i="2"/>
  <c r="M1164" i="2"/>
  <c r="Q90" i="2"/>
  <c r="Q232" i="2"/>
  <c r="M422" i="2"/>
  <c r="M846" i="2"/>
  <c r="M459" i="2"/>
  <c r="M318" i="2"/>
  <c r="Q333" i="2"/>
  <c r="M49" i="2"/>
  <c r="M41" i="5" l="1"/>
  <c r="M75" i="5"/>
  <c r="M76" i="5" s="1"/>
  <c r="M77" i="5" s="1"/>
  <c r="M78" i="5" s="1"/>
  <c r="M79" i="5" s="1"/>
  <c r="M80" i="5" s="1"/>
  <c r="M81" i="5" s="1"/>
  <c r="M82" i="5" s="1"/>
  <c r="M83" i="5" s="1"/>
  <c r="M1102" i="2"/>
  <c r="M1128" i="2"/>
  <c r="M613" i="2"/>
  <c r="Q668" i="2"/>
  <c r="M1116" i="2"/>
  <c r="M652" i="2"/>
  <c r="M1004" i="2"/>
  <c r="M1005" i="2" s="1"/>
  <c r="Q1104" i="2"/>
  <c r="Q1130" i="2"/>
  <c r="Q1039" i="2"/>
  <c r="Q448" i="2"/>
  <c r="M473" i="2"/>
  <c r="Q500" i="2"/>
  <c r="M678" i="2"/>
  <c r="M551" i="2"/>
  <c r="M446" i="2"/>
  <c r="Q475" i="2"/>
  <c r="M498" i="2"/>
  <c r="Q680" i="2"/>
  <c r="Q553" i="2"/>
  <c r="Q179" i="2"/>
  <c r="M525" i="2"/>
  <c r="M987" i="2"/>
  <c r="M1037" i="2"/>
  <c r="Q1091" i="2"/>
  <c r="M177" i="2"/>
  <c r="Q527" i="2"/>
  <c r="Q989" i="2"/>
  <c r="M203" i="2"/>
  <c r="M1089" i="2"/>
  <c r="Q615" i="2"/>
  <c r="M666" i="2"/>
  <c r="Q1118" i="2"/>
  <c r="M863" i="2"/>
  <c r="M864" i="2" s="1"/>
  <c r="Q654" i="2"/>
  <c r="Q205" i="2"/>
  <c r="M1152" i="2"/>
  <c r="M883" i="2"/>
  <c r="M601" i="2"/>
  <c r="Q770" i="2"/>
  <c r="M50" i="2"/>
  <c r="M319" i="2"/>
  <c r="Q462" i="2"/>
  <c r="Q425" i="2"/>
  <c r="Q911" i="2"/>
  <c r="Q898" i="2"/>
  <c r="M948" i="2"/>
  <c r="Q849" i="2"/>
  <c r="M65" i="5"/>
  <c r="M66" i="5" s="1"/>
  <c r="M67" i="5" s="1"/>
  <c r="M68" i="5" s="1"/>
  <c r="M69" i="5" s="1"/>
  <c r="M70" i="5" s="1"/>
  <c r="M71" i="5" s="1"/>
  <c r="M72" i="5" s="1"/>
  <c r="M74" i="5"/>
  <c r="M165" i="2"/>
  <c r="Q872" i="2"/>
  <c r="M384" i="2"/>
  <c r="Q1205" i="2"/>
  <c r="Q26" i="2"/>
  <c r="Q233" i="2"/>
  <c r="Q1154" i="2"/>
  <c r="M397" i="2"/>
  <c r="Q950" i="2"/>
  <c r="M847" i="2"/>
  <c r="Q744" i="2"/>
  <c r="Q977" i="2"/>
  <c r="M191" i="2"/>
  <c r="M371" i="2"/>
  <c r="Q1053" i="2"/>
  <c r="Q78" i="2"/>
  <c r="M1257" i="2"/>
  <c r="Q694" i="2"/>
  <c r="Q937" i="2"/>
  <c r="M1217" i="2"/>
  <c r="M283" i="2"/>
  <c r="Q1194" i="2"/>
  <c r="Q796" i="2"/>
  <c r="M512" i="2"/>
  <c r="Q308" i="2"/>
  <c r="Q592" i="2"/>
  <c r="M1231" i="2"/>
  <c r="M270" i="2"/>
  <c r="Q629" i="2"/>
  <c r="Q52" i="2"/>
  <c r="Q321" i="2"/>
  <c r="M1065" i="2"/>
  <c r="M909" i="2"/>
  <c r="M742" i="2"/>
  <c r="Q193" i="2"/>
  <c r="M692" i="2"/>
  <c r="M1051" i="2"/>
  <c r="Q837" i="2"/>
  <c r="Q1259" i="2"/>
  <c r="Q1272" i="2"/>
  <c r="M935" i="2"/>
  <c r="Q1219" i="2"/>
  <c r="Q285" i="2"/>
  <c r="M1192" i="2"/>
  <c r="M257" i="2"/>
  <c r="M794" i="2"/>
  <c r="M37" i="2"/>
  <c r="Q514" i="2"/>
  <c r="M306" i="2"/>
  <c r="M590" i="2"/>
  <c r="Q1233" i="2"/>
  <c r="M345" i="2"/>
  <c r="Q272" i="2"/>
  <c r="M627" i="2"/>
  <c r="Q1067" i="2"/>
  <c r="Q1013" i="2"/>
  <c r="M76" i="2"/>
  <c r="M129" i="5"/>
  <c r="M120" i="5"/>
  <c r="M121" i="5" s="1"/>
  <c r="M122" i="5" s="1"/>
  <c r="M123" i="5" s="1"/>
  <c r="M124" i="5" s="1"/>
  <c r="M125" i="5" s="1"/>
  <c r="M126" i="5" s="1"/>
  <c r="M127" i="5" s="1"/>
  <c r="Q809" i="2"/>
  <c r="Q373" i="2"/>
  <c r="Q91" i="2"/>
  <c r="M564" i="2"/>
  <c r="M807" i="2"/>
  <c r="Q783" i="2"/>
  <c r="M835" i="2"/>
  <c r="M538" i="2"/>
  <c r="M63" i="2"/>
  <c r="M729" i="2"/>
  <c r="Q707" i="2"/>
  <c r="M1243" i="2"/>
  <c r="Q347" i="2"/>
  <c r="M1165" i="2"/>
  <c r="M1011" i="2"/>
  <c r="M975" i="2"/>
  <c r="M89" i="2"/>
  <c r="Q399" i="2"/>
  <c r="M781" i="2"/>
  <c r="M102" i="2"/>
  <c r="M486" i="2"/>
  <c r="M1178" i="2"/>
  <c r="M1024" i="2"/>
  <c r="M1270" i="2"/>
  <c r="Q360" i="2"/>
  <c r="Q259" i="2"/>
  <c r="Q412" i="2"/>
  <c r="Q39" i="2"/>
  <c r="M141" i="2"/>
  <c r="Q334" i="2"/>
  <c r="Q104" i="2"/>
  <c r="Q566" i="2"/>
  <c r="Q488" i="2"/>
  <c r="Q219" i="2"/>
  <c r="Q642" i="2"/>
  <c r="M115" i="2"/>
  <c r="Q1180" i="2"/>
  <c r="M128" i="2"/>
  <c r="Q1026" i="2"/>
  <c r="Q1079" i="2"/>
  <c r="Q540" i="2"/>
  <c r="M358" i="2"/>
  <c r="M244" i="2"/>
  <c r="M962" i="2"/>
  <c r="M410" i="2"/>
  <c r="Q143" i="2"/>
  <c r="Q65" i="2"/>
  <c r="Q731" i="2"/>
  <c r="M705" i="2"/>
  <c r="Q1245" i="2"/>
  <c r="M922" i="2"/>
  <c r="Q1167" i="2"/>
  <c r="Q822" i="2"/>
  <c r="Q758" i="2"/>
  <c r="M231" i="2"/>
  <c r="M332" i="2"/>
  <c r="M217" i="2"/>
  <c r="M640" i="2"/>
  <c r="Q117" i="2"/>
  <c r="Q885" i="2"/>
  <c r="Q167" i="2"/>
  <c r="M870" i="2"/>
  <c r="Q130" i="2"/>
  <c r="M1077" i="2"/>
  <c r="Q246" i="2"/>
  <c r="Q964" i="2"/>
  <c r="Q603" i="2"/>
  <c r="M768" i="2"/>
  <c r="Q386" i="2"/>
  <c r="M1203" i="2"/>
  <c r="Q924" i="2"/>
  <c r="M24" i="2"/>
  <c r="M460" i="2"/>
  <c r="M423" i="2"/>
  <c r="M820" i="2"/>
  <c r="M756" i="2"/>
  <c r="M896" i="2"/>
  <c r="M85" i="5" l="1"/>
  <c r="M614" i="2"/>
  <c r="Q990" i="2"/>
  <c r="Q1092" i="2"/>
  <c r="Q681" i="2"/>
  <c r="Q501" i="2"/>
  <c r="Q1040" i="2"/>
  <c r="M1117" i="2"/>
  <c r="M526" i="2"/>
  <c r="Q180" i="2"/>
  <c r="Q1131" i="2"/>
  <c r="M204" i="2"/>
  <c r="Q1119" i="2"/>
  <c r="Q528" i="2"/>
  <c r="M178" i="2"/>
  <c r="M1129" i="2"/>
  <c r="Q206" i="2"/>
  <c r="Q554" i="2"/>
  <c r="Q476" i="2"/>
  <c r="Q449" i="2"/>
  <c r="M1103" i="2"/>
  <c r="Q655" i="2"/>
  <c r="M552" i="2"/>
  <c r="M474" i="2"/>
  <c r="M447" i="2"/>
  <c r="Q1105" i="2"/>
  <c r="M667" i="2"/>
  <c r="M653" i="2"/>
  <c r="Q616" i="2"/>
  <c r="M988" i="2"/>
  <c r="M1090" i="2"/>
  <c r="M679" i="2"/>
  <c r="M499" i="2"/>
  <c r="M1038" i="2"/>
  <c r="Q669" i="2"/>
  <c r="M821" i="2"/>
  <c r="Q144" i="2"/>
  <c r="M923" i="2"/>
  <c r="Q118" i="2"/>
  <c r="Q759" i="2"/>
  <c r="M1244" i="2"/>
  <c r="Q66" i="2"/>
  <c r="Q1027" i="2"/>
  <c r="M602" i="2"/>
  <c r="M245" i="2"/>
  <c r="M166" i="2"/>
  <c r="Q823" i="2"/>
  <c r="M142" i="2"/>
  <c r="Q541" i="2"/>
  <c r="M218" i="2"/>
  <c r="Q105" i="2"/>
  <c r="Q260" i="2"/>
  <c r="Q348" i="2"/>
  <c r="M372" i="2"/>
  <c r="Q1014" i="2"/>
  <c r="Q1234" i="2"/>
  <c r="M513" i="2"/>
  <c r="M1218" i="2"/>
  <c r="M1271" i="2"/>
  <c r="M836" i="2"/>
  <c r="M320" i="2"/>
  <c r="Q309" i="2"/>
  <c r="Q1195" i="2"/>
  <c r="Q1054" i="2"/>
  <c r="Q234" i="2"/>
  <c r="Q1206" i="2"/>
  <c r="Q912" i="2"/>
  <c r="M539" i="2"/>
  <c r="Q220" i="2"/>
  <c r="M103" i="2"/>
  <c r="Q40" i="2"/>
  <c r="M258" i="2"/>
  <c r="M346" i="2"/>
  <c r="M808" i="2"/>
  <c r="M1067" i="2"/>
  <c r="M1069" i="2" s="1"/>
  <c r="M1070" i="2" s="1"/>
  <c r="M271" i="2"/>
  <c r="M192" i="2"/>
  <c r="Q53" i="2"/>
  <c r="Q938" i="2"/>
  <c r="M232" i="2"/>
  <c r="M1204" i="2"/>
  <c r="M910" i="2"/>
  <c r="Q604" i="2"/>
  <c r="Q247" i="2"/>
  <c r="Q168" i="2"/>
  <c r="Q1168" i="2"/>
  <c r="Q732" i="2"/>
  <c r="Q1080" i="2"/>
  <c r="M1179" i="2"/>
  <c r="M641" i="2"/>
  <c r="Q489" i="2"/>
  <c r="M38" i="2"/>
  <c r="M359" i="2"/>
  <c r="Q400" i="2"/>
  <c r="Q784" i="2"/>
  <c r="M90" i="2"/>
  <c r="Q810" i="2"/>
  <c r="M1066" i="2"/>
  <c r="Q273" i="2"/>
  <c r="Q194" i="2"/>
  <c r="M51" i="2"/>
  <c r="M936" i="2"/>
  <c r="M743" i="2"/>
  <c r="Q426" i="2"/>
  <c r="M385" i="2"/>
  <c r="Q131" i="2"/>
  <c r="Q886" i="2"/>
  <c r="Q387" i="2"/>
  <c r="M129" i="2"/>
  <c r="M884" i="2"/>
  <c r="M1166" i="2"/>
  <c r="M730" i="2"/>
  <c r="M1078" i="2"/>
  <c r="Q1181" i="2"/>
  <c r="Q643" i="2"/>
  <c r="M487" i="2"/>
  <c r="M333" i="2"/>
  <c r="Q361" i="2"/>
  <c r="M398" i="2"/>
  <c r="M782" i="2"/>
  <c r="Q92" i="2"/>
  <c r="Q286" i="2"/>
  <c r="M1258" i="2"/>
  <c r="M628" i="2"/>
  <c r="M591" i="2"/>
  <c r="Q797" i="2"/>
  <c r="Q695" i="2"/>
  <c r="Q79" i="2"/>
  <c r="Q745" i="2"/>
  <c r="Q951" i="2"/>
  <c r="M424" i="2"/>
  <c r="Q925" i="2"/>
  <c r="Q965" i="2"/>
  <c r="M116" i="2"/>
  <c r="M757" i="2"/>
  <c r="Q1246" i="2"/>
  <c r="M64" i="2"/>
  <c r="M1025" i="2"/>
  <c r="Q567" i="2"/>
  <c r="Q335" i="2"/>
  <c r="M411" i="2"/>
  <c r="M706" i="2"/>
  <c r="M284" i="2"/>
  <c r="Q1260" i="2"/>
  <c r="Q630" i="2"/>
  <c r="M592" i="2"/>
  <c r="M795" i="2"/>
  <c r="M693" i="2"/>
  <c r="M77" i="2"/>
  <c r="M976" i="2"/>
  <c r="M949" i="2"/>
  <c r="Q1155" i="2"/>
  <c r="Q27" i="2"/>
  <c r="Q873" i="2"/>
  <c r="M848" i="2"/>
  <c r="Q899" i="2"/>
  <c r="Q463" i="2"/>
  <c r="M769" i="2"/>
  <c r="M963" i="2"/>
  <c r="M565" i="2"/>
  <c r="Q413" i="2"/>
  <c r="Q708" i="2"/>
  <c r="Q374" i="2"/>
  <c r="M1012" i="2"/>
  <c r="M1232" i="2"/>
  <c r="Q515" i="2"/>
  <c r="Q1220" i="2"/>
  <c r="Q1273" i="2"/>
  <c r="M837" i="2"/>
  <c r="Q322" i="2"/>
  <c r="M307" i="2"/>
  <c r="M1193" i="2"/>
  <c r="M1052" i="2"/>
  <c r="Q978" i="2"/>
  <c r="M1153" i="2"/>
  <c r="M25" i="2"/>
  <c r="M871" i="2"/>
  <c r="Q850" i="2"/>
  <c r="M897" i="2"/>
  <c r="M461" i="2"/>
  <c r="Q771" i="2"/>
  <c r="M839" i="2" l="1"/>
  <c r="M840" i="2" s="1"/>
  <c r="M594" i="2"/>
  <c r="M595" i="2" s="1"/>
  <c r="M654" i="2"/>
  <c r="Q477" i="2"/>
  <c r="M1118" i="2"/>
  <c r="M179" i="2"/>
  <c r="Q1041" i="2"/>
  <c r="M1091" i="2"/>
  <c r="Q656" i="2"/>
  <c r="M475" i="2"/>
  <c r="M1119" i="2"/>
  <c r="Q181" i="2"/>
  <c r="M1039" i="2"/>
  <c r="Q1093" i="2"/>
  <c r="Q555" i="2"/>
  <c r="M500" i="2"/>
  <c r="M989" i="2"/>
  <c r="M553" i="2"/>
  <c r="Q502" i="2"/>
  <c r="Q991" i="2"/>
  <c r="Q670" i="2"/>
  <c r="M615" i="2"/>
  <c r="Q1106" i="2"/>
  <c r="M448" i="2"/>
  <c r="M205" i="2"/>
  <c r="M527" i="2"/>
  <c r="M1130" i="2"/>
  <c r="M680" i="2"/>
  <c r="M668" i="2"/>
  <c r="Q617" i="2"/>
  <c r="M1104" i="2"/>
  <c r="Q450" i="2"/>
  <c r="Q207" i="2"/>
  <c r="Q529" i="2"/>
  <c r="Q1132" i="2"/>
  <c r="Q682" i="2"/>
  <c r="M849" i="2"/>
  <c r="M872" i="2"/>
  <c r="Q336" i="2"/>
  <c r="M964" i="2"/>
  <c r="Q746" i="2"/>
  <c r="Q811" i="2"/>
  <c r="Q490" i="2"/>
  <c r="M1272" i="2"/>
  <c r="Q375" i="2"/>
  <c r="M412" i="2"/>
  <c r="Q1156" i="2"/>
  <c r="Q1247" i="2"/>
  <c r="M950" i="2"/>
  <c r="M694" i="2"/>
  <c r="Q1182" i="2"/>
  <c r="M130" i="2"/>
  <c r="M425" i="2"/>
  <c r="Q785" i="2"/>
  <c r="M1167" i="2"/>
  <c r="Q169" i="2"/>
  <c r="M52" i="2"/>
  <c r="M219" i="2"/>
  <c r="M911" i="2"/>
  <c r="M233" i="2"/>
  <c r="M1194" i="2"/>
  <c r="M259" i="2"/>
  <c r="M759" i="2"/>
  <c r="M770" i="2"/>
  <c r="Q772" i="2"/>
  <c r="M850" i="2"/>
  <c r="M1273" i="2"/>
  <c r="M707" i="2"/>
  <c r="Q414" i="2"/>
  <c r="M1154" i="2"/>
  <c r="M1259" i="2"/>
  <c r="M334" i="2"/>
  <c r="Q952" i="2"/>
  <c r="Q696" i="2"/>
  <c r="M1180" i="2"/>
  <c r="Q132" i="2"/>
  <c r="Q427" i="2"/>
  <c r="M809" i="2"/>
  <c r="M399" i="2"/>
  <c r="M488" i="2"/>
  <c r="M1079" i="2"/>
  <c r="M247" i="2"/>
  <c r="Q54" i="2"/>
  <c r="Q221" i="2"/>
  <c r="Q913" i="2"/>
  <c r="M234" i="2"/>
  <c r="M1195" i="2"/>
  <c r="M260" i="2"/>
  <c r="Q67" i="2"/>
  <c r="Q119" i="2"/>
  <c r="M246" i="2"/>
  <c r="M39" i="2"/>
  <c r="M1053" i="2"/>
  <c r="M308" i="2"/>
  <c r="M1233" i="2"/>
  <c r="M347" i="2"/>
  <c r="M104" i="2"/>
  <c r="M540" i="2"/>
  <c r="M822" i="2"/>
  <c r="M65" i="2"/>
  <c r="M117" i="2"/>
  <c r="Q145" i="2"/>
  <c r="M462" i="2"/>
  <c r="M285" i="2"/>
  <c r="M629" i="2"/>
  <c r="M566" i="2"/>
  <c r="M965" i="2"/>
  <c r="M744" i="2"/>
  <c r="Q798" i="2"/>
  <c r="M286" i="2"/>
  <c r="M288" i="2" s="1"/>
  <c r="Q388" i="2"/>
  <c r="M273" i="2"/>
  <c r="Q733" i="2"/>
  <c r="M603" i="2"/>
  <c r="Q41" i="2"/>
  <c r="M1054" i="2"/>
  <c r="Q310" i="2"/>
  <c r="M1234" i="2"/>
  <c r="Q349" i="2"/>
  <c r="Q106" i="2"/>
  <c r="Q542" i="2"/>
  <c r="Q824" i="2"/>
  <c r="M143" i="2"/>
  <c r="M321" i="2"/>
  <c r="M1260" i="2"/>
  <c r="M1262" i="2" s="1"/>
  <c r="M1263" i="2" s="1"/>
  <c r="M796" i="2"/>
  <c r="Q401" i="2"/>
  <c r="M978" i="2"/>
  <c r="Q323" i="2"/>
  <c r="M977" i="2"/>
  <c r="M898" i="2"/>
  <c r="M78" i="2"/>
  <c r="M642" i="2"/>
  <c r="M885" i="2"/>
  <c r="M193" i="2"/>
  <c r="M272" i="2"/>
  <c r="M731" i="2"/>
  <c r="Q605" i="2"/>
  <c r="M937" i="2"/>
  <c r="M1205" i="2"/>
  <c r="M1013" i="2"/>
  <c r="M1026" i="2"/>
  <c r="M1219" i="2"/>
  <c r="Q709" i="2"/>
  <c r="M386" i="2"/>
  <c r="M1080" i="2"/>
  <c r="M1082" i="2" s="1"/>
  <c r="M1083" i="2" s="1"/>
  <c r="Q1221" i="2"/>
  <c r="Q464" i="2"/>
  <c r="Q874" i="2"/>
  <c r="M514" i="2"/>
  <c r="M26" i="2"/>
  <c r="Q631" i="2"/>
  <c r="Q568" i="2"/>
  <c r="M924" i="2"/>
  <c r="Q93" i="2"/>
  <c r="M360" i="2"/>
  <c r="Q516" i="2"/>
  <c r="M373" i="2"/>
  <c r="Q900" i="2"/>
  <c r="Q28" i="2"/>
  <c r="M1245" i="2"/>
  <c r="Q926" i="2"/>
  <c r="Q80" i="2"/>
  <c r="M91" i="2"/>
  <c r="Q362" i="2"/>
  <c r="Q644" i="2"/>
  <c r="Q887" i="2"/>
  <c r="Q195" i="2"/>
  <c r="M783" i="2"/>
  <c r="Q1169" i="2"/>
  <c r="M167" i="2"/>
  <c r="Q939" i="2"/>
  <c r="Q1207" i="2"/>
  <c r="Q1015" i="2"/>
  <c r="Q1028" i="2"/>
  <c r="M758" i="2"/>
  <c r="M967" i="2" l="1"/>
  <c r="M968" i="2" s="1"/>
  <c r="M1275" i="2"/>
  <c r="M852" i="2"/>
  <c r="M262" i="2"/>
  <c r="M263" i="2" s="1"/>
  <c r="M1197" i="2"/>
  <c r="M1198" i="2" s="1"/>
  <c r="M529" i="2"/>
  <c r="Q503" i="2"/>
  <c r="M1041" i="2"/>
  <c r="M476" i="2"/>
  <c r="M528" i="2"/>
  <c r="M501" i="2"/>
  <c r="M1040" i="2"/>
  <c r="M477" i="2"/>
  <c r="M681" i="2"/>
  <c r="Q208" i="2"/>
  <c r="Q618" i="2"/>
  <c r="M670" i="2"/>
  <c r="M555" i="2"/>
  <c r="Q182" i="2"/>
  <c r="M655" i="2"/>
  <c r="Q683" i="2"/>
  <c r="M206" i="2"/>
  <c r="M616" i="2"/>
  <c r="M669" i="2"/>
  <c r="M554" i="2"/>
  <c r="M180" i="2"/>
  <c r="Q657" i="2"/>
  <c r="M1056" i="2"/>
  <c r="M1057" i="2" s="1"/>
  <c r="M1131" i="2"/>
  <c r="Q451" i="2"/>
  <c r="M1106" i="2"/>
  <c r="M990" i="2"/>
  <c r="M993" i="2" s="1"/>
  <c r="M1093" i="2"/>
  <c r="M1121" i="2"/>
  <c r="M1122" i="2" s="1"/>
  <c r="M980" i="2"/>
  <c r="M981" i="2" s="1"/>
  <c r="M1132" i="2"/>
  <c r="M449" i="2"/>
  <c r="M1105" i="2"/>
  <c r="M991" i="2"/>
  <c r="M1092" i="2"/>
  <c r="M194" i="2"/>
  <c r="M604" i="2"/>
  <c r="M322" i="2"/>
  <c r="M105" i="2"/>
  <c r="M310" i="2"/>
  <c r="M388" i="2"/>
  <c r="M144" i="2"/>
  <c r="M913" i="2"/>
  <c r="M426" i="2"/>
  <c r="M695" i="2"/>
  <c r="M414" i="2"/>
  <c r="M784" i="2"/>
  <c r="M1182" i="2"/>
  <c r="M1246" i="2"/>
  <c r="M374" i="2"/>
  <c r="M811" i="2"/>
  <c r="M336" i="2"/>
  <c r="M568" i="2"/>
  <c r="M925" i="2"/>
  <c r="M92" i="2"/>
  <c r="M631" i="2"/>
  <c r="M873" i="2"/>
  <c r="M709" i="2"/>
  <c r="M323" i="2"/>
  <c r="M106" i="2"/>
  <c r="M309" i="2"/>
  <c r="M387" i="2"/>
  <c r="M145" i="2"/>
  <c r="M912" i="2"/>
  <c r="M427" i="2"/>
  <c r="M696" i="2"/>
  <c r="M413" i="2"/>
  <c r="M761" i="2"/>
  <c r="M762" i="2" s="1"/>
  <c r="M785" i="2"/>
  <c r="M1181" i="2"/>
  <c r="M1247" i="2"/>
  <c r="M375" i="2"/>
  <c r="M810" i="2"/>
  <c r="M335" i="2"/>
  <c r="M80" i="2"/>
  <c r="M887" i="2"/>
  <c r="M1169" i="2"/>
  <c r="M899" i="2"/>
  <c r="M732" i="2"/>
  <c r="M118" i="2"/>
  <c r="M221" i="2"/>
  <c r="M131" i="2"/>
  <c r="M951" i="2"/>
  <c r="M771" i="2"/>
  <c r="M169" i="2"/>
  <c r="M1155" i="2"/>
  <c r="M745" i="2"/>
  <c r="Q1208" i="2"/>
  <c r="M1221" i="2"/>
  <c r="M28" i="2"/>
  <c r="M886" i="2"/>
  <c r="M516" i="2"/>
  <c r="M874" i="2"/>
  <c r="M876" i="2" s="1"/>
  <c r="M877" i="2" s="1"/>
  <c r="M824" i="2"/>
  <c r="M1014" i="2"/>
  <c r="M900" i="2"/>
  <c r="M902" i="2" s="1"/>
  <c r="M903" i="2" s="1"/>
  <c r="M823" i="2"/>
  <c r="M349" i="2"/>
  <c r="M733" i="2"/>
  <c r="M119" i="2"/>
  <c r="M220" i="2"/>
  <c r="M249" i="2"/>
  <c r="M250" i="2" s="1"/>
  <c r="M132" i="2"/>
  <c r="M952" i="2"/>
  <c r="M772" i="2"/>
  <c r="M168" i="2"/>
  <c r="M1156" i="2"/>
  <c r="M746" i="2"/>
  <c r="M643" i="2"/>
  <c r="M1168" i="2"/>
  <c r="M515" i="2"/>
  <c r="M361" i="2"/>
  <c r="M93" i="2"/>
  <c r="M708" i="2"/>
  <c r="M348" i="2"/>
  <c r="M939" i="2"/>
  <c r="M463" i="2"/>
  <c r="M1027" i="2"/>
  <c r="M938" i="2"/>
  <c r="M464" i="2"/>
  <c r="M400" i="2"/>
  <c r="M541" i="2"/>
  <c r="M40" i="2"/>
  <c r="M797" i="2"/>
  <c r="M66" i="2"/>
  <c r="M53" i="2"/>
  <c r="M489" i="2"/>
  <c r="M27" i="2"/>
  <c r="M362" i="2"/>
  <c r="M364" i="2" s="1"/>
  <c r="M365" i="2" s="1"/>
  <c r="M1015" i="2"/>
  <c r="M926" i="2"/>
  <c r="M630" i="2"/>
  <c r="M1028" i="2"/>
  <c r="M1206" i="2"/>
  <c r="M195" i="2"/>
  <c r="M644" i="2"/>
  <c r="M79" i="2"/>
  <c r="M567" i="2"/>
  <c r="M1220" i="2"/>
  <c r="M605" i="2"/>
  <c r="M401" i="2"/>
  <c r="M542" i="2"/>
  <c r="M1236" i="2"/>
  <c r="M1237" i="2" s="1"/>
  <c r="M41" i="2"/>
  <c r="M275" i="2"/>
  <c r="M276" i="2" s="1"/>
  <c r="M798" i="2"/>
  <c r="M67" i="2"/>
  <c r="M236" i="2"/>
  <c r="M237" i="2" s="1"/>
  <c r="M54" i="2"/>
  <c r="M490" i="2"/>
  <c r="M377" i="2" l="1"/>
  <c r="M378" i="2" s="1"/>
  <c r="M1158" i="2"/>
  <c r="M1159" i="2" s="1"/>
  <c r="M429" i="2"/>
  <c r="M325" i="2"/>
  <c r="M326" i="2" s="1"/>
  <c r="M735" i="2"/>
  <c r="M736" i="2" s="1"/>
  <c r="M466" i="2"/>
  <c r="M467" i="2" s="1"/>
  <c r="M698" i="2"/>
  <c r="M699" i="2" s="1"/>
  <c r="M108" i="2"/>
  <c r="M109" i="2" s="1"/>
  <c r="M1134" i="2"/>
  <c r="M95" i="2"/>
  <c r="M96" i="2" s="1"/>
  <c r="M1095" i="2"/>
  <c r="M1096" i="2" s="1"/>
  <c r="M646" i="2"/>
  <c r="M647" i="2" s="1"/>
  <c r="M607" i="2"/>
  <c r="M608" i="2" s="1"/>
  <c r="M557" i="2"/>
  <c r="M558" i="2" s="1"/>
  <c r="M69" i="2"/>
  <c r="M70" i="2" s="1"/>
  <c r="M197" i="2"/>
  <c r="M198" i="2" s="1"/>
  <c r="M147" i="2"/>
  <c r="M954" i="2"/>
  <c r="M955" i="2" s="1"/>
  <c r="M787" i="2"/>
  <c r="M788" i="2" s="1"/>
  <c r="M171" i="2"/>
  <c r="M172" i="2" s="1"/>
  <c r="M1043" i="2"/>
  <c r="M1044" i="2" s="1"/>
  <c r="M1017" i="2"/>
  <c r="M1018" i="2" s="1"/>
  <c r="M492" i="2"/>
  <c r="M493" i="2" s="1"/>
  <c r="M800" i="2"/>
  <c r="M801" i="2" s="1"/>
  <c r="M1030" i="2"/>
  <c r="M1031" i="2" s="1"/>
  <c r="M711" i="2"/>
  <c r="M672" i="2"/>
  <c r="M673" i="2" s="1"/>
  <c r="M181" i="2"/>
  <c r="M617" i="2"/>
  <c r="M502" i="2"/>
  <c r="M1108" i="2"/>
  <c r="M1109" i="2" s="1"/>
  <c r="M182" i="2"/>
  <c r="M618" i="2"/>
  <c r="M503" i="2"/>
  <c r="M683" i="2"/>
  <c r="M207" i="2"/>
  <c r="M657" i="2"/>
  <c r="M656" i="2"/>
  <c r="M682" i="2"/>
  <c r="M685" i="2" s="1"/>
  <c r="M686" i="2" s="1"/>
  <c r="M208" i="2"/>
  <c r="M479" i="2"/>
  <c r="M480" i="2" s="1"/>
  <c r="M531" i="2"/>
  <c r="M532" i="2" s="1"/>
  <c r="M450" i="2"/>
  <c r="M928" i="2"/>
  <c r="M929" i="2" s="1"/>
  <c r="M518" i="2"/>
  <c r="M519" i="2" s="1"/>
  <c r="M451" i="2"/>
  <c r="M30" i="2"/>
  <c r="M31" i="2" s="1"/>
  <c r="M223" i="2"/>
  <c r="M224" i="2" s="1"/>
  <c r="M82" i="2"/>
  <c r="M83" i="2" s="1"/>
  <c r="M43" i="2"/>
  <c r="M44" i="2" s="1"/>
  <c r="M748" i="2"/>
  <c r="M749" i="2" s="1"/>
  <c r="M774" i="2"/>
  <c r="M775" i="2" s="1"/>
  <c r="M351" i="2"/>
  <c r="M352" i="2" s="1"/>
  <c r="M1223" i="2"/>
  <c r="M1224" i="2" s="1"/>
  <c r="M1171" i="2"/>
  <c r="M1172" i="2" s="1"/>
  <c r="M1249" i="2"/>
  <c r="M1250" i="2" s="1"/>
  <c r="M633" i="2"/>
  <c r="M634" i="2" s="1"/>
  <c r="M570" i="2"/>
  <c r="M390" i="2"/>
  <c r="M391" i="2" s="1"/>
  <c r="M1207" i="2"/>
  <c r="M889" i="2"/>
  <c r="M890" i="2" s="1"/>
  <c r="M338" i="2"/>
  <c r="M339" i="2" s="1"/>
  <c r="M416" i="2"/>
  <c r="M417" i="2" s="1"/>
  <c r="M915" i="2"/>
  <c r="M916" i="2" s="1"/>
  <c r="M312" i="2"/>
  <c r="M313" i="2" s="1"/>
  <c r="M1208" i="2"/>
  <c r="M941" i="2"/>
  <c r="M942" i="2" s="1"/>
  <c r="M544" i="2"/>
  <c r="M545" i="2" s="1"/>
  <c r="M121" i="2"/>
  <c r="M122" i="2" s="1"/>
  <c r="M826" i="2"/>
  <c r="M827" i="2" s="1"/>
  <c r="M56" i="2"/>
  <c r="M57" i="2" s="1"/>
  <c r="M403" i="2"/>
  <c r="M404" i="2" s="1"/>
  <c r="M134" i="2"/>
  <c r="M135" i="2" s="1"/>
  <c r="M813" i="2"/>
  <c r="M814" i="2" s="1"/>
  <c r="M1184" i="2"/>
  <c r="M1185" i="2" s="1"/>
  <c r="M620" i="2" l="1"/>
  <c r="M621" i="2" s="1"/>
  <c r="M210" i="2"/>
  <c r="M211" i="2" s="1"/>
  <c r="M1210" i="2"/>
  <c r="M1211" i="2" s="1"/>
  <c r="M659" i="2"/>
  <c r="M660" i="2" s="1"/>
  <c r="M505" i="2"/>
  <c r="M506" i="2" s="1"/>
  <c r="M453" i="2"/>
  <c r="M454" i="2" s="1"/>
  <c r="M184" i="2"/>
  <c r="M185" i="2" s="1"/>
</calcChain>
</file>

<file path=xl/sharedStrings.xml><?xml version="1.0" encoding="utf-8"?>
<sst xmlns="http://schemas.openxmlformats.org/spreadsheetml/2006/main" count="4766" uniqueCount="771">
  <si>
    <t>SCHEDULE 1</t>
  </si>
  <si>
    <t>EQUITABLE DIVISION OF REVENUE RAISED NATIONALLY AMONG THE THREE SPHERES OF GOVERNMENT</t>
  </si>
  <si>
    <t>Spheres of Government</t>
  </si>
  <si>
    <t>Column A</t>
  </si>
  <si>
    <t>Column B</t>
  </si>
  <si>
    <t>Forward Estimates</t>
  </si>
  <si>
    <t>R'000</t>
  </si>
  <si>
    <r>
      <t>National</t>
    </r>
    <r>
      <rPr>
        <vertAlign val="superscript"/>
        <sz val="10"/>
        <rFont val="Times New Roman"/>
        <family val="1"/>
      </rPr>
      <t>1,2</t>
    </r>
  </si>
  <si>
    <t>Provincial</t>
  </si>
  <si>
    <t>Local</t>
  </si>
  <si>
    <t>TOTAL</t>
  </si>
  <si>
    <t>1.  National share includes conditional allocations to provincial and local spheres, general fuel</t>
  </si>
  <si>
    <r>
      <t xml:space="preserve">1.  </t>
    </r>
    <r>
      <rPr>
        <i/>
        <sz val="10"/>
        <rFont val="Times New Roman"/>
        <family val="1"/>
      </rPr>
      <t>levy sharing with metropolitan municipalities, debt-service costs, the contingency reserve</t>
    </r>
  </si>
  <si>
    <r>
      <t xml:space="preserve">1.  </t>
    </r>
    <r>
      <rPr>
        <i/>
        <sz val="10"/>
        <rFont val="Times New Roman"/>
        <family val="1"/>
      </rPr>
      <t>and provisional allocations</t>
    </r>
  </si>
  <si>
    <t>2.  The direct charges for the provincial equitable share are netted out</t>
  </si>
  <si>
    <t>SCHEDULE 2</t>
  </si>
  <si>
    <t>DETERMINATION OF EACH PROVINCE'S EQUITABLE SHARE OF THE PROVINCIAL SPHERE'S SHARE OF REVENUE RAISED NATIONALLY
(as a direct charge against the National Revenue Fund)</t>
  </si>
  <si>
    <t>Province</t>
  </si>
  <si>
    <t>Eastern Cape</t>
  </si>
  <si>
    <t>Free State</t>
  </si>
  <si>
    <t>Gauteng</t>
  </si>
  <si>
    <t>KwaZulu-Natal</t>
  </si>
  <si>
    <t>Limpopo</t>
  </si>
  <si>
    <t>Mpumalanga</t>
  </si>
  <si>
    <t>Northern Cape</t>
  </si>
  <si>
    <t>North West</t>
  </si>
  <si>
    <t>Western Cape</t>
  </si>
  <si>
    <t>Unallocated</t>
  </si>
  <si>
    <t>SCHEDULE 3</t>
  </si>
  <si>
    <t xml:space="preserve">DETERMINATION OF EACH MUNICIPALITY'S EQUITABLE SHARE OF THE LOCAL GOVERNMENT SPHERE'S SHARE OF REVENUE RAISED NATIONALLY                                                              </t>
  </si>
  <si>
    <t>National Financial Year</t>
  </si>
  <si>
    <t>Number</t>
  </si>
  <si>
    <t>Municipality</t>
  </si>
  <si>
    <t>Filter</t>
  </si>
  <si>
    <t>Prov Code</t>
  </si>
  <si>
    <t>Cat Code</t>
  </si>
  <si>
    <t>Muni Code</t>
  </si>
  <si>
    <t>EASTERN CAPE</t>
  </si>
  <si>
    <t>A</t>
  </si>
  <si>
    <t>B</t>
  </si>
  <si>
    <t>C</t>
  </si>
  <si>
    <t>Total: Eastern Cape Municipalities</t>
  </si>
  <si>
    <t>FREE STATE</t>
  </si>
  <si>
    <t>Total: Free State Municipalities</t>
  </si>
  <si>
    <t>GAUTENG</t>
  </si>
  <si>
    <t>Total: Gauteng Municipalities</t>
  </si>
  <si>
    <t>KWAZULU-NATAL</t>
  </si>
  <si>
    <t>Total: KwaZulu-Natal Municipalities</t>
  </si>
  <si>
    <t>LIMPOPO</t>
  </si>
  <si>
    <t>Total: Limpopo Municipalities</t>
  </si>
  <si>
    <t>MPUMALANGA</t>
  </si>
  <si>
    <t>Total: Mpumalanga Municipalities</t>
  </si>
  <si>
    <t>NORTHERN CAPE</t>
  </si>
  <si>
    <t>Total: Northern Cape Municipalities</t>
  </si>
  <si>
    <t>NORTH WEST</t>
  </si>
  <si>
    <t>Total: North West Municipalities</t>
  </si>
  <si>
    <t>WESTERN CAPE</t>
  </si>
  <si>
    <t>Total: Western Cape Municipalities</t>
  </si>
  <si>
    <t>National Total</t>
  </si>
  <si>
    <t>Check</t>
  </si>
  <si>
    <t>SCHEDULE 4, PART A</t>
  </si>
  <si>
    <t>ALLOCATIONS TO PROVINCES TO SUPPLEMENT THE FUNDING OF PROGRAMMES OR FUNCTIONS FUNDED FROM PROVINCIAL BUDGETS</t>
  </si>
  <si>
    <t>Vote</t>
  </si>
  <si>
    <t>Name of allocation</t>
  </si>
  <si>
    <t>Purpose</t>
  </si>
  <si>
    <t>Type of allocation</t>
  </si>
  <si>
    <t>PageBreak</t>
  </si>
  <si>
    <t>Grants</t>
  </si>
  <si>
    <t>SCHEDULE 4, PART B</t>
  </si>
  <si>
    <t>ALLOCATIONS TO MUNICIPALITIES TO SUPPLEMENT THE FUNDING OF FUNCTIONS FUNDED FROM MUNICIPAL BUDGETS</t>
  </si>
  <si>
    <t>City</t>
  </si>
  <si>
    <t>Buffalo City</t>
  </si>
  <si>
    <t>City of Cape Town</t>
  </si>
  <si>
    <t>City of Ekurhuleni</t>
  </si>
  <si>
    <t>City of Johannesburg</t>
  </si>
  <si>
    <t>City of Tshwane</t>
  </si>
  <si>
    <t>eThekwini</t>
  </si>
  <si>
    <t>Mangaung</t>
  </si>
  <si>
    <t>Nelson Mandela Bay</t>
  </si>
  <si>
    <t>SCHEDULE 5, PART A</t>
  </si>
  <si>
    <t>SPECIFIC PURPOSE ALLOCATIONS TO PROVINCES</t>
  </si>
  <si>
    <t>SCHEDULE 5, PART B</t>
  </si>
  <si>
    <t>SPECIFIC-PURPOSE ALLOCATIONS TO MUNICIPALITIES</t>
  </si>
  <si>
    <t>RECURRENT GRANTS</t>
  </si>
  <si>
    <t>INFRASTRUCTURE GRANTS</t>
  </si>
  <si>
    <t>INEP</t>
  </si>
  <si>
    <t>NDPG</t>
  </si>
  <si>
    <t>WSIG</t>
  </si>
  <si>
    <t>RBIG</t>
  </si>
  <si>
    <t>SCHEDULE 6, PART A</t>
  </si>
  <si>
    <t>ALLOCATIONS-IN-KIND TO PROVINCES FOR DESIGNATED SPECIAL PROGRAMMES</t>
  </si>
  <si>
    <t>SCHEDULE 6, PART B</t>
  </si>
  <si>
    <t>ALLOCATIONS-IN-KIND TO MUNICIPALITIES FOR DESIGNATED SPECIAL PROGRAMMES</t>
  </si>
  <si>
    <t>MSIG</t>
  </si>
  <si>
    <t>SCHEDULE 7, PART A</t>
  </si>
  <si>
    <t>UNALLOCATED PROVISIONS FOR PROVINCES FOR DISASTER RESPONSE</t>
  </si>
  <si>
    <t>SCHEDULE 7, PART B</t>
  </si>
  <si>
    <t>UNALLOCATED PROVISIONS FOR MUNICIPALITIES FOR DISASTER RESPONSE</t>
  </si>
  <si>
    <t xml:space="preserve"> </t>
  </si>
  <si>
    <t>PDRG</t>
  </si>
  <si>
    <t>PEHG</t>
  </si>
  <si>
    <t>MDRG</t>
  </si>
  <si>
    <t>MEHG</t>
  </si>
  <si>
    <t>Early Childhood Development Grant</t>
  </si>
  <si>
    <t>2021/22</t>
  </si>
  <si>
    <t>2022/23</t>
  </si>
  <si>
    <t>2023/24</t>
  </si>
  <si>
    <t>BUF</t>
  </si>
  <si>
    <t>NMA</t>
  </si>
  <si>
    <t/>
  </si>
  <si>
    <t>EC101</t>
  </si>
  <si>
    <t>Dr Beyers Naude</t>
  </si>
  <si>
    <t>EC102</t>
  </si>
  <si>
    <t>Blue Crane Route</t>
  </si>
  <si>
    <t>EC104</t>
  </si>
  <si>
    <t>Makana</t>
  </si>
  <si>
    <t>EC105</t>
  </si>
  <si>
    <t>Ndlambe</t>
  </si>
  <si>
    <t>EC106</t>
  </si>
  <si>
    <t>Sundays River Valley</t>
  </si>
  <si>
    <t>EC108</t>
  </si>
  <si>
    <t>Kouga</t>
  </si>
  <si>
    <t>EC109</t>
  </si>
  <si>
    <t>Kou-Kamma</t>
  </si>
  <si>
    <t>DC10</t>
  </si>
  <si>
    <t>Sarah Baartman District Municipality</t>
  </si>
  <si>
    <t>Total: Sarah Baartman Municipalities</t>
  </si>
  <si>
    <t>EC121</t>
  </si>
  <si>
    <t>Mbhashe</t>
  </si>
  <si>
    <t>EC122</t>
  </si>
  <si>
    <t>Mnquma</t>
  </si>
  <si>
    <t>EC123</t>
  </si>
  <si>
    <t>Great Kei</t>
  </si>
  <si>
    <t>EC124</t>
  </si>
  <si>
    <t>Amahlathi</t>
  </si>
  <si>
    <t>EC126</t>
  </si>
  <si>
    <t>Ngqushwa</t>
  </si>
  <si>
    <t>EC129</t>
  </si>
  <si>
    <t>Raymond Mhlaba</t>
  </si>
  <si>
    <t>DC12</t>
  </si>
  <si>
    <t>Amathole District Municipality</t>
  </si>
  <si>
    <t>Total: Amathole Municipalities</t>
  </si>
  <si>
    <t>EC131</t>
  </si>
  <si>
    <t>Inxuba Yethemba</t>
  </si>
  <si>
    <t>EC135</t>
  </si>
  <si>
    <t>Intsika Yethu</t>
  </si>
  <si>
    <t>EC136</t>
  </si>
  <si>
    <t xml:space="preserve">Emalahleni </t>
  </si>
  <si>
    <t>EC137</t>
  </si>
  <si>
    <t>Engcobo</t>
  </si>
  <si>
    <t>EC138</t>
  </si>
  <si>
    <t>Sakhisizwe</t>
  </si>
  <si>
    <t>EC139</t>
  </si>
  <si>
    <t>Enoch Mgijima</t>
  </si>
  <si>
    <t>DC13</t>
  </si>
  <si>
    <t>Chris Hani District Municipality</t>
  </si>
  <si>
    <t>Total: Chris Hani Municipalities</t>
  </si>
  <si>
    <t>EC141</t>
  </si>
  <si>
    <t>Elundini</t>
  </si>
  <si>
    <t>EC142</t>
  </si>
  <si>
    <t>Senqu</t>
  </si>
  <si>
    <t>EC145</t>
  </si>
  <si>
    <t>Walter Sisulu</t>
  </si>
  <si>
    <t>DC14</t>
  </si>
  <si>
    <t>Joe Gqabi District Municipality</t>
  </si>
  <si>
    <t>Total: Joe Gqabi Municipalities</t>
  </si>
  <si>
    <t>EC153</t>
  </si>
  <si>
    <t>Ngquza Hill</t>
  </si>
  <si>
    <t>EC154</t>
  </si>
  <si>
    <t>Port St Johns</t>
  </si>
  <si>
    <t>EC155</t>
  </si>
  <si>
    <t>Nyandeni</t>
  </si>
  <si>
    <t>EC156</t>
  </si>
  <si>
    <t>Mhlontlo</t>
  </si>
  <si>
    <t>EC157</t>
  </si>
  <si>
    <t>King Sabata Dalindyebo</t>
  </si>
  <si>
    <t>DC15</t>
  </si>
  <si>
    <t>O.R. Tambo District Municipality</t>
  </si>
  <si>
    <t>Total: O.R. Tambo Municipalities</t>
  </si>
  <si>
    <t>EC441</t>
  </si>
  <si>
    <t>Matatiele</t>
  </si>
  <si>
    <t>EC442</t>
  </si>
  <si>
    <t>Umzimvubu</t>
  </si>
  <si>
    <t>EC443</t>
  </si>
  <si>
    <t>Mbizana</t>
  </si>
  <si>
    <t>EC444</t>
  </si>
  <si>
    <t>Ntabankulu</t>
  </si>
  <si>
    <t>DC44</t>
  </si>
  <si>
    <t>Alfred Nzo District Municipality</t>
  </si>
  <si>
    <t>Total: Alfred Nzo Municipalities</t>
  </si>
  <si>
    <t>MAN</t>
  </si>
  <si>
    <t>FS161</t>
  </si>
  <si>
    <t>Letsemeng</t>
  </si>
  <si>
    <t>FS162</t>
  </si>
  <si>
    <t>Kopanong</t>
  </si>
  <si>
    <t>FS163</t>
  </si>
  <si>
    <t>Mohokare</t>
  </si>
  <si>
    <t>DC16</t>
  </si>
  <si>
    <t>Xhariep District Municipality</t>
  </si>
  <si>
    <t>Total: Xhariep Municipalities</t>
  </si>
  <si>
    <t>FS181</t>
  </si>
  <si>
    <t>Masilonyana</t>
  </si>
  <si>
    <t>FS182</t>
  </si>
  <si>
    <t>Tokologo</t>
  </si>
  <si>
    <t>FS183</t>
  </si>
  <si>
    <t>Tswelopele</t>
  </si>
  <si>
    <t>FS184</t>
  </si>
  <si>
    <t>Matjhabeng</t>
  </si>
  <si>
    <t>FS185</t>
  </si>
  <si>
    <t>Nala</t>
  </si>
  <si>
    <t>DC18</t>
  </si>
  <si>
    <t>Lejweleputswa District Municipality</t>
  </si>
  <si>
    <t>Total: Lejweleputswa Municipalities</t>
  </si>
  <si>
    <t>FS191</t>
  </si>
  <si>
    <t>Setsoto</t>
  </si>
  <si>
    <t>FS192</t>
  </si>
  <si>
    <t>Dihlabeng</t>
  </si>
  <si>
    <t>FS193</t>
  </si>
  <si>
    <t>Nketoana</t>
  </si>
  <si>
    <t>FS194</t>
  </si>
  <si>
    <t>Maluti-a-Phofung</t>
  </si>
  <si>
    <t>FS195</t>
  </si>
  <si>
    <t>Phumelela</t>
  </si>
  <si>
    <t>FS196</t>
  </si>
  <si>
    <t>Mantsopa</t>
  </si>
  <si>
    <t>DC19</t>
  </si>
  <si>
    <t>Thabo Mofutsanyana District Municipality</t>
  </si>
  <si>
    <t>Total: Thabo Mofutsanyana Municipalities</t>
  </si>
  <si>
    <t>FS201</t>
  </si>
  <si>
    <t>Moqhaka</t>
  </si>
  <si>
    <t>FS203</t>
  </si>
  <si>
    <t>Ngwathe</t>
  </si>
  <si>
    <t>FS204</t>
  </si>
  <si>
    <t>Metsimaholo</t>
  </si>
  <si>
    <t>FS205</t>
  </si>
  <si>
    <t>Mafube</t>
  </si>
  <si>
    <t>DC20</t>
  </si>
  <si>
    <t>Fezile Dabi District Municipality</t>
  </si>
  <si>
    <t>Total: Fezile Dabi Municipalities</t>
  </si>
  <si>
    <t>EKU</t>
  </si>
  <si>
    <t>JHB</t>
  </si>
  <si>
    <t>TSH</t>
  </si>
  <si>
    <t>GT421</t>
  </si>
  <si>
    <t>Emfuleni</t>
  </si>
  <si>
    <t>GT422</t>
  </si>
  <si>
    <t>Midvaal</t>
  </si>
  <si>
    <t>GT423</t>
  </si>
  <si>
    <t>Lesedi</t>
  </si>
  <si>
    <t>DC42</t>
  </si>
  <si>
    <t>Sedibeng District Municipality</t>
  </si>
  <si>
    <t>Total: Sedibeng Municipalities</t>
  </si>
  <si>
    <t>GT481</t>
  </si>
  <si>
    <t>Mogale City</t>
  </si>
  <si>
    <t>GT484</t>
  </si>
  <si>
    <t>Merafong City</t>
  </si>
  <si>
    <t>GT485</t>
  </si>
  <si>
    <t>Rand West City</t>
  </si>
  <si>
    <t>DC48</t>
  </si>
  <si>
    <t>West Rand District Municipality</t>
  </si>
  <si>
    <t>Total: West Rand Municipalities</t>
  </si>
  <si>
    <t>ETH</t>
  </si>
  <si>
    <t>KZN212</t>
  </si>
  <si>
    <t>uMdoni</t>
  </si>
  <si>
    <t>KZN213</t>
  </si>
  <si>
    <t>uMzumbe</t>
  </si>
  <si>
    <t>KZN214</t>
  </si>
  <si>
    <t>uMuziwabantu</t>
  </si>
  <si>
    <t>KZN216</t>
  </si>
  <si>
    <t>Ray Nkonyeni</t>
  </si>
  <si>
    <t>DC21</t>
  </si>
  <si>
    <t>Ugu District Municipality</t>
  </si>
  <si>
    <t>Total: Ugu Municipalities</t>
  </si>
  <si>
    <t>KZN221</t>
  </si>
  <si>
    <t>uMshwathi</t>
  </si>
  <si>
    <t>KZN222</t>
  </si>
  <si>
    <t>uMngeni</t>
  </si>
  <si>
    <t>KZN223</t>
  </si>
  <si>
    <t>Mpofana</t>
  </si>
  <si>
    <t>KZN224</t>
  </si>
  <si>
    <t>iMpendle</t>
  </si>
  <si>
    <t>KZN225</t>
  </si>
  <si>
    <t>Msunduzi</t>
  </si>
  <si>
    <t>KZN226</t>
  </si>
  <si>
    <t>Mkhambathini</t>
  </si>
  <si>
    <t>KZN227</t>
  </si>
  <si>
    <t>Richmond</t>
  </si>
  <si>
    <t>DC22</t>
  </si>
  <si>
    <t>uMgungundlovu District Municipality</t>
  </si>
  <si>
    <t>Total: uMgungundlovu Municipalities</t>
  </si>
  <si>
    <t>KZN235</t>
  </si>
  <si>
    <t>Okhahlamba</t>
  </si>
  <si>
    <t>KZN237</t>
  </si>
  <si>
    <t>iNkosi Langalibalele</t>
  </si>
  <si>
    <t>KZN238</t>
  </si>
  <si>
    <t>Alfred Duma</t>
  </si>
  <si>
    <t>DC23</t>
  </si>
  <si>
    <t>uThukela District Municipality</t>
  </si>
  <si>
    <t>Total: uThukela Municipalities</t>
  </si>
  <si>
    <t>KZN241</t>
  </si>
  <si>
    <t>eNdumeni</t>
  </si>
  <si>
    <t>KZN242</t>
  </si>
  <si>
    <t>Nquthu</t>
  </si>
  <si>
    <t>KZN244</t>
  </si>
  <si>
    <t>uMsinga</t>
  </si>
  <si>
    <t>KZN245</t>
  </si>
  <si>
    <t>uMvoti</t>
  </si>
  <si>
    <t>DC24</t>
  </si>
  <si>
    <t>uMzinyathi District Municipality</t>
  </si>
  <si>
    <t>Total: uMzinyathi Municipalities</t>
  </si>
  <si>
    <t>KZN252</t>
  </si>
  <si>
    <t>Newcastle</t>
  </si>
  <si>
    <t>KZN253</t>
  </si>
  <si>
    <t>eMadlangeni</t>
  </si>
  <si>
    <t>KZN254</t>
  </si>
  <si>
    <t>Dannhauser</t>
  </si>
  <si>
    <t>DC25</t>
  </si>
  <si>
    <t>Amajuba District Municipality</t>
  </si>
  <si>
    <t>Total: Amajuba Municipalities</t>
  </si>
  <si>
    <t>KZN261</t>
  </si>
  <si>
    <t>eDumbe</t>
  </si>
  <si>
    <t>KZN262</t>
  </si>
  <si>
    <t>uPhongolo</t>
  </si>
  <si>
    <t>KZN263</t>
  </si>
  <si>
    <t>AbaQulusi</t>
  </si>
  <si>
    <t>KZN265</t>
  </si>
  <si>
    <t>Nongoma</t>
  </si>
  <si>
    <t>KZN266</t>
  </si>
  <si>
    <t>Ulundi</t>
  </si>
  <si>
    <t>DC26</t>
  </si>
  <si>
    <t>Zululand District Municipality</t>
  </si>
  <si>
    <t>Total: Zululand Municipalities</t>
  </si>
  <si>
    <t>KZN271</t>
  </si>
  <si>
    <t>uMhlabuyalingana</t>
  </si>
  <si>
    <t>KZN272</t>
  </si>
  <si>
    <t>Jozini</t>
  </si>
  <si>
    <t>KZN275</t>
  </si>
  <si>
    <t>Mtubatuba</t>
  </si>
  <si>
    <t>KZN276</t>
  </si>
  <si>
    <t>Big Five Hlabisa</t>
  </si>
  <si>
    <t>DC27</t>
  </si>
  <si>
    <t>uMkhanyakude District Municipality</t>
  </si>
  <si>
    <t>Total: uMkhanyakude Municipalities</t>
  </si>
  <si>
    <t>KZN281</t>
  </si>
  <si>
    <t>uMfolozi</t>
  </si>
  <si>
    <t>KZN282</t>
  </si>
  <si>
    <t>uMhlathuze</t>
  </si>
  <si>
    <t>KZN284</t>
  </si>
  <si>
    <t>uMlalazi</t>
  </si>
  <si>
    <t>KZN285</t>
  </si>
  <si>
    <t>Mthonjaneni</t>
  </si>
  <si>
    <t>KZN286</t>
  </si>
  <si>
    <t>Nkandla</t>
  </si>
  <si>
    <t>DC28</t>
  </si>
  <si>
    <t>King Cetshwayo District Municipality</t>
  </si>
  <si>
    <t>Total: King Cetshwayo Municipalities</t>
  </si>
  <si>
    <t>KZN291</t>
  </si>
  <si>
    <t>Mandeni</t>
  </si>
  <si>
    <t>KZN292</t>
  </si>
  <si>
    <t>KwaDukuza</t>
  </si>
  <si>
    <t>KZN293</t>
  </si>
  <si>
    <t>Ndwedwe</t>
  </si>
  <si>
    <t>KZN294</t>
  </si>
  <si>
    <t>Maphumulo</t>
  </si>
  <si>
    <t>DC29</t>
  </si>
  <si>
    <t>iLembe District Municipality</t>
  </si>
  <si>
    <t>Total: iLembe Municipalities</t>
  </si>
  <si>
    <t>KZN433</t>
  </si>
  <si>
    <t>Greater Kokstad</t>
  </si>
  <si>
    <t>KZN434</t>
  </si>
  <si>
    <t>uBuhlebezwe</t>
  </si>
  <si>
    <t>KZN435</t>
  </si>
  <si>
    <t>uMzimkhulu</t>
  </si>
  <si>
    <t>KZN436</t>
  </si>
  <si>
    <t>Dr Nkosazana Dlamini Zuma</t>
  </si>
  <si>
    <t>DC43</t>
  </si>
  <si>
    <t>Harry Gwala District Municipality</t>
  </si>
  <si>
    <t>Total: Harry Gwala Municipalities</t>
  </si>
  <si>
    <t>LIM331</t>
  </si>
  <si>
    <t>Greater Giyani</t>
  </si>
  <si>
    <t>LIM332</t>
  </si>
  <si>
    <t>Greater Letaba</t>
  </si>
  <si>
    <t>LIM333</t>
  </si>
  <si>
    <t>Greater Tzaneen</t>
  </si>
  <si>
    <t>LIM334</t>
  </si>
  <si>
    <t>Ba-Phalaborwa</t>
  </si>
  <si>
    <t>LIM335</t>
  </si>
  <si>
    <t>Maruleng</t>
  </si>
  <si>
    <t>DC33</t>
  </si>
  <si>
    <t>Mopani District Municipality</t>
  </si>
  <si>
    <t>Total: Mopani Municipalities</t>
  </si>
  <si>
    <t>LIM341</t>
  </si>
  <si>
    <t>Musina</t>
  </si>
  <si>
    <t>LIM343</t>
  </si>
  <si>
    <t>Thulamela</t>
  </si>
  <si>
    <t>LIM344</t>
  </si>
  <si>
    <t>Makhado</t>
  </si>
  <si>
    <t>LIM345</t>
  </si>
  <si>
    <t>Collins Chabane</t>
  </si>
  <si>
    <t>DC34</t>
  </si>
  <si>
    <t>Vhembe District Municipality</t>
  </si>
  <si>
    <t>Total: Vhembe Municipalities</t>
  </si>
  <si>
    <t>LIM351</t>
  </si>
  <si>
    <t>Blouberg</t>
  </si>
  <si>
    <t>LIM353</t>
  </si>
  <si>
    <t>Molemole</t>
  </si>
  <si>
    <t>LIM354</t>
  </si>
  <si>
    <t>Polokwane</t>
  </si>
  <si>
    <t>LIM355</t>
  </si>
  <si>
    <t>Lepele-Nkumpi</t>
  </si>
  <si>
    <t>DC35</t>
  </si>
  <si>
    <t>Capricorn District Municipality</t>
  </si>
  <si>
    <t>Total: Capricorn Municipalities</t>
  </si>
  <si>
    <t>LIM361</t>
  </si>
  <si>
    <t>Thabazimbi</t>
  </si>
  <si>
    <t>LIM362</t>
  </si>
  <si>
    <t>Lephalale</t>
  </si>
  <si>
    <t>LIM366</t>
  </si>
  <si>
    <t>Bela-Bela</t>
  </si>
  <si>
    <t>LIM367</t>
  </si>
  <si>
    <t>Mogalakwena</t>
  </si>
  <si>
    <t>LIM368</t>
  </si>
  <si>
    <t>Modimolle-Mookgophong</t>
  </si>
  <si>
    <t>DC36</t>
  </si>
  <si>
    <t>Waterberg District Municipality</t>
  </si>
  <si>
    <t>Total: Waterberg Municipalities</t>
  </si>
  <si>
    <t>LIM471</t>
  </si>
  <si>
    <t>Ephraim Mogale</t>
  </si>
  <si>
    <t>LIM472</t>
  </si>
  <si>
    <t>Elias Motsoaledi</t>
  </si>
  <si>
    <t>LIM473</t>
  </si>
  <si>
    <t>Makhuduthamaga</t>
  </si>
  <si>
    <t>LIM476</t>
  </si>
  <si>
    <t>Fetakgomo Tubatse</t>
  </si>
  <si>
    <t>DC47</t>
  </si>
  <si>
    <t>Sekhukhune District Municipality</t>
  </si>
  <si>
    <t>Total: Sekhukhune Municipalities</t>
  </si>
  <si>
    <t>MP301</t>
  </si>
  <si>
    <t>Chief Albert Luthuli</t>
  </si>
  <si>
    <t>MP302</t>
  </si>
  <si>
    <t>Msukaligwa</t>
  </si>
  <si>
    <t>MP303</t>
  </si>
  <si>
    <t>Mkhondo</t>
  </si>
  <si>
    <t>MP304</t>
  </si>
  <si>
    <t>Dr Pixley ka Isaka Seme</t>
  </si>
  <si>
    <t>MP305</t>
  </si>
  <si>
    <t>Lekwa</t>
  </si>
  <si>
    <t>MP306</t>
  </si>
  <si>
    <t>Dipaleseng</t>
  </si>
  <si>
    <t>MP307</t>
  </si>
  <si>
    <t>Govan Mbeki</t>
  </si>
  <si>
    <t>DC30</t>
  </si>
  <si>
    <t>Gert Sibande District Municipality</t>
  </si>
  <si>
    <t>Total: Gert Sibande Municipalities</t>
  </si>
  <si>
    <t>MP311</t>
  </si>
  <si>
    <t>Victor Khanye</t>
  </si>
  <si>
    <t>MP312</t>
  </si>
  <si>
    <t>Emalahleni</t>
  </si>
  <si>
    <t>MP313</t>
  </si>
  <si>
    <t>Steve Tshwete</t>
  </si>
  <si>
    <t>MP314</t>
  </si>
  <si>
    <t>Emakhazeni</t>
  </si>
  <si>
    <t>MP315</t>
  </si>
  <si>
    <t>Thembisile Hani</t>
  </si>
  <si>
    <t>MP316</t>
  </si>
  <si>
    <t>Dr JS Moroka</t>
  </si>
  <si>
    <t>DC31</t>
  </si>
  <si>
    <t>Nkangala District Municipality</t>
  </si>
  <si>
    <t>Total: Nkangala Municipalities</t>
  </si>
  <si>
    <t>MP321</t>
  </si>
  <si>
    <t>Thaba Chweu</t>
  </si>
  <si>
    <t>MP324</t>
  </si>
  <si>
    <t>Nkomazi</t>
  </si>
  <si>
    <t>MP325</t>
  </si>
  <si>
    <t>Bushbuckridge</t>
  </si>
  <si>
    <t>MP326</t>
  </si>
  <si>
    <t>City of Mbombela</t>
  </si>
  <si>
    <t>DC32</t>
  </si>
  <si>
    <t>Ehlanzeni District Municipality</t>
  </si>
  <si>
    <t>Total: Ehlanzeni Municipalities</t>
  </si>
  <si>
    <t>NC061</t>
  </si>
  <si>
    <t>Richtersveld</t>
  </si>
  <si>
    <t>NC062</t>
  </si>
  <si>
    <t>Nama Khoi</t>
  </si>
  <si>
    <t>NC064</t>
  </si>
  <si>
    <t>Kamiesberg</t>
  </si>
  <si>
    <t>NC065</t>
  </si>
  <si>
    <t>Hantam</t>
  </si>
  <si>
    <t>NC066</t>
  </si>
  <si>
    <t>Karoo Hoogland</t>
  </si>
  <si>
    <t>NC067</t>
  </si>
  <si>
    <t>Khâi-Ma</t>
  </si>
  <si>
    <t>DC6</t>
  </si>
  <si>
    <t>Namakwa District Municipality</t>
  </si>
  <si>
    <t>Total: Namakwa Municipalities</t>
  </si>
  <si>
    <t>NC071</t>
  </si>
  <si>
    <t>Ubuntu</t>
  </si>
  <si>
    <t>NC072</t>
  </si>
  <si>
    <t>Umsobomvu</t>
  </si>
  <si>
    <t>NC073</t>
  </si>
  <si>
    <t>Emthanjeni</t>
  </si>
  <si>
    <t>NC074</t>
  </si>
  <si>
    <t>Kareeberg</t>
  </si>
  <si>
    <t>NC075</t>
  </si>
  <si>
    <t>Renosterberg</t>
  </si>
  <si>
    <t>NC076</t>
  </si>
  <si>
    <t>Thembelihle</t>
  </si>
  <si>
    <t>NC077</t>
  </si>
  <si>
    <t>Siyathemba</t>
  </si>
  <si>
    <t>NC078</t>
  </si>
  <si>
    <t>Siyancuma</t>
  </si>
  <si>
    <t>DC7</t>
  </si>
  <si>
    <t>Pixley Ka Seme District Municipality</t>
  </si>
  <si>
    <t>Total: Pixley Ka Seme Municipalities</t>
  </si>
  <si>
    <t>NC082</t>
  </si>
  <si>
    <t>!Kai !Garib</t>
  </si>
  <si>
    <t>NC084</t>
  </si>
  <si>
    <t>!Kheis</t>
  </si>
  <si>
    <t>NC085</t>
  </si>
  <si>
    <t>Tsantsabane</t>
  </si>
  <si>
    <t>NC086</t>
  </si>
  <si>
    <t>Kgatelopele</t>
  </si>
  <si>
    <t>NC087</t>
  </si>
  <si>
    <t>Dawid Kruiper</t>
  </si>
  <si>
    <t>DC8</t>
  </si>
  <si>
    <t>Z.F. Mgcawu District Municipality</t>
  </si>
  <si>
    <t>Total: Z.F. Mgcawu Municipalities</t>
  </si>
  <si>
    <t>NC091</t>
  </si>
  <si>
    <t>Sol Plaatjie</t>
  </si>
  <si>
    <t>NC092</t>
  </si>
  <si>
    <t>Dikgatlong</t>
  </si>
  <si>
    <t>NC093</t>
  </si>
  <si>
    <t>Magareng</t>
  </si>
  <si>
    <t>NC094</t>
  </si>
  <si>
    <t>Phokwane</t>
  </si>
  <si>
    <t>DC9</t>
  </si>
  <si>
    <t>Frances Baard District Municipality</t>
  </si>
  <si>
    <t>Total: Frances Baard Municipalities</t>
  </si>
  <si>
    <t>NC451</t>
  </si>
  <si>
    <t>Joe Morolong</t>
  </si>
  <si>
    <t>NC452</t>
  </si>
  <si>
    <t>Ga-Segonyana</t>
  </si>
  <si>
    <t>NC453</t>
  </si>
  <si>
    <t>Gamagara</t>
  </si>
  <si>
    <t>DC45</t>
  </si>
  <si>
    <t>John Taolo Gaetsewe District Municipality</t>
  </si>
  <si>
    <t>Total: John Taolo Gaetsewe Municipalities</t>
  </si>
  <si>
    <t>NW371</t>
  </si>
  <si>
    <t>Moretele</t>
  </si>
  <si>
    <t>NW372</t>
  </si>
  <si>
    <t>Madibeng</t>
  </si>
  <si>
    <t>NW373</t>
  </si>
  <si>
    <t>Rustenburg</t>
  </si>
  <si>
    <t>NW374</t>
  </si>
  <si>
    <t>Kgetlengrivier</t>
  </si>
  <si>
    <t>NW375</t>
  </si>
  <si>
    <t>Moses Kotane</t>
  </si>
  <si>
    <t>DC37</t>
  </si>
  <si>
    <t>Bojanala Platinum District Municipality</t>
  </si>
  <si>
    <t>Total: Bojanala Platinum Municipalities</t>
  </si>
  <si>
    <t>NW381</t>
  </si>
  <si>
    <t>Ratlou</t>
  </si>
  <si>
    <t>NW382</t>
  </si>
  <si>
    <t>Tswaing</t>
  </si>
  <si>
    <t>NW383</t>
  </si>
  <si>
    <t>Mafikeng</t>
  </si>
  <si>
    <t>NW384</t>
  </si>
  <si>
    <t>Ditsobotla</t>
  </si>
  <si>
    <t>NW385</t>
  </si>
  <si>
    <t>Ramotshere Moiloa</t>
  </si>
  <si>
    <t>DC38</t>
  </si>
  <si>
    <t>Ngaka Modiri Molema District Municipality</t>
  </si>
  <si>
    <t>Total: Ngaka Modiri Molema Municipalities</t>
  </si>
  <si>
    <t>NW392</t>
  </si>
  <si>
    <t>Naledi</t>
  </si>
  <si>
    <t>NW393</t>
  </si>
  <si>
    <t>Mamusa</t>
  </si>
  <si>
    <t>NW394</t>
  </si>
  <si>
    <t>Greater Taung</t>
  </si>
  <si>
    <t>NW396</t>
  </si>
  <si>
    <t>Lekwa-Teemane</t>
  </si>
  <si>
    <t>NW397</t>
  </si>
  <si>
    <t>Kagisano-Molopo</t>
  </si>
  <si>
    <t>DC39</t>
  </si>
  <si>
    <t>Dr Ruth Segomotsi Mompati District Municipality</t>
  </si>
  <si>
    <t>Total: Dr Ruth Segomotsi Mompati Municipalities</t>
  </si>
  <si>
    <t>NW403</t>
  </si>
  <si>
    <t>City of Matlosana</t>
  </si>
  <si>
    <t>NW404</t>
  </si>
  <si>
    <t>Maquassi Hills</t>
  </si>
  <si>
    <t>NW405</t>
  </si>
  <si>
    <t>JB Marks</t>
  </si>
  <si>
    <t>DC40</t>
  </si>
  <si>
    <t>Dr Kenneth Kaunda District Municipality</t>
  </si>
  <si>
    <t>Total: Dr Kenneth Kaunda Municipalities</t>
  </si>
  <si>
    <t>CPT</t>
  </si>
  <si>
    <t>WC011</t>
  </si>
  <si>
    <t>Matzikama</t>
  </si>
  <si>
    <t>WC012</t>
  </si>
  <si>
    <t>Cederberg</t>
  </si>
  <si>
    <t>WC013</t>
  </si>
  <si>
    <t>Bergrivier</t>
  </si>
  <si>
    <t>WC014</t>
  </si>
  <si>
    <t>Saldanha Bay</t>
  </si>
  <si>
    <t>WC015</t>
  </si>
  <si>
    <t>Swartland</t>
  </si>
  <si>
    <t>DC1</t>
  </si>
  <si>
    <t>West Coast District Municipality</t>
  </si>
  <si>
    <t>Total: West Coast Municipalities</t>
  </si>
  <si>
    <t>WC022</t>
  </si>
  <si>
    <t>Witzenberg</t>
  </si>
  <si>
    <t>WC023</t>
  </si>
  <si>
    <t>Drakenstein</t>
  </si>
  <si>
    <t>WC024</t>
  </si>
  <si>
    <t>Stellenbosch</t>
  </si>
  <si>
    <t>WC025</t>
  </si>
  <si>
    <t>Breede Valley</t>
  </si>
  <si>
    <t>WC026</t>
  </si>
  <si>
    <t>Langeberg</t>
  </si>
  <si>
    <t>DC2</t>
  </si>
  <si>
    <t>Cape Winelands District Municipality</t>
  </si>
  <si>
    <t>Total: Cape Winelands Municipalities</t>
  </si>
  <si>
    <t>WC031</t>
  </si>
  <si>
    <t>Theewaterskloof</t>
  </si>
  <si>
    <t>WC032</t>
  </si>
  <si>
    <t>Overstrand</t>
  </si>
  <si>
    <t>WC033</t>
  </si>
  <si>
    <t>Cape Agulhas</t>
  </si>
  <si>
    <t>WC034</t>
  </si>
  <si>
    <t>Swellendam</t>
  </si>
  <si>
    <t>DC3</t>
  </si>
  <si>
    <t>Overberg District Municipality</t>
  </si>
  <si>
    <t>Total: Overberg Municipalities</t>
  </si>
  <si>
    <t>WC041</t>
  </si>
  <si>
    <t>Kannaland</t>
  </si>
  <si>
    <t>WC042</t>
  </si>
  <si>
    <t>Hessequa</t>
  </si>
  <si>
    <t>WC043</t>
  </si>
  <si>
    <t>Mossel Bay</t>
  </si>
  <si>
    <t>WC044</t>
  </si>
  <si>
    <t>George</t>
  </si>
  <si>
    <t>WC045</t>
  </si>
  <si>
    <t>Oudtshoorn</t>
  </si>
  <si>
    <t>WC047</t>
  </si>
  <si>
    <t>Bitou</t>
  </si>
  <si>
    <t>WC048</t>
  </si>
  <si>
    <t>Knysna</t>
  </si>
  <si>
    <t>DC4</t>
  </si>
  <si>
    <t>Garden Route District Municipality</t>
  </si>
  <si>
    <t>Total: Garden Route Municipalities</t>
  </si>
  <si>
    <t>WC051</t>
  </si>
  <si>
    <t>Laingsburg</t>
  </si>
  <si>
    <t>WC052</t>
  </si>
  <si>
    <t>Prince Albert</t>
  </si>
  <si>
    <t>WC053</t>
  </si>
  <si>
    <t>Beaufort West</t>
  </si>
  <si>
    <t>DC5</t>
  </si>
  <si>
    <t>Central Karoo District Municipality</t>
  </si>
  <si>
    <t>Total: Central Karoo Municipalities</t>
  </si>
  <si>
    <t>Basic Education
(Vote 16)</t>
  </si>
  <si>
    <t>Education Infrastructure Grant</t>
  </si>
  <si>
    <t>To help accelerate construction, maintenance, upgrading and rehabilitation of new and existing infrastructure in education including district and circuit accommodation; to enhance capacity to deliver infrastructure in education; to address damages to infrastructure; to address achievement of the targets set out in the minimum norms and standards for school infrastructure.</t>
  </si>
  <si>
    <t>General conditional allocation to provinces</t>
  </si>
  <si>
    <t>Comprehensive Agricultural Support Programme Grant</t>
  </si>
  <si>
    <t>Health
(Vote 18)</t>
  </si>
  <si>
    <t>National Tertiary Services Grant</t>
  </si>
  <si>
    <t>Ensure the provision of tertiary health services in South Africa; to compensate tertiary facilities for the additional costs associated with the provision of these services.</t>
  </si>
  <si>
    <t>Transport
(Vote 40)</t>
  </si>
  <si>
    <t>(a) Provincial Roads Maintenance Grant</t>
  </si>
  <si>
    <t>To supplement provincial investments for road infrastructure maintenance (routine, periodic and special maintenance); to ensure that all roads are classified as per the Road Infrastructure Strategic Framework for South Africa and the technical recommendations for highways, and the Road Classification and Access Management guidelines; to implement and maintain road asset management systems; to supplement provincial projects for the repair of roads and bridges damaged by unforeseen incidents including natural disasters; to improve road safety with a special focus on pedestrian safety in rural areas.</t>
  </si>
  <si>
    <t>(b) Public Transport Operations Grant</t>
  </si>
  <si>
    <t>To provide supplementary funding towards public transport services provided by provincial departments of transport.</t>
  </si>
  <si>
    <t>Nationally assigned function to provinces</t>
  </si>
  <si>
    <t>Human Settlements
(Vote 33)</t>
  </si>
  <si>
    <t>Urban Settlements Development Grant</t>
  </si>
  <si>
    <t>To supplement the capital revenues of metropolitan municipalities in order to implement infrastructure projects that promote equitable, integrated, productive, inclusive and sustainable urban development.</t>
  </si>
  <si>
    <t>Schedule 4, Part B</t>
  </si>
  <si>
    <t xml:space="preserve">
</t>
  </si>
  <si>
    <t>.</t>
  </si>
  <si>
    <t>Agriculture, Land Reform and Rural Development
(Vote 29)</t>
  </si>
  <si>
    <t>(a) Comprehensive Agricultural Support Programme Grant</t>
  </si>
  <si>
    <t>To provide effective agricultural support services, promote and facilitate agricultural development by targeting beneficiaries of land reform, restitution and redistribution, and other black producers who have acquired land through private means and are engaged in value-adding enterprises domestically, or involved in export; to revitalise agricultural colleges into centres of excellence.</t>
  </si>
  <si>
    <t>Conditional allocation</t>
  </si>
  <si>
    <t>(b) Ilima/Letsema Projects Grant</t>
  </si>
  <si>
    <t>To assist vulnerable South African farming communities to achieve an increase in agricultural production and invest in infrastructure that unlocks agricultural production within strategically identified grain, livestock, horticulture and aquaculture production areas.</t>
  </si>
  <si>
    <t>(c) Land Care Programme Grant: Poverty Relief and Infrastructure Development</t>
  </si>
  <si>
    <t>To promote sustainable use and management of natural resources by engaging in community based initiatives that support the pillars of sustainability (social, economic and environmental), leading to greater productivity, food security, job creation and better well-being for all.</t>
  </si>
  <si>
    <t>(a) HIV and AIDS (Life Skills Education) Grant</t>
  </si>
  <si>
    <t>To support South Africa’s HIV prevention strategy by: providing comprehensive sexuality education and access to sexual and reproductive health services to learners; supporting the provision of employee health and wellness programmes for educators; to mitigate the impact of HIV and TB by providing a caring, supportive and enabling environment for learners and educators; to reduce the vulnerability of children to HIV, TB and sexually transmitted infections, with a particular focus on orphaned children and girls.</t>
  </si>
  <si>
    <t>(b) Learners With Profound Intellectual Disabilities Grant</t>
  </si>
  <si>
    <t>To provide the necessary support, resources and equipment to identified care centres and schools for the provision of education to children with severe to profound intellectual disabilities.</t>
  </si>
  <si>
    <t>(c) Maths, Science and Technology Grant</t>
  </si>
  <si>
    <t>To provide support and resources to schools, teachers and learners in line with the Curriculum Assessment Policy Statements for the improvement of mathematics, science and technology teaching and learning at selected public schools.</t>
  </si>
  <si>
    <t>(d) National School Nutrition Programme Grant</t>
  </si>
  <si>
    <t>To provide nutritious meals to targeted schools.</t>
  </si>
  <si>
    <t>(a) Health Facility Revitalisation Grant</t>
  </si>
  <si>
    <t>To help accelerate construction, maintenance, upgrading and rehabilitation of new and existing infrastructure in health including, health technology, organisational development systems and quality assurance; to enhance capacity to deliver health infrastructure; to accelerate the fulfilment of the requirements of occupational health and safety.</t>
  </si>
  <si>
    <t>(b) HIV, TB, Malaria and Community Outreach Grant</t>
  </si>
  <si>
    <t>To enable the health sector to develop and implement an effective response to HIV and AIDS; to enable the health sector to develop and implement an effective response to TB; to ensure provision of quality community outreach services through Ward Based Primary Health Care Outreach Teams; to improve efficiencies of the Ward Based Primary Health Care Outreach Teams programme by harmonising and standardising services and strengthening performance monitoring; prevention and protection of health workers from exposure to hazards in the work place; to enable the health sector to develop and implement an effective response to support the effective implementation of the National Strategic Plan on Malaria Elimination 2019 – 2023; to enable the health sector to prevent cervical cancer by making available Human Papillomavirus vaccinations for grade seven school girls in all public and special schools and progressive integration of Human Papillomavirus into the integrated school health programme.</t>
  </si>
  <si>
    <t>(c) Human Resources and Training Grant</t>
  </si>
  <si>
    <t>To appoint statutory positions in the health sector for systematic realisation of the human resources for health strategy and the phase-in of National Health Insurance; support provinces to fund service costs associated with clinical training and supervision of health science trainees on the public service platform.</t>
  </si>
  <si>
    <t>(d) National Health Insurance Grant</t>
  </si>
  <si>
    <t>To expand the healthcare service benefits through the strategic purchasing of services from healthcare providers.</t>
  </si>
  <si>
    <t>(a) Human Settlements Development Grant</t>
  </si>
  <si>
    <t>To provide funding for the progressive realisation of access to adequate housing through the creation of sustainable and integrated human settlements.</t>
  </si>
  <si>
    <t>(b) Informal Settlements Upgrading Partnership Grant: Provinces</t>
  </si>
  <si>
    <t>To provide funding to facilitate a programmatic and inclusive approach to upgrading informal settlements.</t>
  </si>
  <si>
    <t>Public Works and Infrastructure
(Vote 13)</t>
  </si>
  <si>
    <t>(a) Expanded Public Works Programme Integrated Grant for Provinces</t>
  </si>
  <si>
    <t>To incentivise provincial departments to expand work creation efforts through the use of labour intensive delivery methods in the following identified focus areas, in compliance with the Expanded Public Works Programme guidelines: road maintenance and the maintenance of buildings; low traffic volume roads and rural roads; other economic and social infrastructure; tourism and cultural industries; sustainable land based livelihoods; waste management.</t>
  </si>
  <si>
    <t>(b) Social Sector Expanded Public Works Programme Incentive Grant for Provinces</t>
  </si>
  <si>
    <t>To incentivise provincial social sector departments, identified in the social sector Expanded Public Works Programme log-frame, to increase job creation by focusing on the strengthening and expansion of social sector programmes that have employment potential.</t>
  </si>
  <si>
    <t>Social Development
(Vote 19)</t>
  </si>
  <si>
    <t>To increase the number of poor children accessing subsidised early childhood development services through centre and non-centre based programmes; to support early childhood development providers delivering an early childhood development programme to meet basic health and safety requirements for registration; to pilot the construction of new low-cost early childhood development centres.</t>
  </si>
  <si>
    <t>Sport, Arts and Culture
(Vote 37)</t>
  </si>
  <si>
    <t>(a) Community Library Services Grant</t>
  </si>
  <si>
    <t>To transform urban and rural community library infrastructure, facilities and services (primarily targeting previously disadvantaged communities) through a recapitalised programme at provincial level in support of local government and national initiatives.</t>
  </si>
  <si>
    <t>(b) Mass Participation and Sport Development Grant</t>
  </si>
  <si>
    <t>To facilitate sport and active recreation participation and empowerment in partnership with relevant stakeholders.</t>
  </si>
  <si>
    <t>Cooperative Governance
(Vote 3)</t>
  </si>
  <si>
    <t xml:space="preserve">Municipal Systems Improvement Grant </t>
  </si>
  <si>
    <t>To assist municipalities to perform their functions and stabilise institutional and governance systems as required in the Municipal Systems Act and related local government legislation.</t>
  </si>
  <si>
    <t>National Treasury
(Vote 8)</t>
  </si>
  <si>
    <t>(a) Programme and Project Preparation Support Grant</t>
  </si>
  <si>
    <t>To support metropolitan municipalities to develop a pipeline of investment ready capital programmes and projects through establishing and institutionalising an effective and efficient system of programme and project preparation and the allocation of a growing level of municipal resources to preparation activities.</t>
  </si>
  <si>
    <t>(b) Infrastructure Skills Development Grant</t>
  </si>
  <si>
    <t>To recruit unemployed graduates into municipalities to be trained and professionally registered, as per the requirements of the relevant statutory councils within the built environment.</t>
  </si>
  <si>
    <t>(c) Local Government Financial Management Grant</t>
  </si>
  <si>
    <t>To promote and support reforms in financial management by building capacity in municipalities to implement the Municipal Finance Management Act.</t>
  </si>
  <si>
    <t>Expanded Public Works Programme Integrated Grant for Municipalities</t>
  </si>
  <si>
    <t>To incentivise municipalities to expand work creation efforts through the use of labour intensive delivery methods in the following identified focus areas, in compliance with the Expanded Public Works Programme guidelines: road maintenance and the maintenance of buildings; low traffic volume roads and rural roadsbasic services infrastructure, including water and sanitation reticulation (excluding bulk infrastructure); other economic and social infrastructuretourism and cultural industries; waste management; parks and beautification; sustainable land-based livelihoods; social services programmes; community safety programmes.</t>
  </si>
  <si>
    <t>(a) Integrated Urban Development Grant</t>
  </si>
  <si>
    <t>To provide funding for public investment in infrastructure for the poor and to promote increased access to municipal own sources of capital finance in order to increase funding for public investment in economic infrastructure; to ensure that public investments are spatially aligned and to promote the sound management of the assets delivered.</t>
  </si>
  <si>
    <t>(b) Municipal Infrastructure Grant</t>
  </si>
  <si>
    <t>To provide specific capital finance for eradicating basic municipal infrastructure backlogs for poor households, microenterprises and social institutions servicing poor communities; to provide specific funding for the development of asset management plans for infrastructure servicing the poor.</t>
  </si>
  <si>
    <t>Informal Settlements Upgrading Partnership Grant: Municipalities</t>
  </si>
  <si>
    <t>To provide funding to facilitate a programmatic, inclusive and municipality-wide approach to upgrading informal settlements.</t>
  </si>
  <si>
    <t>Mineral Resources and Energy
(Vote 34)</t>
  </si>
  <si>
    <t>(a) Energy Efficiency and Demand Side Management Grant</t>
  </si>
  <si>
    <t>To provide subsidies to municipalities to implement energy efficiency and demand side management initiatives within municipal infrastructure in order to reduce electricity consumption and improve energy efficiency.</t>
  </si>
  <si>
    <t>(b) Integrated National Electrification Programme (Municipal) Grant</t>
  </si>
  <si>
    <t>To implement the Integrated National Electrification Programme by providing capital subsidies to municipalities to address the electrification backlog of all existing and planned residential dwellings (including informal settlements, farm dwellers, new and existing dwellings) and the installation of relevant bulk infrastructure.</t>
  </si>
  <si>
    <t>Neighbourhood Development Partnership Grant (Capital)</t>
  </si>
  <si>
    <t>To plan, catalyse, and invest in targeted locations in order to attract and sustain third party capital investments aimed at spatial transformation, that will improve the quality of life, and access to opportunities for residents in South Africa’s targeted locations, under-served neighbourhoods, generally townships and rural towns.</t>
  </si>
  <si>
    <t>(a) Public Transport Network Grant</t>
  </si>
  <si>
    <t>To provide funding for accelerated construction and improvement of public and non-motorised transport infrastructure that form part of a municipal integrated public transport network and to support the planning, regulation, control, management and operations of fiscally and financially sustainable municipal public transport network services.</t>
  </si>
  <si>
    <t>(b) Rural Roads Asset Management Systems Grant</t>
  </si>
  <si>
    <t>To assist district municipalities to set up rural roads and asset management systems and collect road, bridges and traffic data on municipal road networks in line with the Road Infrastructure Strategic Framework for South Africa.</t>
  </si>
  <si>
    <t>Water and Sanitation
(Vote 41)</t>
  </si>
  <si>
    <t xml:space="preserve">(a) Regional Bulk Infrastructure Grant </t>
  </si>
  <si>
    <t>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 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t>
  </si>
  <si>
    <t xml:space="preserve">(b) Water Services Infrastructure Grant </t>
  </si>
  <si>
    <t>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in implementing water conservation and water demand management projects; support the close-out of the existing Bucket Eradication Programme intervention in formal residential areas; support drought relief projects in affected municipalities.</t>
  </si>
  <si>
    <t xml:space="preserve">Ilima/Letsema Projects Grant </t>
  </si>
  <si>
    <t>School Infrastructure Backlogs Grant</t>
  </si>
  <si>
    <t>Eradication of all inappropriate school infrastructure; provision of water, sanitation and electricity to schools.</t>
  </si>
  <si>
    <t>National Health Insurance Indirect Grant</t>
  </si>
  <si>
    <t>To create an alternative track to improve spending, performance as well as monitoring and evaluation on infrastructure in preparation for National Health Insurance; to enhance capacity and capability to deliver infrastructure for National Health Insurance; to accelerate the fulfilment of the requirements of occupational health and safety; expand the alternative models for the dispensing and distribution of chronic medication; develop and roll-out new health information systems in preparation for National Health Insurance; Enable the health sector to address the deficiencies in the primary health care facilities systematically to yield fast results through the implementation of the Ideal Clinic programme; to expand the healthcare service benefits through the strategic purchasing of services from healthcare providers.</t>
  </si>
  <si>
    <t>Municipal Systems Improvement Grant</t>
  </si>
  <si>
    <t>Integrated National Electrification Programme (Eskom) Grant</t>
  </si>
  <si>
    <t>To implement the Integrated National Electrification Programme by providing capital subsidies to Eskom to address the electrification backlog of all existing and planned residential dwellings (including informal settlements, farm dwellers, new and existing dwellings) and the installation of relevant bulk infrastructure in Eskom licenced areas.</t>
  </si>
  <si>
    <t xml:space="preserve">Neighbourhood Development Partnership Grant (Technical Assistance) </t>
  </si>
  <si>
    <t>To plan, catalyse, and invest in targeted locations in order to attract and sustain third party capital investments aimed at spatial transformation, that will improve the quality of life, and access to opportunities for residents in South Africa’s targeted locations, under-served neighbourhoods, generally townships and rural towns; community safety programmes.</t>
  </si>
  <si>
    <t>(a) Regional Bulk Infrastructure Grant</t>
  </si>
  <si>
    <t>(b) Water Services Infrastructure Grant</t>
  </si>
  <si>
    <t>Provincial Disaster Relief Grant</t>
  </si>
  <si>
    <t>To provide for the immediate release of funds for disaster response.</t>
  </si>
  <si>
    <t>Provincial Emergency Housing Grant</t>
  </si>
  <si>
    <t>To provide funding to provinces for provision of temporary shelter assistance to households affected by disasters or a housing emergency; to provide funding to provinces to repair the damage to housing for low-income households following a disaster or housing emergency if the costs of repairs are less than the cost of relocation and provision of temporary shelter.</t>
  </si>
  <si>
    <t>Municipal Disaster Relief Grant</t>
  </si>
  <si>
    <t>Municipal Emergency Housing Grant</t>
  </si>
  <si>
    <t>To provide funding to municipalities for provision of temporary shelter assistance to households affected by disasters or a housing emergency; to provide funding to municipalities to repair the damage to housing for low-income households following a disaster or housing emergency if the costs of repairs are less than the cost of relocation and provision of temporary shelter.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</si>
</sst>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 ###\ ###\ ##0_)\ ;\(#\ ###\ ###\ ##0\)\ ;_ * &quot;&quot;_)\ ;_ @_ "/>
    <numFmt numFmtId="165" formatCode="#\ ###\ ###\ ##0_)\ ;\(#\ ###\ ###\ ##0\)\ ;_ * &quot;-&quot;_)\ ;_ @_ "/>
    <numFmt numFmtId="166" formatCode="#\ ###\ ###,"/>
    <numFmt numFmtId="167" formatCode="_ &quot;R&quot;\ * #,##0.00_ ;_ &quot;R&quot;\ * \-#,##0.00_ ;_ &quot;R&quot;\ * &quot;-&quot;??_ ;_ @_ "/>
    <numFmt numFmtId="168" formatCode="#"/>
    <numFmt numFmtId="169" formatCode="_-* #,##0_-;\-* #,##0_-;_-* &quot;-&quot;??_-;_-@_-"/>
    <numFmt numFmtId="170" formatCode=";;;"/>
  </numFmts>
  <fonts count="18" x14ac:knownFonts="1">
    <font>
      <sz val="10"/>
      <name val="Arial"/>
    </font>
    <font>
      <sz val="11"/>
      <color theme="1"/>
      <name val="Calibri"/>
      <family val="2"/>
      <scheme val="minor"/>
    </font>
    <font>
      <b/>
      <sz val="12"/>
      <name val="Times New Roman"/>
      <family val="1"/>
    </font>
    <font>
      <b/>
      <sz val="10"/>
      <name val="Times New Roman"/>
      <family val="1"/>
    </font>
    <font>
      <sz val="10"/>
      <name val="Times New Roman"/>
      <family val="1"/>
    </font>
    <font>
      <vertAlign val="superscript"/>
      <sz val="10"/>
      <name val="Times New Roman"/>
      <family val="1"/>
    </font>
    <font>
      <sz val="10"/>
      <name val="Arial"/>
      <family val="2"/>
    </font>
    <font>
      <i/>
      <sz val="10"/>
      <name val="Times New Roman"/>
      <family val="1"/>
    </font>
    <font>
      <i/>
      <sz val="10"/>
      <name val="Arial"/>
      <family val="2"/>
    </font>
    <font>
      <i/>
      <sz val="10"/>
      <color indexed="9"/>
      <name val="Times New Roman"/>
      <family val="1"/>
    </font>
    <font>
      <b/>
      <sz val="10"/>
      <color rgb="FFFF0000"/>
      <name val="Arial"/>
      <family val="2"/>
    </font>
    <font>
      <b/>
      <sz val="10"/>
      <color rgb="FFFF0000"/>
      <name val="Times New Roman"/>
      <family val="1"/>
    </font>
    <font>
      <sz val="12"/>
      <name val="Times New Roman"/>
      <family val="1"/>
    </font>
    <font>
      <b/>
      <sz val="12"/>
      <color theme="0"/>
      <name val="Times New Roman"/>
      <family val="1"/>
    </font>
    <font>
      <b/>
      <sz val="10"/>
      <color theme="0"/>
      <name val="Times New Roman"/>
      <family val="1"/>
    </font>
    <font>
      <sz val="10"/>
      <color theme="0"/>
      <name val="Times New Roman"/>
      <family val="1"/>
    </font>
    <font>
      <sz val="9"/>
      <name val="Times New Roman"/>
      <family val="1"/>
    </font>
    <font>
      <sz val="11"/>
      <color indexed="8"/>
      <name val="Calibri"/>
      <family val="2"/>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theme="0"/>
      </top>
      <bottom/>
      <diagonal/>
    </border>
  </borders>
  <cellStyleXfs count="9">
    <xf numFmtId="0" fontId="0" fillId="0" borderId="0"/>
    <xf numFmtId="43" fontId="6" fillId="0" borderId="0" applyFont="0" applyFill="0" applyBorder="0" applyAlignment="0" applyProtection="0"/>
    <xf numFmtId="167" fontId="6" fillId="0" borderId="0" applyFont="0" applyFill="0" applyBorder="0" applyAlignment="0" applyProtection="0"/>
    <xf numFmtId="0" fontId="6" fillId="0" borderId="0"/>
    <xf numFmtId="0" fontId="6" fillId="0" borderId="0"/>
    <xf numFmtId="0" fontId="1" fillId="0" borderId="0"/>
    <xf numFmtId="0" fontId="17" fillId="0" borderId="0"/>
    <xf numFmtId="0" fontId="6" fillId="0" borderId="0"/>
    <xf numFmtId="0" fontId="17" fillId="0" borderId="0"/>
  </cellStyleXfs>
  <cellXfs count="237">
    <xf numFmtId="0" fontId="0" fillId="0" borderId="0" xfId="0"/>
    <xf numFmtId="0" fontId="2" fillId="0" borderId="0" xfId="0" applyFont="1" applyAlignment="1" applyProtection="1">
      <alignment horizontal="centerContinuous" vertical="center"/>
    </xf>
    <xf numFmtId="0" fontId="2" fillId="0" borderId="0" xfId="0" applyFont="1" applyProtection="1"/>
    <xf numFmtId="0" fontId="3" fillId="0" borderId="2" xfId="0" applyFont="1" applyBorder="1" applyAlignment="1" applyProtection="1">
      <alignment horizontal="center" vertical="center"/>
    </xf>
    <xf numFmtId="0" fontId="3" fillId="0" borderId="3" xfId="0" applyFont="1" applyBorder="1" applyAlignment="1" applyProtection="1">
      <alignment horizontal="centerContinuous" vertical="center"/>
    </xf>
    <xf numFmtId="0" fontId="3" fillId="0" borderId="4" xfId="0" applyFont="1" applyBorder="1" applyAlignment="1" applyProtection="1">
      <alignment horizontal="centerContinuous" vertical="center"/>
    </xf>
    <xf numFmtId="0" fontId="3" fillId="0" borderId="0" xfId="0" applyFont="1" applyProtection="1"/>
    <xf numFmtId="0" fontId="3" fillId="0" borderId="2" xfId="0" applyFont="1" applyBorder="1" applyAlignment="1" applyProtection="1">
      <alignment horizontal="centerContinuous" vertical="center"/>
    </xf>
    <xf numFmtId="0" fontId="3" fillId="0" borderId="6" xfId="0" quotePrefix="1" applyFont="1" applyBorder="1" applyAlignment="1" applyProtection="1">
      <alignment horizontal="center" vertical="center"/>
    </xf>
    <xf numFmtId="0" fontId="4" fillId="0" borderId="1" xfId="0" applyFont="1" applyBorder="1" applyAlignment="1" applyProtection="1">
      <alignment vertical="center"/>
    </xf>
    <xf numFmtId="0" fontId="3" fillId="0" borderId="1" xfId="0" applyFont="1" applyBorder="1" applyAlignment="1" applyProtection="1">
      <alignment horizontal="center" vertical="center"/>
    </xf>
    <xf numFmtId="0" fontId="4" fillId="0" borderId="0" xfId="0" applyFont="1" applyProtection="1"/>
    <xf numFmtId="0" fontId="4" fillId="0" borderId="5" xfId="0" applyFont="1" applyBorder="1" applyAlignment="1" applyProtection="1">
      <alignment vertical="center"/>
    </xf>
    <xf numFmtId="164" fontId="4" fillId="0" borderId="5" xfId="0" applyNumberFormat="1" applyFont="1" applyFill="1" applyBorder="1" applyAlignment="1" applyProtection="1">
      <alignment vertical="center"/>
    </xf>
    <xf numFmtId="0" fontId="4" fillId="0" borderId="6" xfId="0" applyFont="1" applyBorder="1" applyAlignment="1" applyProtection="1">
      <alignment vertical="center"/>
    </xf>
    <xf numFmtId="0" fontId="3" fillId="0" borderId="6" xfId="0" applyFont="1" applyBorder="1" applyAlignment="1" applyProtection="1">
      <alignment vertical="center"/>
    </xf>
    <xf numFmtId="164" fontId="3" fillId="0" borderId="2" xfId="3" applyNumberFormat="1" applyFont="1" applyFill="1" applyBorder="1" applyProtection="1"/>
    <xf numFmtId="0" fontId="7" fillId="0" borderId="7" xfId="0" applyFont="1" applyFill="1" applyBorder="1" applyAlignment="1" applyProtection="1"/>
    <xf numFmtId="0" fontId="0" fillId="0" borderId="7" xfId="0" applyBorder="1" applyAlignment="1" applyProtection="1"/>
    <xf numFmtId="0" fontId="8" fillId="0" borderId="0" xfId="0" applyFont="1" applyProtection="1"/>
    <xf numFmtId="0" fontId="9" fillId="0" borderId="0" xfId="0" applyFont="1" applyFill="1" applyBorder="1" applyAlignment="1" applyProtection="1">
      <alignment vertical="top"/>
    </xf>
    <xf numFmtId="0" fontId="0" fillId="0" borderId="0" xfId="0" applyProtection="1"/>
    <xf numFmtId="0" fontId="7" fillId="0" borderId="0" xfId="0" applyFont="1" applyFill="1" applyBorder="1" applyAlignment="1" applyProtection="1"/>
    <xf numFmtId="0" fontId="7" fillId="0" borderId="0" xfId="0" applyFont="1" applyAlignment="1" applyProtection="1">
      <alignment vertical="top"/>
    </xf>
    <xf numFmtId="0" fontId="7" fillId="0" borderId="0" xfId="0" applyFont="1" applyFill="1" applyBorder="1" applyAlignment="1" applyProtection="1">
      <alignment horizontal="left" vertical="top"/>
    </xf>
    <xf numFmtId="164" fontId="4" fillId="0" borderId="6" xfId="0" applyNumberFormat="1" applyFont="1" applyBorder="1" applyAlignment="1" applyProtection="1">
      <alignment vertical="center"/>
    </xf>
    <xf numFmtId="0" fontId="3" fillId="0" borderId="2" xfId="0" applyFont="1" applyBorder="1" applyAlignment="1" applyProtection="1">
      <alignment vertical="center"/>
    </xf>
    <xf numFmtId="164" fontId="3" fillId="0" borderId="2" xfId="3" applyNumberFormat="1" applyFont="1" applyBorder="1" applyProtection="1"/>
    <xf numFmtId="164" fontId="10" fillId="0" borderId="0" xfId="0" applyNumberFormat="1" applyFont="1"/>
    <xf numFmtId="165" fontId="11" fillId="0" borderId="0" xfId="0" applyNumberFormat="1" applyFont="1" applyFill="1" applyProtection="1"/>
    <xf numFmtId="0" fontId="4" fillId="0" borderId="0" xfId="0" applyFont="1" applyBorder="1" applyProtection="1"/>
    <xf numFmtId="0" fontId="4" fillId="0" borderId="8" xfId="0" applyFont="1" applyBorder="1" applyProtection="1"/>
    <xf numFmtId="0" fontId="2" fillId="0" borderId="0" xfId="4" applyFont="1" applyBorder="1" applyAlignment="1">
      <alignment horizontal="center" vertical="center"/>
    </xf>
    <xf numFmtId="0" fontId="2" fillId="0" borderId="0" xfId="4" applyFont="1" applyAlignment="1">
      <alignment horizontal="centerContinuous" vertical="center"/>
    </xf>
    <xf numFmtId="166" fontId="2" fillId="0" borderId="0" xfId="4" applyNumberFormat="1" applyFont="1" applyFill="1" applyAlignment="1">
      <alignment horizontal="centerContinuous" vertical="center"/>
    </xf>
    <xf numFmtId="0" fontId="2" fillId="0" borderId="0" xfId="4" applyFont="1" applyProtection="1"/>
    <xf numFmtId="0" fontId="12" fillId="0" borderId="0" xfId="4" applyFont="1" applyBorder="1" applyAlignment="1">
      <alignment horizontal="center" vertical="center"/>
    </xf>
    <xf numFmtId="0" fontId="12" fillId="0" borderId="0" xfId="4" applyFont="1" applyAlignment="1">
      <alignment horizontal="centerContinuous" vertical="center"/>
    </xf>
    <xf numFmtId="166" fontId="12" fillId="0" borderId="0" xfId="4" applyNumberFormat="1" applyFont="1" applyFill="1" applyAlignment="1">
      <alignment horizontal="centerContinuous" vertical="center"/>
    </xf>
    <xf numFmtId="0" fontId="2" fillId="0" borderId="0" xfId="4" applyFont="1" applyBorder="1" applyAlignment="1" applyProtection="1">
      <alignment horizontal="center" vertical="center" wrapText="1"/>
    </xf>
    <xf numFmtId="0" fontId="2" fillId="0" borderId="0" xfId="4" applyFont="1" applyAlignment="1" applyProtection="1">
      <alignment horizontal="centerContinuous" vertical="center" wrapText="1"/>
    </xf>
    <xf numFmtId="0" fontId="4" fillId="0" borderId="0" xfId="4" applyFont="1" applyAlignment="1">
      <alignment horizontal="centerContinuous" wrapText="1"/>
    </xf>
    <xf numFmtId="166" fontId="4" fillId="0" borderId="0" xfId="4" applyNumberFormat="1" applyFont="1" applyAlignment="1">
      <alignment horizontal="centerContinuous" wrapText="1"/>
    </xf>
    <xf numFmtId="0" fontId="3" fillId="0" borderId="0" xfId="4" applyFont="1" applyProtection="1"/>
    <xf numFmtId="0" fontId="4" fillId="0" borderId="0" xfId="4" applyFont="1" applyBorder="1" applyAlignment="1">
      <alignment horizontal="center"/>
    </xf>
    <xf numFmtId="0" fontId="3" fillId="0" borderId="0" xfId="4" applyFont="1" applyFill="1" applyBorder="1" applyAlignment="1">
      <alignment horizontal="centerContinuous"/>
    </xf>
    <xf numFmtId="166" fontId="3" fillId="0" borderId="3" xfId="4" applyNumberFormat="1" applyFont="1" applyFill="1" applyBorder="1" applyAlignment="1" applyProtection="1">
      <alignment horizontal="centerContinuous" vertical="center"/>
    </xf>
    <xf numFmtId="166" fontId="3" fillId="0" borderId="9" xfId="4" applyNumberFormat="1" applyFont="1" applyFill="1" applyBorder="1" applyAlignment="1" applyProtection="1">
      <alignment horizontal="centerContinuous" vertical="center"/>
    </xf>
    <xf numFmtId="166" fontId="3" fillId="0" borderId="4" xfId="4" applyNumberFormat="1" applyFont="1" applyFill="1" applyBorder="1" applyAlignment="1" applyProtection="1">
      <alignment horizontal="centerContinuous" vertical="center"/>
    </xf>
    <xf numFmtId="0" fontId="3" fillId="0" borderId="0" xfId="4" applyFont="1" applyBorder="1" applyAlignment="1">
      <alignment horizontal="center"/>
    </xf>
    <xf numFmtId="0" fontId="3" fillId="0" borderId="8" xfId="4" applyFont="1" applyFill="1" applyBorder="1" applyAlignment="1"/>
    <xf numFmtId="0" fontId="3" fillId="0" borderId="8" xfId="4" applyFont="1" applyFill="1" applyBorder="1" applyAlignment="1">
      <alignment horizontal="center"/>
    </xf>
    <xf numFmtId="0" fontId="3" fillId="0" borderId="8" xfId="4" applyFont="1" applyFill="1" applyBorder="1" applyAlignment="1">
      <alignment horizontal="left"/>
    </xf>
    <xf numFmtId="0" fontId="4" fillId="0" borderId="0" xfId="4" applyFont="1" applyProtection="1"/>
    <xf numFmtId="0" fontId="4" fillId="0" borderId="0" xfId="4" applyFont="1" applyAlignment="1" applyProtection="1">
      <alignment horizontal="center"/>
    </xf>
    <xf numFmtId="0" fontId="3" fillId="0" borderId="12" xfId="4" applyFont="1" applyFill="1" applyBorder="1" applyAlignment="1"/>
    <xf numFmtId="0" fontId="4" fillId="0" borderId="0" xfId="4" applyFont="1" applyFill="1" applyBorder="1" applyAlignment="1">
      <alignment horizontal="center"/>
    </xf>
    <xf numFmtId="0" fontId="4" fillId="0" borderId="0" xfId="4" applyFont="1" applyFill="1" applyBorder="1" applyAlignment="1">
      <alignment horizontal="left"/>
    </xf>
    <xf numFmtId="166" fontId="3" fillId="0" borderId="1" xfId="4" applyNumberFormat="1" applyFont="1" applyBorder="1" applyAlignment="1" applyProtection="1">
      <alignment horizontal="center" vertical="center"/>
    </xf>
    <xf numFmtId="0" fontId="4" fillId="0" borderId="0" xfId="4" applyFont="1" applyAlignment="1" applyProtection="1">
      <alignment horizontal="center" vertical="center"/>
    </xf>
    <xf numFmtId="0" fontId="3" fillId="0" borderId="12" xfId="0" applyFont="1" applyFill="1" applyBorder="1" applyAlignment="1" applyProtection="1">
      <alignment horizontal="left"/>
    </xf>
    <xf numFmtId="0" fontId="4" fillId="0" borderId="0" xfId="0" applyFont="1" applyFill="1" applyBorder="1" applyAlignment="1" applyProtection="1">
      <alignment horizontal="center"/>
    </xf>
    <xf numFmtId="0" fontId="4" fillId="0" borderId="13" xfId="0" applyFont="1" applyFill="1" applyBorder="1" applyAlignment="1" applyProtection="1">
      <alignment horizontal="left"/>
    </xf>
    <xf numFmtId="166" fontId="4" fillId="0" borderId="5" xfId="2" applyNumberFormat="1" applyFont="1" applyFill="1" applyBorder="1" applyProtection="1"/>
    <xf numFmtId="168" fontId="3" fillId="0" borderId="12" xfId="0" applyNumberFormat="1" applyFont="1" applyFill="1" applyBorder="1" applyAlignment="1" applyProtection="1"/>
    <xf numFmtId="0" fontId="4" fillId="0" borderId="12" xfId="0" applyFont="1" applyFill="1" applyBorder="1" applyAlignment="1" applyProtection="1"/>
    <xf numFmtId="0" fontId="4" fillId="0" borderId="0" xfId="4" applyFont="1" applyBorder="1" applyProtection="1"/>
    <xf numFmtId="0" fontId="4" fillId="0" borderId="0" xfId="4" applyFont="1" applyBorder="1" applyAlignment="1" applyProtection="1">
      <alignment horizontal="center" vertical="center"/>
    </xf>
    <xf numFmtId="165" fontId="4" fillId="0" borderId="5" xfId="0" applyNumberFormat="1" applyFont="1" applyFill="1" applyBorder="1" applyAlignment="1" applyProtection="1">
      <alignment vertical="center"/>
    </xf>
    <xf numFmtId="168" fontId="3" fillId="0" borderId="11" xfId="0" applyNumberFormat="1" applyFont="1" applyFill="1" applyBorder="1" applyAlignment="1" applyProtection="1"/>
    <xf numFmtId="0" fontId="4" fillId="0" borderId="8" xfId="0" applyFont="1" applyFill="1" applyBorder="1" applyAlignment="1" applyProtection="1">
      <alignment horizontal="center"/>
    </xf>
    <xf numFmtId="0" fontId="4" fillId="0" borderId="14" xfId="0" applyFont="1" applyFill="1" applyBorder="1" applyAlignment="1" applyProtection="1">
      <alignment horizontal="left"/>
    </xf>
    <xf numFmtId="164" fontId="4" fillId="0" borderId="6" xfId="2" applyNumberFormat="1" applyFont="1" applyFill="1" applyBorder="1" applyProtection="1"/>
    <xf numFmtId="0" fontId="3" fillId="0" borderId="3" xfId="0" applyFont="1" applyFill="1" applyBorder="1" applyAlignment="1" applyProtection="1"/>
    <xf numFmtId="0" fontId="3" fillId="0" borderId="9" xfId="0" applyFont="1" applyFill="1" applyBorder="1" applyAlignment="1" applyProtection="1">
      <alignment horizontal="center"/>
    </xf>
    <xf numFmtId="0" fontId="3" fillId="0" borderId="4" xfId="0" applyFont="1" applyFill="1" applyBorder="1" applyAlignment="1" applyProtection="1">
      <alignment horizontal="left"/>
    </xf>
    <xf numFmtId="164" fontId="3" fillId="0" borderId="2" xfId="0" applyNumberFormat="1" applyFont="1" applyFill="1" applyBorder="1" applyAlignment="1" applyProtection="1">
      <alignment vertical="center"/>
    </xf>
    <xf numFmtId="165" fontId="3" fillId="0" borderId="2" xfId="0" applyNumberFormat="1" applyFont="1" applyFill="1" applyBorder="1" applyAlignment="1" applyProtection="1">
      <alignment vertical="center"/>
    </xf>
    <xf numFmtId="165" fontId="4" fillId="0" borderId="6" xfId="0" applyNumberFormat="1" applyFont="1" applyFill="1" applyBorder="1" applyAlignment="1" applyProtection="1">
      <alignment vertical="center"/>
    </xf>
    <xf numFmtId="0" fontId="3" fillId="0" borderId="3" xfId="4" applyFont="1" applyFill="1" applyBorder="1" applyAlignment="1"/>
    <xf numFmtId="0" fontId="3" fillId="0" borderId="9" xfId="4" applyFont="1" applyFill="1" applyBorder="1" applyAlignment="1">
      <alignment horizontal="center"/>
    </xf>
    <xf numFmtId="0" fontId="3" fillId="0" borderId="9" xfId="4" applyFont="1" applyFill="1" applyBorder="1" applyAlignment="1">
      <alignment horizontal="left"/>
    </xf>
    <xf numFmtId="164" fontId="4" fillId="0" borderId="5" xfId="2" applyNumberFormat="1" applyFont="1" applyFill="1" applyBorder="1" applyProtection="1"/>
    <xf numFmtId="0" fontId="4" fillId="0" borderId="11" xfId="0" applyFont="1" applyFill="1" applyBorder="1" applyAlignment="1" applyProtection="1"/>
    <xf numFmtId="0" fontId="4" fillId="0" borderId="8" xfId="4" applyFont="1" applyBorder="1" applyProtection="1"/>
    <xf numFmtId="166" fontId="4" fillId="0" borderId="6" xfId="2" applyNumberFormat="1" applyFont="1" applyFill="1" applyBorder="1" applyProtection="1"/>
    <xf numFmtId="0" fontId="3" fillId="0" borderId="0" xfId="4" applyFont="1" applyFill="1" applyBorder="1" applyAlignment="1">
      <alignment horizontal="center"/>
    </xf>
    <xf numFmtId="0" fontId="3" fillId="0" borderId="0" xfId="4" applyFont="1" applyFill="1" applyBorder="1" applyAlignment="1">
      <alignment horizontal="left"/>
    </xf>
    <xf numFmtId="164" fontId="3" fillId="0" borderId="5" xfId="0" applyNumberFormat="1" applyFont="1" applyFill="1" applyBorder="1" applyAlignment="1" applyProtection="1">
      <alignment vertical="center"/>
    </xf>
    <xf numFmtId="166" fontId="4" fillId="0" borderId="0" xfId="4" applyNumberFormat="1" applyFont="1" applyProtection="1"/>
    <xf numFmtId="164" fontId="4" fillId="0" borderId="0" xfId="0" applyNumberFormat="1" applyFont="1" applyFill="1" applyBorder="1" applyAlignment="1" applyProtection="1">
      <alignment vertical="center"/>
    </xf>
    <xf numFmtId="0" fontId="13" fillId="0" borderId="0" xfId="0" applyFont="1" applyFill="1" applyProtection="1"/>
    <xf numFmtId="0" fontId="2" fillId="0" borderId="0" xfId="0" applyFont="1" applyFill="1" applyProtection="1"/>
    <xf numFmtId="0" fontId="2" fillId="0" borderId="0" xfId="0" applyFont="1" applyFill="1" applyAlignment="1" applyProtection="1">
      <alignment horizontal="centerContinuous" vertical="center"/>
    </xf>
    <xf numFmtId="3" fontId="2" fillId="0" borderId="0" xfId="0" applyNumberFormat="1" applyFont="1" applyFill="1" applyAlignment="1" applyProtection="1">
      <alignment horizontal="center" vertical="center"/>
    </xf>
    <xf numFmtId="3" fontId="2" fillId="0" borderId="0" xfId="0" applyNumberFormat="1" applyFont="1" applyFill="1" applyProtection="1"/>
    <xf numFmtId="164" fontId="2" fillId="0" borderId="0" xfId="0" applyNumberFormat="1" applyFont="1" applyFill="1" applyProtection="1"/>
    <xf numFmtId="0" fontId="2" fillId="0" borderId="0" xfId="0" applyFont="1" applyFill="1" applyAlignment="1" applyProtection="1">
      <alignment horizontal="center" vertical="center"/>
    </xf>
    <xf numFmtId="0" fontId="14" fillId="0" borderId="0" xfId="0" applyFont="1" applyFill="1" applyProtection="1"/>
    <xf numFmtId="0" fontId="3" fillId="0" borderId="0" xfId="0" applyFont="1" applyFill="1" applyProtection="1"/>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Continuous" vertical="center"/>
    </xf>
    <xf numFmtId="0" fontId="3" fillId="0" borderId="4" xfId="0" applyFont="1" applyFill="1" applyBorder="1" applyAlignment="1" applyProtection="1">
      <alignment horizontal="centerContinuous" vertical="center"/>
    </xf>
    <xf numFmtId="0" fontId="3" fillId="0" borderId="0" xfId="0" applyFont="1" applyFill="1" applyAlignment="1" applyProtection="1">
      <alignment horizontal="center" vertical="center"/>
    </xf>
    <xf numFmtId="0" fontId="15" fillId="0" borderId="0" xfId="0" applyFont="1" applyFill="1" applyProtection="1"/>
    <xf numFmtId="0" fontId="4" fillId="0" borderId="0" xfId="0" applyFont="1" applyFill="1" applyProtection="1"/>
    <xf numFmtId="0" fontId="3" fillId="0" borderId="10"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1"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5" xfId="0" applyFont="1" applyFill="1" applyBorder="1" applyAlignment="1" applyProtection="1">
      <alignment vertical="center"/>
    </xf>
    <xf numFmtId="0" fontId="3" fillId="0" borderId="2" xfId="0" applyFont="1" applyFill="1" applyBorder="1" applyAlignment="1" applyProtection="1">
      <alignment vertical="center"/>
    </xf>
    <xf numFmtId="165" fontId="3" fillId="0" borderId="2" xfId="3" applyNumberFormat="1" applyFont="1" applyFill="1" applyBorder="1" applyProtection="1"/>
    <xf numFmtId="164" fontId="4" fillId="0" borderId="0" xfId="0" applyNumberFormat="1" applyFont="1" applyFill="1" applyProtection="1"/>
    <xf numFmtId="0" fontId="15" fillId="0" borderId="10" xfId="0" applyFont="1" applyFill="1" applyBorder="1" applyAlignment="1" applyProtection="1">
      <alignment vertical="top" wrapText="1"/>
    </xf>
    <xf numFmtId="0" fontId="15" fillId="0" borderId="15" xfId="0" applyFont="1" applyFill="1" applyBorder="1" applyAlignment="1" applyProtection="1">
      <alignment vertical="top" wrapText="1"/>
    </xf>
    <xf numFmtId="0" fontId="3" fillId="0" borderId="6" xfId="0" applyFont="1" applyFill="1" applyBorder="1" applyAlignment="1" applyProtection="1">
      <alignment vertical="center"/>
    </xf>
    <xf numFmtId="164" fontId="4" fillId="0" borderId="6" xfId="0" applyNumberFormat="1" applyFont="1" applyFill="1" applyBorder="1" applyAlignment="1" applyProtection="1">
      <alignment vertical="center"/>
    </xf>
    <xf numFmtId="0" fontId="3" fillId="0" borderId="1" xfId="0" applyFont="1" applyFill="1" applyBorder="1" applyAlignment="1" applyProtection="1">
      <alignment vertical="center"/>
    </xf>
    <xf numFmtId="165" fontId="4" fillId="0" borderId="2" xfId="0" applyNumberFormat="1" applyFont="1" applyFill="1" applyBorder="1" applyAlignment="1" applyProtection="1">
      <alignment horizontal="right" vertical="center"/>
    </xf>
    <xf numFmtId="165" fontId="4" fillId="0" borderId="2" xfId="0" applyNumberFormat="1" applyFont="1" applyFill="1" applyBorder="1" applyAlignment="1" applyProtection="1">
      <alignment vertical="center"/>
    </xf>
    <xf numFmtId="165" fontId="4" fillId="0" borderId="1" xfId="0" applyNumberFormat="1" applyFont="1" applyFill="1" applyBorder="1" applyAlignment="1" applyProtection="1">
      <alignment vertical="center"/>
    </xf>
    <xf numFmtId="0" fontId="3" fillId="0" borderId="3" xfId="0" applyFont="1" applyFill="1" applyBorder="1" applyAlignment="1" applyProtection="1">
      <alignment vertical="center"/>
    </xf>
    <xf numFmtId="0" fontId="4" fillId="0" borderId="7" xfId="0" applyFont="1" applyFill="1" applyBorder="1" applyAlignment="1" applyProtection="1">
      <alignment vertical="center"/>
    </xf>
    <xf numFmtId="0" fontId="3" fillId="0" borderId="7"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4" fillId="0" borderId="9" xfId="0" applyFont="1" applyFill="1" applyBorder="1" applyAlignment="1" applyProtection="1">
      <alignment vertical="center"/>
    </xf>
    <xf numFmtId="0" fontId="3" fillId="0" borderId="10"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2" xfId="0" applyFont="1" applyFill="1" applyBorder="1" applyAlignment="1" applyProtection="1">
      <alignment horizontal="left" vertical="top" wrapText="1"/>
    </xf>
    <xf numFmtId="0" fontId="4" fillId="0" borderId="2" xfId="0" applyFont="1" applyFill="1" applyBorder="1" applyAlignment="1" applyProtection="1">
      <alignment vertical="top" wrapText="1"/>
    </xf>
    <xf numFmtId="0" fontId="15" fillId="0" borderId="0" xfId="0" applyFont="1" applyFill="1" applyAlignment="1" applyProtection="1">
      <alignment horizontal="left" vertical="top" wrapText="1"/>
    </xf>
    <xf numFmtId="165" fontId="4" fillId="0" borderId="1" xfId="0" applyNumberFormat="1" applyFont="1" applyFill="1" applyBorder="1" applyAlignment="1" applyProtection="1">
      <alignment horizontal="right" vertical="center"/>
    </xf>
    <xf numFmtId="164" fontId="4" fillId="0" borderId="1" xfId="0" applyNumberFormat="1" applyFont="1" applyFill="1" applyBorder="1" applyAlignment="1" applyProtection="1">
      <alignment horizontal="right" vertical="center"/>
    </xf>
    <xf numFmtId="0" fontId="15" fillId="0" borderId="0" xfId="0" applyFont="1" applyFill="1" applyAlignment="1" applyProtection="1">
      <alignment wrapText="1"/>
    </xf>
    <xf numFmtId="0" fontId="3" fillId="0" borderId="6" xfId="0" applyFont="1" applyFill="1" applyBorder="1" applyProtection="1"/>
    <xf numFmtId="0" fontId="15" fillId="0" borderId="0" xfId="0" applyFont="1" applyFill="1" applyAlignment="1" applyProtection="1">
      <alignment horizontal="left" vertical="top"/>
    </xf>
    <xf numFmtId="164" fontId="3" fillId="0" borderId="10" xfId="0" applyNumberFormat="1" applyFont="1" applyFill="1" applyBorder="1" applyAlignment="1" applyProtection="1">
      <alignment horizontal="center" vertical="center"/>
    </xf>
    <xf numFmtId="164" fontId="3" fillId="0" borderId="1"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0" fontId="4" fillId="0" borderId="5" xfId="0" applyFont="1" applyFill="1" applyBorder="1" applyAlignment="1" applyProtection="1">
      <alignment vertical="top" wrapText="1"/>
    </xf>
    <xf numFmtId="0" fontId="4" fillId="0" borderId="0" xfId="0" applyFont="1" applyFill="1" applyBorder="1" applyProtection="1"/>
    <xf numFmtId="0" fontId="4" fillId="0" borderId="8" xfId="0" applyFont="1" applyFill="1" applyBorder="1" applyProtection="1"/>
    <xf numFmtId="0" fontId="3" fillId="0" borderId="0" xfId="0" applyFont="1" applyFill="1" applyBorder="1" applyProtection="1"/>
    <xf numFmtId="0" fontId="3" fillId="0" borderId="8" xfId="0" applyFont="1" applyFill="1" applyBorder="1" applyProtection="1"/>
    <xf numFmtId="169" fontId="4" fillId="0" borderId="0" xfId="1" applyNumberFormat="1" applyFont="1" applyFill="1" applyProtection="1"/>
    <xf numFmtId="0" fontId="2" fillId="0" borderId="0" xfId="0" applyFont="1" applyFill="1" applyAlignment="1" applyProtection="1">
      <alignment vertical="top"/>
    </xf>
    <xf numFmtId="0" fontId="3" fillId="0" borderId="0" xfId="0" applyFont="1" applyFill="1" applyAlignment="1" applyProtection="1">
      <alignment vertical="top"/>
    </xf>
    <xf numFmtId="0" fontId="4" fillId="0" borderId="0" xfId="0" applyFont="1" applyFill="1" applyAlignment="1" applyProtection="1">
      <alignment vertical="top"/>
    </xf>
    <xf numFmtId="0" fontId="3" fillId="0" borderId="12"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12"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5" xfId="0" applyFont="1" applyFill="1" applyBorder="1" applyAlignment="1" applyProtection="1">
      <alignment horizontal="left" vertical="center" wrapText="1"/>
    </xf>
    <xf numFmtId="0" fontId="4" fillId="0" borderId="5" xfId="0" applyFont="1" applyFill="1" applyBorder="1" applyAlignment="1" applyProtection="1">
      <alignment vertical="center" wrapText="1"/>
    </xf>
    <xf numFmtId="0" fontId="15" fillId="0" borderId="0" xfId="0" applyFont="1" applyFill="1" applyAlignment="1" applyProtection="1">
      <alignment vertical="top" wrapText="1"/>
    </xf>
    <xf numFmtId="0" fontId="3" fillId="0" borderId="6" xfId="0" applyFont="1" applyFill="1" applyBorder="1" applyAlignment="1" applyProtection="1">
      <alignment horizontal="left" vertical="top" wrapText="1"/>
    </xf>
    <xf numFmtId="0" fontId="4" fillId="0" borderId="6" xfId="0" applyFont="1" applyFill="1" applyBorder="1" applyAlignment="1" applyProtection="1">
      <alignment vertical="top" wrapText="1"/>
    </xf>
    <xf numFmtId="165" fontId="4" fillId="0" borderId="6" xfId="0" applyNumberFormat="1" applyFont="1" applyFill="1" applyBorder="1" applyAlignment="1" applyProtection="1">
      <alignment horizontal="right" vertical="center"/>
    </xf>
    <xf numFmtId="0" fontId="15" fillId="0" borderId="0" xfId="0" applyFont="1" applyFill="1" applyAlignment="1" applyProtection="1">
      <alignment vertical="top"/>
    </xf>
    <xf numFmtId="164" fontId="10" fillId="0" borderId="0" xfId="0" applyNumberFormat="1" applyFont="1" applyAlignment="1">
      <alignment horizontal="right"/>
    </xf>
    <xf numFmtId="0" fontId="4" fillId="0" borderId="10" xfId="0" applyFont="1" applyFill="1" applyBorder="1" applyAlignment="1" applyProtection="1">
      <alignment vertical="center"/>
    </xf>
    <xf numFmtId="0" fontId="4" fillId="0" borderId="15"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3" fillId="0" borderId="6" xfId="0" applyFont="1" applyFill="1" applyBorder="1" applyAlignment="1" applyProtection="1">
      <alignment horizontal="left" vertical="center" wrapText="1"/>
    </xf>
    <xf numFmtId="0" fontId="4" fillId="0" borderId="6" xfId="0" applyFont="1" applyFill="1" applyBorder="1" applyAlignment="1" applyProtection="1">
      <alignment vertical="center" wrapText="1"/>
    </xf>
    <xf numFmtId="165" fontId="4" fillId="0" borderId="5" xfId="0" applyNumberFormat="1" applyFont="1" applyFill="1" applyBorder="1" applyAlignment="1" applyProtection="1">
      <alignment horizontal="right" vertical="center"/>
    </xf>
    <xf numFmtId="0" fontId="4" fillId="0" borderId="2" xfId="0" applyFont="1" applyFill="1" applyBorder="1" applyAlignment="1" applyProtection="1">
      <alignment vertical="center" wrapText="1"/>
    </xf>
    <xf numFmtId="0" fontId="3" fillId="0" borderId="2" xfId="0" applyFont="1" applyFill="1" applyBorder="1" applyProtection="1"/>
    <xf numFmtId="0" fontId="3" fillId="0" borderId="2" xfId="0" applyFont="1" applyFill="1" applyBorder="1" applyAlignment="1" applyProtection="1">
      <alignment horizontal="left" vertical="center" wrapText="1"/>
    </xf>
    <xf numFmtId="0" fontId="4" fillId="0" borderId="7" xfId="0" applyFont="1" applyFill="1" applyBorder="1" applyProtection="1"/>
    <xf numFmtId="0" fontId="2" fillId="0" borderId="0" xfId="0" applyFont="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10" xfId="4" applyFont="1" applyFill="1" applyBorder="1" applyAlignment="1">
      <alignment horizontal="center" vertical="center" wrapText="1"/>
    </xf>
    <xf numFmtId="0" fontId="3" fillId="0" borderId="7" xfId="4" applyFont="1" applyFill="1" applyBorder="1" applyAlignment="1">
      <alignment horizontal="center" vertical="center" wrapText="1"/>
    </xf>
    <xf numFmtId="0" fontId="3" fillId="0" borderId="11" xfId="4" applyFont="1" applyFill="1" applyBorder="1" applyAlignment="1">
      <alignment horizontal="center" vertical="center" wrapText="1"/>
    </xf>
    <xf numFmtId="0" fontId="3" fillId="0" borderId="8" xfId="4" applyFont="1" applyFill="1" applyBorder="1" applyAlignment="1">
      <alignment horizontal="center" vertical="center" wrapText="1"/>
    </xf>
    <xf numFmtId="0" fontId="3" fillId="0" borderId="7" xfId="4" applyFont="1" applyFill="1" applyBorder="1" applyAlignment="1">
      <alignment horizontal="left" vertical="center" wrapText="1"/>
    </xf>
    <xf numFmtId="0" fontId="3" fillId="0" borderId="8" xfId="4" applyFont="1" applyFill="1" applyBorder="1" applyAlignment="1">
      <alignment horizontal="left" vertical="center" wrapText="1"/>
    </xf>
    <xf numFmtId="0" fontId="3" fillId="0" borderId="12" xfId="4" applyFont="1" applyFill="1" applyBorder="1" applyAlignment="1">
      <alignment horizontal="left"/>
    </xf>
    <xf numFmtId="0" fontId="3" fillId="0" borderId="0" xfId="4" applyFont="1" applyFill="1" applyBorder="1" applyAlignment="1">
      <alignment horizontal="left"/>
    </xf>
    <xf numFmtId="0" fontId="3" fillId="0" borderId="13" xfId="4" applyFont="1" applyFill="1" applyBorder="1" applyAlignment="1">
      <alignment horizontal="left"/>
    </xf>
    <xf numFmtId="0" fontId="3" fillId="0" borderId="2"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xf numFmtId="0" fontId="3" fillId="0" borderId="6"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3" fillId="0" borderId="5" xfId="0" applyFont="1" applyFill="1" applyBorder="1" applyAlignment="1" applyProtection="1">
      <alignment horizontal="left" vertical="top" wrapText="1"/>
    </xf>
    <xf numFmtId="0" fontId="14" fillId="2" borderId="1" xfId="0" applyFont="1" applyFill="1" applyBorder="1" applyAlignment="1" applyProtection="1">
      <alignment horizontal="left" vertical="top" wrapText="1"/>
    </xf>
    <xf numFmtId="0" fontId="14" fillId="2" borderId="5" xfId="0" applyFont="1" applyFill="1" applyBorder="1" applyAlignment="1" applyProtection="1">
      <alignment horizontal="left" vertical="top" wrapText="1"/>
    </xf>
    <xf numFmtId="0" fontId="14" fillId="2" borderId="6" xfId="0" applyFont="1" applyFill="1" applyBorder="1" applyAlignment="1" applyProtection="1">
      <alignment horizontal="left" vertical="top" wrapText="1"/>
    </xf>
    <xf numFmtId="0" fontId="3" fillId="0" borderId="1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12" xfId="0" applyFont="1" applyFill="1" applyBorder="1" applyAlignment="1" applyProtection="1">
      <alignment horizontal="left" vertical="top" wrapText="1"/>
    </xf>
    <xf numFmtId="0" fontId="4" fillId="0" borderId="13"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16" fillId="0" borderId="12" xfId="0" applyFont="1" applyFill="1" applyBorder="1" applyAlignment="1" applyProtection="1">
      <alignment horizontal="left" vertical="top" wrapText="1"/>
    </xf>
    <xf numFmtId="0" fontId="16" fillId="0" borderId="11" xfId="0" applyFont="1" applyFill="1" applyBorder="1" applyAlignment="1" applyProtection="1">
      <alignment horizontal="left" vertical="top" wrapText="1"/>
    </xf>
    <xf numFmtId="0" fontId="3" fillId="0" borderId="15"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170" fontId="3" fillId="0" borderId="19" xfId="0" applyNumberFormat="1" applyFont="1" applyFill="1" applyBorder="1" applyAlignment="1" applyProtection="1">
      <alignment horizontal="left" vertical="top" wrapText="1"/>
    </xf>
    <xf numFmtId="170" fontId="3" fillId="0" borderId="5" xfId="0" applyNumberFormat="1" applyFont="1" applyFill="1" applyBorder="1" applyAlignment="1" applyProtection="1">
      <alignment horizontal="left" vertical="top" wrapText="1"/>
    </xf>
    <xf numFmtId="170" fontId="3" fillId="0" borderId="6" xfId="0" applyNumberFormat="1" applyFont="1" applyFill="1" applyBorder="1" applyAlignment="1" applyProtection="1">
      <alignment horizontal="left" vertical="top" wrapText="1"/>
    </xf>
    <xf numFmtId="170" fontId="14" fillId="0" borderId="17" xfId="0" applyNumberFormat="1" applyFont="1" applyFill="1" applyBorder="1" applyAlignment="1" applyProtection="1">
      <alignment horizontal="left" vertical="top" wrapText="1"/>
    </xf>
    <xf numFmtId="170" fontId="14" fillId="0" borderId="18" xfId="0" applyNumberFormat="1" applyFont="1" applyFill="1" applyBorder="1" applyAlignment="1" applyProtection="1">
      <alignment horizontal="left" vertical="top" wrapText="1"/>
    </xf>
    <xf numFmtId="0" fontId="3" fillId="0" borderId="16" xfId="0" applyFont="1" applyFill="1" applyBorder="1" applyAlignment="1" applyProtection="1">
      <alignment horizontal="left" vertical="top" wrapText="1"/>
    </xf>
    <xf numFmtId="0" fontId="3" fillId="0" borderId="17" xfId="0" applyFont="1" applyFill="1" applyBorder="1" applyAlignment="1" applyProtection="1">
      <alignment horizontal="left" vertical="top" wrapText="1"/>
    </xf>
    <xf numFmtId="0" fontId="4" fillId="0" borderId="2"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9"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4" fillId="0" borderId="12"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xf numFmtId="0" fontId="4" fillId="0" borderId="8" xfId="0" applyFont="1" applyFill="1" applyBorder="1" applyAlignment="1" applyProtection="1">
      <alignment horizontal="left" vertical="top" wrapText="1"/>
    </xf>
    <xf numFmtId="164" fontId="10" fillId="0" borderId="0" xfId="0" applyNumberFormat="1" applyFont="1" applyAlignment="1">
      <alignment horizontal="center"/>
    </xf>
    <xf numFmtId="0" fontId="4" fillId="0" borderId="11"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cellXfs>
  <cellStyles count="9">
    <cellStyle name="Comma" xfId="1" builtinId="3"/>
    <cellStyle name="Currency" xfId="2" builtinId="4"/>
    <cellStyle name="Normal" xfId="0" builtinId="0"/>
    <cellStyle name="Normal 2" xfId="4"/>
    <cellStyle name="Normal 2 3 3" xfId="8"/>
    <cellStyle name="Normal 3 2" xfId="7"/>
    <cellStyle name="Normal 36 2" xfId="5"/>
    <cellStyle name="Normal 7 2 2 2" xfId="6"/>
    <cellStyle name="Normal_Reconciliation from budget to Adjustments Estimate - 2001-2002 3" xfId="3"/>
  </cellStyles>
  <dxfs count="238">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font>
        <color theme="0"/>
      </font>
      <border>
        <top/>
        <vertical/>
        <horizontal/>
      </border>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
      <border>
        <bottom style="thin">
          <color auto="1"/>
        </bottom>
        <vertical/>
        <horizontal/>
      </border>
    </dxf>
    <dxf>
      <font>
        <color theme="0"/>
      </font>
      <border>
        <top/>
        <vertical/>
        <horizontal/>
      </border>
    </dxf>
    <dxf>
      <font>
        <b/>
        <i val="0"/>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03/CD%20-%20INTERGOV.%20POLICY/1.%20%20Cross%20cutting/Division%20of%20Revenue-DORA_Pre%20Publication/2021/Schedules%20and%20Annexures/2021%20MTEF%20DoR%20Bill%20Schedules%20and%20Annexure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onathan\Desktop\DoRA%20PDF%20macro\Excel\Final%202020%20MTEF%20DoR%20Bill%20Schedules%20and%20Annexure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common.treasury.gov.za\RES%20COMMON\Planning\Public%20Finance\2021%20MTEF%20allocations\Allocation%20Annexure%20As\ENE2021_Alloc%20Annex%20-%20Vote%20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common.treasury.gov.za\RES%20COMMON\Planning\Public%20Finance\2021%20MTEF%20allocations\Allocation%20Annexure%20As\ENE2021_Alloc%20Annex%20-%20Vote%203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common.treasury.gov.za\RES%20COMMON\Planning\Public%20Finance\2021%20MTEF%20allocations\Allocation%20Annexure%20As\ENE2021_Alloc%20Annex%20-%20Vote%2008.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common.treasury.gov.za\RES%20COMMON\Planning\Public%20Finance\2021%20MTEF%20allocations\Allocation%20Annexure%20As\ENE2021_Alloc%20Annex%20-%20Vote%204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03/CD%20-%20INTERGOV.%20POLICY/1.%20%20Cross%20cutting/Division%20of%20Revenue-DORA_Pre%20Publication/2020/Received%20from%20BO/11_02_ALLOCATIONS%202020%20-%20WIP%20V41%20-%2010_02%20-%2016h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common.treasury.gov.za\RES%20COMMON\Planning\Public%20Finance\2021%20MTEF%20allocations\Allocation%20Annexure%20As\ENE2021_Alloc%20Annex%20-%20Vote%203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escommon.treasury.gov.za\RES%20COMMON\Planning\ELECTRONIC%20FILING%20PLAN\8-2-1%20NATIONAL%20BUDGETS\8-2-1-13-4%20Final%20Allocations\2020-2021%20(2020%20MTEF)\ALLOCATIONS%202020%20-%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Schedule 1 &amp; 2"/>
      <sheetName val="Schedule 3"/>
      <sheetName val="Schedule 4A"/>
      <sheetName val="Schedule 4B"/>
      <sheetName val="Schedule 5A"/>
      <sheetName val="Schedule 5B"/>
      <sheetName val="Schedule 6A"/>
      <sheetName val="Schedule 6B"/>
      <sheetName val="Schedule 7A &amp; 7B"/>
      <sheetName val="AN-W4 Cover Page"/>
      <sheetName val="Current"/>
      <sheetName val="AN-W5 Cover Page"/>
      <sheetName val="Infrastructure"/>
      <sheetName val="AN-W6 Cover Page"/>
      <sheetName val="Allocations-in-Kind"/>
      <sheetName val="AN-W7 Cover Page"/>
      <sheetName val="ES and Grants Total"/>
      <sheetName val="AP-W1 Cover Page"/>
      <sheetName val="ES Breakdown"/>
      <sheetName val="AP-W2 Cover Page"/>
      <sheetName val="MIG and WSIG Breakdown"/>
      <sheetName val="AP-W3 Cover Page"/>
      <sheetName val="MIG &amp; IUDG (Sport Component)"/>
      <sheetName val="AP-W4 Cover Page"/>
      <sheetName val="EPWP Municipalities"/>
      <sheetName val="AP-W5 Cover Page"/>
      <sheetName val="Regional Bulk Project per LM"/>
      <sheetName val="AP-W6 Cover Page"/>
      <sheetName val="ECD"/>
      <sheetName val="AP-W7 Cover Page"/>
      <sheetName val="HIV TB Malaria CO G"/>
      <sheetName val="AP-W8 Cover Page"/>
      <sheetName val="HRTDG"/>
      <sheetName val="AP-W9 Cover Page"/>
      <sheetName val="EPWP Integrated"/>
      <sheetName val="AP-W10 Cover Page"/>
      <sheetName val="EPWP Social Sector"/>
      <sheetName val="AP-W9 Cover Page old"/>
      <sheetName val="ILPG old"/>
      <sheetName val="AP-W11 Cover Page"/>
      <sheetName val="SIBG"/>
      <sheetName val="AP-W12 Cover Page"/>
      <sheetName val="NHIG"/>
      <sheetName val="AP-W11 Cover Page 2"/>
      <sheetName val="Disaster Allocations"/>
      <sheetName val="Summary"/>
      <sheetName val="EC"/>
      <sheetName val="FS"/>
      <sheetName val="GT"/>
      <sheetName val="KZN"/>
      <sheetName val="LIM"/>
      <sheetName val="MPU"/>
      <sheetName val="NC"/>
      <sheetName val="NW"/>
      <sheetName val="WC"/>
      <sheetName val="Unallocated"/>
    </sheetNames>
    <sheetDataSet>
      <sheetData sheetId="0">
        <row r="2">
          <cell r="AB2" t="str">
            <v>2020/21</v>
          </cell>
        </row>
        <row r="4">
          <cell r="AD4" t="str">
            <v>Education</v>
          </cell>
          <cell r="AE4" t="str">
            <v>Comprehensive Agricultural Support Programme Grant</v>
          </cell>
          <cell r="AF4" t="str">
            <v>Agriculture, Land Reform and Rural Development</v>
          </cell>
          <cell r="AG4">
            <v>29</v>
          </cell>
          <cell r="AH4">
            <v>1</v>
          </cell>
          <cell r="AI4">
            <v>1</v>
          </cell>
          <cell r="AJ4" t="str">
            <v>SCHEDULE 5, PART A</v>
          </cell>
          <cell r="AK4">
            <v>0</v>
          </cell>
          <cell r="AL4">
            <v>1</v>
          </cell>
          <cell r="AM4">
            <v>0</v>
          </cell>
          <cell r="AN4">
            <v>0</v>
          </cell>
          <cell r="AO4" t="str">
            <v>Conditional allocation</v>
          </cell>
          <cell r="AP4">
            <v>0</v>
          </cell>
          <cell r="AQ4">
            <v>0</v>
          </cell>
          <cell r="AR4">
            <v>0</v>
          </cell>
          <cell r="AS4">
            <v>0</v>
          </cell>
          <cell r="AT4"/>
          <cell r="AU4" t="str">
            <v>RECURRENT GRANTS</v>
          </cell>
          <cell r="AV4" t="str">
            <v>Comprehensive Agricultural Support Programme Grant</v>
          </cell>
          <cell r="AW4" t="str">
            <v>Agriculture, Land Reform and Rural Development (Vote 29)</v>
          </cell>
          <cell r="AX4" t="str">
            <v xml:space="preserve">Schedule 5, Part A </v>
          </cell>
          <cell r="AY4" t="str">
            <v xml:space="preserve">2021/22: R1.619 billion; 2022/23: R1.667 billion and 2023/24: R1.741 billion </v>
          </cell>
          <cell r="AZ4" t="str">
            <v>Four instalments: 14 May 2021, 27 August 2021, 29October 2021 and 28 January 2022</v>
          </cell>
          <cell r="BA4" t="str">
            <v>Grant purpose</v>
          </cell>
          <cell r="BB4" t="str">
            <v>To provide effective agricultural support services, promote and facilitate agricultural development by targeting beneficiaries of land reform, restitution and redistribution, and other black producers who have acquired land through private means and are engaged in value-adding enterprises domestically, or involved in export; to revitalise agricultural colleges into centres of excellence</v>
          </cell>
          <cell r="BC4" t="str">
            <v>To provide effective agricultural support services, promote and facilitate agricultural development by targeting beneficiaries of land reform, restitution and redistribution, and other black producers who have acquired land through private means and are engaged in value-adding enterprises domestically, or involved in export</v>
          </cell>
          <cell r="BD4" t="str">
            <v>to revitalise agricultural colleges into centres of excellence</v>
          </cell>
        </row>
        <row r="5">
          <cell r="AD5" t="str">
            <v>Health</v>
          </cell>
          <cell r="AE5" t="str">
            <v>Ilima/Letsema Projects Grant</v>
          </cell>
          <cell r="AF5" t="str">
            <v>Agriculture, Land Reform and Rural Development</v>
          </cell>
          <cell r="AG5">
            <v>29</v>
          </cell>
          <cell r="AH5">
            <v>2</v>
          </cell>
          <cell r="AI5">
            <v>1</v>
          </cell>
          <cell r="AJ5" t="str">
            <v>SCHEDULE 5, PART A</v>
          </cell>
          <cell r="AK5">
            <v>0</v>
          </cell>
          <cell r="AL5">
            <v>2</v>
          </cell>
          <cell r="AM5">
            <v>0</v>
          </cell>
          <cell r="AN5">
            <v>0</v>
          </cell>
          <cell r="AO5" t="str">
            <v>Conditional allocation</v>
          </cell>
          <cell r="AP5">
            <v>0</v>
          </cell>
          <cell r="AQ5">
            <v>0</v>
          </cell>
          <cell r="AR5">
            <v>0</v>
          </cell>
          <cell r="AS5">
            <v>0</v>
          </cell>
          <cell r="AT5"/>
          <cell r="AU5" t="str">
            <v>INFRASTRUCTURE GRANTS</v>
          </cell>
          <cell r="AV5" t="str">
            <v>Ilima/Letsema Projects Grant</v>
          </cell>
          <cell r="AW5" t="str">
            <v>Agriculture, Land Reform and Rural Development (Vote 29)</v>
          </cell>
          <cell r="AX5" t="str">
            <v xml:space="preserve">Schedule 5, Part A </v>
          </cell>
          <cell r="AY5" t="str">
            <v>2021/22: R549 million; 2022/23: R614 million and 2023/24: R640 million</v>
          </cell>
          <cell r="AZ5" t="str">
            <v>Transfers for Schedule 5, Part A:Four instalments: 14 May 2021, 27 August 2021, 29 October 2021 and 28 January 2022</v>
          </cell>
          <cell r="BA5" t="str">
            <v>Grant purpose</v>
          </cell>
          <cell r="BB5" t="str">
            <v>To assist vulnerable South African farming communities to achieve an increase in agricultural production and invest in infrastructure that unlocks agricultural production within strategically identified grain, livestock, horticulture and aquaculture production areas</v>
          </cell>
          <cell r="BC5" t="str">
            <v xml:space="preserve">To assist vulnerable South African farming communities to achieve an increase in agricultural production and invest in infrastructure that unlocks agricultural production within strategically identified grain, livestock, horticulture and aquaculture production areas </v>
          </cell>
        </row>
        <row r="6">
          <cell r="AD6" t="str">
            <v>Social Development</v>
          </cell>
          <cell r="AE6" t="str">
            <v>Land Care Programme Grant: Poverty Relief and Infrastructure Development</v>
          </cell>
          <cell r="AF6" t="str">
            <v>Agriculture, Land Reform and Rural Development</v>
          </cell>
          <cell r="AG6">
            <v>29</v>
          </cell>
          <cell r="AH6">
            <v>3</v>
          </cell>
          <cell r="AI6">
            <v>1</v>
          </cell>
          <cell r="AJ6" t="str">
            <v>SCHEDULE 5, PART A</v>
          </cell>
          <cell r="AK6">
            <v>0</v>
          </cell>
          <cell r="AL6">
            <v>3</v>
          </cell>
          <cell r="AM6">
            <v>0</v>
          </cell>
          <cell r="AN6">
            <v>0</v>
          </cell>
          <cell r="AO6" t="str">
            <v>Conditional allocation</v>
          </cell>
          <cell r="AP6">
            <v>0</v>
          </cell>
          <cell r="AQ6">
            <v>0</v>
          </cell>
          <cell r="AR6">
            <v>0</v>
          </cell>
          <cell r="AS6">
            <v>0</v>
          </cell>
          <cell r="AT6"/>
          <cell r="AU6"/>
          <cell r="AV6" t="str">
            <v>Land Care Programme Grant: Poverty Relief and Infrastructure Development</v>
          </cell>
          <cell r="AW6" t="str">
            <v>Agriculture, Land Reform and Rural Development  (Vote 24)</v>
          </cell>
          <cell r="AX6" t="str">
            <v>Schedule 5, Part A</v>
          </cell>
          <cell r="AY6" t="str">
            <v>2021/22: R91 529 million, 2022/23: R95 922 million and 2023/2024: R101 677</v>
          </cell>
          <cell r="AZ6" t="str">
            <v>Allocation to provinces will be disbursed on a quarterly basis (23 April 2021, 20 August 2021, 19 October 2021 and 21 January 2022)</v>
          </cell>
          <cell r="BA6" t="str">
            <v>Grant purpose</v>
          </cell>
          <cell r="BB6" t="str">
            <v>To promote sustainable use and management of natural resources by engaging in community based initiatives that support the pillars of sustainability (social, economic and environmental), leading to greater productivity, food security, job creation and better well-being for all</v>
          </cell>
          <cell r="BC6" t="str">
            <v>To promote sustainable use and management of natural resources by engaging in community based initiatives that support the pillars of sustainability (social, economic and environmental), leading to greater productivity, food security, job creation and better well-being for all</v>
          </cell>
        </row>
        <row r="7">
          <cell r="AD7" t="str">
            <v>Office of the Premier</v>
          </cell>
          <cell r="AE7" t="str">
            <v>Education Infrastructure Grant</v>
          </cell>
          <cell r="AF7" t="str">
            <v>Basic Education</v>
          </cell>
          <cell r="AG7">
            <v>16</v>
          </cell>
          <cell r="AH7">
            <v>1</v>
          </cell>
          <cell r="AI7">
            <v>2</v>
          </cell>
          <cell r="AJ7" t="str">
            <v>SCHEDULE 4, PART A</v>
          </cell>
          <cell r="AK7">
            <v>1</v>
          </cell>
          <cell r="AL7">
            <v>0</v>
          </cell>
          <cell r="AM7">
            <v>0</v>
          </cell>
          <cell r="AN7">
            <v>0</v>
          </cell>
          <cell r="AO7" t="str">
            <v>General conditional allocation to provinces</v>
          </cell>
          <cell r="AP7">
            <v>0</v>
          </cell>
          <cell r="AQ7">
            <v>0</v>
          </cell>
          <cell r="AR7">
            <v>0</v>
          </cell>
          <cell r="AS7">
            <v>0</v>
          </cell>
          <cell r="AT7"/>
          <cell r="AU7"/>
          <cell r="AV7" t="str">
            <v>Education Infrastructure Grant</v>
          </cell>
          <cell r="AW7" t="str">
            <v>Basic Education (Vote 16)</v>
          </cell>
          <cell r="AX7" t="str">
            <v>Schedule 4, Part A</v>
          </cell>
          <cell r="AY7" t="str">
            <v>2021/22: R11.7 billion; 2022/23: R12.2 billion and 2023/24: R 12.8 billion</v>
          </cell>
          <cell r="AZ7" t="str">
            <v>Transfers are made in accordance with a payment schedule approved by National Treasury</v>
          </cell>
          <cell r="BA7" t="str">
            <v>Grant purpose</v>
          </cell>
          <cell r="BB7" t="str">
            <v>To help accelerate construction, maintenance, upgrading and rehabilitation of new and existing infrastructure in education including district and circuit accommodation; to enhance capacity to deliver infrastructure in education; to address damages to infrastructure; to address achievement of the targets set out in the minimum norms and standards for school infrastructure</v>
          </cell>
          <cell r="BC7" t="str">
            <v>To help accelerate construction, maintenance, upgrading and rehabilitation of new and existing infrastructure in education including district and circuit accommodation</v>
          </cell>
          <cell r="BD7" t="str">
            <v>to enhance capacity to deliver infrastructure in education</v>
          </cell>
          <cell r="BE7" t="str">
            <v>to address damages to infrastructure</v>
          </cell>
          <cell r="BF7" t="str">
            <v>to address achievement of the targets set out in the minimum norms and standards for school infrastructure</v>
          </cell>
        </row>
        <row r="8">
          <cell r="AD8" t="str">
            <v>Provincial Legislature</v>
          </cell>
          <cell r="AE8" t="str">
            <v>HIV and AIDS (Life Skills Education) Grant</v>
          </cell>
          <cell r="AF8" t="str">
            <v>Basic Education</v>
          </cell>
          <cell r="AG8">
            <v>16</v>
          </cell>
          <cell r="AH8">
            <v>2</v>
          </cell>
          <cell r="AI8">
            <v>2</v>
          </cell>
          <cell r="AJ8" t="str">
            <v>SCHEDULE 5, PART A</v>
          </cell>
          <cell r="AK8">
            <v>0</v>
          </cell>
          <cell r="AL8">
            <v>4</v>
          </cell>
          <cell r="AM8">
            <v>0</v>
          </cell>
          <cell r="AN8">
            <v>0</v>
          </cell>
          <cell r="AO8" t="str">
            <v>Conditional allocation</v>
          </cell>
          <cell r="AP8">
            <v>0</v>
          </cell>
          <cell r="AQ8">
            <v>0</v>
          </cell>
          <cell r="AR8">
            <v>0</v>
          </cell>
          <cell r="AS8">
            <v>0</v>
          </cell>
          <cell r="AT8"/>
          <cell r="AU8"/>
          <cell r="AV8" t="str">
            <v>HIV and AIDS (Life Skills Education) Grant</v>
          </cell>
          <cell r="AW8" t="str">
            <v xml:space="preserve">Basic Education (Vote 16) </v>
          </cell>
          <cell r="AX8" t="str">
            <v>Schedule 5, Part A</v>
          </cell>
          <cell r="AY8" t="str">
            <v>2021/22: R241 million; 2022/23: R237 million and 2023/24: R245 million</v>
          </cell>
          <cell r="AZ8" t="str">
            <v xml:space="preserve">Four instalments: 16 April 2021; 23 July 2021; 29 October 2021 and 28 January 2022 </v>
          </cell>
          <cell r="BA8" t="str">
            <v xml:space="preserve">Grant purpose </v>
          </cell>
          <cell r="BB8" t="str">
            <v>To support South Africa’s HIV prevention strategy by: providing comprehensive sexuality education and access to sexual and reproductive health services to learners; supporting the provision of employee health and wellness programmes for educators; to mitigate the impact of HIV and TB by providing a caring, supportive and enabling environment for learners and educators; to reduce the vulnerability of children to HIV, TB and sexually transmitted infections, with a particular focus on orphaned children and girls</v>
          </cell>
          <cell r="BC8" t="str">
            <v xml:space="preserve">To support South Africa’s HIV prevention strategy by: providing comprehensive sexuality education and access to sexual and reproductive health services to learners </v>
          </cell>
          <cell r="BD8" t="str">
            <v>supporting the provision of employee health and wellness programmes for educators</v>
          </cell>
          <cell r="BE8" t="str">
            <v>to mitigate the impact of HIV and TB by providing a caring, supportive and enabling environment for learners and educators</v>
          </cell>
          <cell r="BF8" t="str">
            <v>to reduce the vulnerability of children to HIV, TB and sexually transmitted infections, with a particular focus on orphaned children and girls</v>
          </cell>
        </row>
        <row r="9">
          <cell r="AD9" t="str">
            <v>Public Works</v>
          </cell>
          <cell r="AE9" t="str">
            <v>Learners With Profound Intellectual Disabilities Grant</v>
          </cell>
          <cell r="AF9" t="str">
            <v>Basic Education</v>
          </cell>
          <cell r="AG9">
            <v>16</v>
          </cell>
          <cell r="AH9">
            <v>3</v>
          </cell>
          <cell r="AI9">
            <v>2</v>
          </cell>
          <cell r="AJ9" t="str">
            <v>SCHEDULE 5, PART A</v>
          </cell>
          <cell r="AK9">
            <v>0</v>
          </cell>
          <cell r="AL9">
            <v>5</v>
          </cell>
          <cell r="AM9">
            <v>0</v>
          </cell>
          <cell r="AN9">
            <v>0</v>
          </cell>
          <cell r="AO9" t="str">
            <v>Conditional allocation</v>
          </cell>
          <cell r="AP9">
            <v>0</v>
          </cell>
          <cell r="AQ9">
            <v>0</v>
          </cell>
          <cell r="AR9">
            <v>0</v>
          </cell>
          <cell r="AS9">
            <v>0</v>
          </cell>
          <cell r="AT9"/>
          <cell r="AU9"/>
          <cell r="AV9" t="str">
            <v>Learners with Profound Intellectual Disabilities Grant</v>
          </cell>
          <cell r="AW9" t="str">
            <v xml:space="preserve">Basic Education (Vote 16) </v>
          </cell>
          <cell r="AX9" t="str">
            <v>Schedule 5, Part A</v>
          </cell>
          <cell r="AY9" t="str">
            <v>2021/22: R million; 2022/23: R million and 2023/24: R million</v>
          </cell>
          <cell r="AZ9" t="str">
            <v>Transfer payments shall be effected in April 2021; August 2021 and January 2022</v>
          </cell>
          <cell r="BA9" t="str">
            <v xml:space="preserve">Grant purpose </v>
          </cell>
          <cell r="BB9" t="str">
            <v>To provide the necessary support, resources and equipment to identified care centres and schools for the provision of education to children with severe to profound intellectual disabilities</v>
          </cell>
          <cell r="BC9" t="str">
            <v>To provide the necessary support, resources and equipment to identified care centres and schools for the provision of education to children with severe to profound intellectual disabilities</v>
          </cell>
        </row>
        <row r="10">
          <cell r="AD10" t="str">
            <v>Cooperative Governance and Traditional Affairs</v>
          </cell>
          <cell r="AE10" t="str">
            <v>Maths, Science and Technology Grant</v>
          </cell>
          <cell r="AF10" t="str">
            <v>Basic Education</v>
          </cell>
          <cell r="AG10">
            <v>16</v>
          </cell>
          <cell r="AH10">
            <v>4</v>
          </cell>
          <cell r="AI10">
            <v>2</v>
          </cell>
          <cell r="AJ10" t="str">
            <v>SCHEDULE 5, PART A</v>
          </cell>
          <cell r="AK10">
            <v>0</v>
          </cell>
          <cell r="AL10">
            <v>6</v>
          </cell>
          <cell r="AM10">
            <v>0</v>
          </cell>
          <cell r="AN10">
            <v>0</v>
          </cell>
          <cell r="AO10" t="str">
            <v>Conditional allocation</v>
          </cell>
          <cell r="AP10">
            <v>0</v>
          </cell>
          <cell r="AQ10">
            <v>0</v>
          </cell>
          <cell r="AR10">
            <v>0</v>
          </cell>
          <cell r="AS10">
            <v>0</v>
          </cell>
          <cell r="AT10"/>
          <cell r="AU10"/>
          <cell r="AV10" t="str">
            <v>Maths, Science and Technology Grant</v>
          </cell>
          <cell r="AW10" t="str">
            <v>Basic Education (Vote 16)</v>
          </cell>
          <cell r="AX10" t="str">
            <v>Schedule 5, Part A</v>
          </cell>
          <cell r="AY10" t="str">
            <v>2021/22: R412 134 million; 2022/23: R424 528 million and 2023/24: R433 079 million</v>
          </cell>
          <cell r="AZ10" t="str">
            <v>7 May 2021; 13 August 2021; 12 November 2021 and 4 February 2022</v>
          </cell>
          <cell r="BA10" t="str">
            <v>Grant purpose</v>
          </cell>
          <cell r="BB10" t="str">
            <v>To provide support and resources to schools, teachers and learners in line with the Curriculum Assessment Policy Statements for the improvement of mathematics, science and technology teaching and learning at selected public schools</v>
          </cell>
          <cell r="BC10" t="str">
            <v>To provide support and resources to schools, teachers and learners in line with the Curriculum Assessment Policy Statements for the improvement of mathematics, science and technology teaching and learning at selected public schools</v>
          </cell>
        </row>
        <row r="11">
          <cell r="AD11" t="str">
            <v>Rural Development and Agrarian Reform</v>
          </cell>
          <cell r="AE11" t="str">
            <v>National School Nutrition Programme Grant</v>
          </cell>
          <cell r="AF11" t="str">
            <v>Basic Education</v>
          </cell>
          <cell r="AG11">
            <v>16</v>
          </cell>
          <cell r="AH11">
            <v>5</v>
          </cell>
          <cell r="AI11">
            <v>2</v>
          </cell>
          <cell r="AJ11" t="str">
            <v>SCHEDULE 5, PART A</v>
          </cell>
          <cell r="AK11">
            <v>0</v>
          </cell>
          <cell r="AL11">
            <v>7</v>
          </cell>
          <cell r="AM11">
            <v>0</v>
          </cell>
          <cell r="AN11">
            <v>0</v>
          </cell>
          <cell r="AO11" t="str">
            <v>Conditional allocation</v>
          </cell>
          <cell r="AP11">
            <v>0</v>
          </cell>
          <cell r="AQ11">
            <v>0</v>
          </cell>
          <cell r="AR11">
            <v>0</v>
          </cell>
          <cell r="AS11">
            <v>0</v>
          </cell>
          <cell r="AT11"/>
          <cell r="AU11"/>
          <cell r="AV11" t="str">
            <v>National School Nutrition Programme Grant</v>
          </cell>
          <cell r="AW11" t="str">
            <v>Basic Education (Vote 16)</v>
          </cell>
          <cell r="AX11" t="str">
            <v>Schedule 5, Part A</v>
          </cell>
          <cell r="AY11" t="str">
            <v>2021/22: R 8.1billion; 2022/23: R8.5 billion and 2023/24: R 8.8 billion</v>
          </cell>
          <cell r="AZ11" t="str">
            <v>The payment schedule will be in line with respective provincial procurement models as follows:provinces that transfer funds directly to all schools (Eastern Cape, Free State, North West and Northern Cape) receive five instalments as follows: 8 April 2021; 20 May 2021; 17 June 2021; 9 September 2020 and 8 December 2021provinces that procure from service providers on behalf of schools receive five instalments as follows: 8 April 2021; 20 May 2021; 19 July 2021; 14  October 2021 and 27 January 2022the 20 May 2021 budget transfer is for kitchen facilities, equipment and utensils as per equipment specifications provided by the DBEpayment schedules may be revised in line with implementation and spending trends</v>
          </cell>
          <cell r="BA11" t="str">
            <v>Grant purpose</v>
          </cell>
          <cell r="BB11" t="str">
            <v>To provide nutritious meals to targeted schools</v>
          </cell>
          <cell r="BC11" t="str">
            <v>To provide nutritious meals to targeted schools</v>
          </cell>
        </row>
        <row r="12">
          <cell r="AD12" t="str">
            <v>Economic Development, Environmental Affairs and Tourism</v>
          </cell>
          <cell r="AE12" t="str">
            <v>Provincial Disaster Relief Grant</v>
          </cell>
          <cell r="AF12" t="str">
            <v>Cooperative Governance</v>
          </cell>
          <cell r="AG12">
            <v>3</v>
          </cell>
          <cell r="AH12">
            <v>1</v>
          </cell>
          <cell r="AI12">
            <v>3</v>
          </cell>
          <cell r="AJ12" t="str">
            <v>SCHEDULE 7, PART A</v>
          </cell>
          <cell r="AK12">
            <v>0</v>
          </cell>
          <cell r="AL12">
            <v>0</v>
          </cell>
          <cell r="AM12">
            <v>0</v>
          </cell>
          <cell r="AN12">
            <v>1</v>
          </cell>
          <cell r="AO12" t="str">
            <v>Nationally assigned function to provinces</v>
          </cell>
          <cell r="AP12">
            <v>0</v>
          </cell>
          <cell r="AQ12">
            <v>0</v>
          </cell>
          <cell r="AR12">
            <v>0</v>
          </cell>
          <cell r="AS12">
            <v>0</v>
          </cell>
          <cell r="AT12"/>
          <cell r="AU12"/>
          <cell r="AV12" t="str">
            <v>School Infrastructure Backlogs Grant</v>
          </cell>
          <cell r="AW12" t="str">
            <v>Basic Education (Vote 16)</v>
          </cell>
          <cell r="AX12" t="str">
            <v>Schedule 6, Part A</v>
          </cell>
          <cell r="AY12" t="str">
            <v>2021/22: R2.2 billion; 2022/23: R2.3 billion and 2023/24: R2.3 billion</v>
          </cell>
          <cell r="AZ12" t="str">
            <v>Payments will be made according to verified invoices from service providers or advance payments in line with approved memoranda of agreement, implementation plans and reviewed monthly cash flow projections from implementing agents</v>
          </cell>
          <cell r="BA12" t="str">
            <v>Grant purpose</v>
          </cell>
          <cell r="BB12" t="str">
            <v>Eradication of all inappropriate school infrastructure; provision of water, sanitation and electricity to schools</v>
          </cell>
          <cell r="BC12" t="str">
            <v>Eradication of all inappropriate school infrastructure</v>
          </cell>
          <cell r="BD12" t="str">
            <v>provision of water, sanitation and electricity to schools</v>
          </cell>
        </row>
        <row r="13">
          <cell r="AD13" t="str">
            <v>Transport</v>
          </cell>
          <cell r="AE13" t="str">
            <v>Health Facility Revitalisation Grant</v>
          </cell>
          <cell r="AF13" t="str">
            <v>Health</v>
          </cell>
          <cell r="AG13">
            <v>18</v>
          </cell>
          <cell r="AH13">
            <v>1</v>
          </cell>
          <cell r="AI13">
            <v>4</v>
          </cell>
          <cell r="AJ13" t="str">
            <v>SCHEDULE 5, PART A</v>
          </cell>
          <cell r="AK13">
            <v>0</v>
          </cell>
          <cell r="AL13">
            <v>8</v>
          </cell>
          <cell r="AM13">
            <v>0</v>
          </cell>
          <cell r="AN13">
            <v>0</v>
          </cell>
          <cell r="AO13" t="str">
            <v>Conditional allocation</v>
          </cell>
          <cell r="AT13"/>
          <cell r="AU13"/>
          <cell r="AV13" t="str">
            <v>Provincial Disaster Relief Grant</v>
          </cell>
          <cell r="AW13" t="str">
            <v xml:space="preserve">Cooperative Governance (Vote 3) </v>
          </cell>
          <cell r="AX13" t="str">
            <v>Schedule 7, Part A</v>
          </cell>
          <cell r="AY13" t="str">
            <v>2021/22: R138 million; 2022/23: R146 million and 2021/22: R153 million</v>
          </cell>
          <cell r="AZ13" t="str">
            <v xml:space="preserve">Transfers are made subject to approval by National Treasury </v>
          </cell>
          <cell r="BA13" t="str">
            <v>Grant purpose</v>
          </cell>
          <cell r="BB13" t="str">
            <v>To provide for the immediate release of funds for disaster response</v>
          </cell>
          <cell r="BC13" t="str">
            <v xml:space="preserve">To provide for the immediate release of funds for disaster response </v>
          </cell>
        </row>
        <row r="14">
          <cell r="AD14" t="str">
            <v>Human Settlements</v>
          </cell>
          <cell r="AE14" t="str">
            <v>HIV, TB, Malaria and Community Outreach Grant</v>
          </cell>
          <cell r="AF14" t="str">
            <v>Health</v>
          </cell>
          <cell r="AG14">
            <v>18</v>
          </cell>
          <cell r="AH14">
            <v>2</v>
          </cell>
          <cell r="AI14">
            <v>4</v>
          </cell>
          <cell r="AJ14" t="str">
            <v>SCHEDULE 5, PART A</v>
          </cell>
          <cell r="AK14">
            <v>0</v>
          </cell>
          <cell r="AL14">
            <v>9</v>
          </cell>
          <cell r="AM14">
            <v>0</v>
          </cell>
          <cell r="AN14">
            <v>0</v>
          </cell>
          <cell r="AO14" t="str">
            <v>Conditional allocation</v>
          </cell>
          <cell r="AP14">
            <v>0</v>
          </cell>
          <cell r="AQ14">
            <v>0</v>
          </cell>
          <cell r="AR14">
            <v>0</v>
          </cell>
          <cell r="AS14">
            <v>0</v>
          </cell>
          <cell r="AT14"/>
          <cell r="AU14"/>
          <cell r="AV14" t="str">
            <v>HIV, TB, Malaria and Community Outreach Grant</v>
          </cell>
          <cell r="AW14" t="str">
            <v xml:space="preserve">Health (Vote 18) </v>
          </cell>
          <cell r="AX14" t="str">
            <v>Schedule 5, Part A</v>
          </cell>
          <cell r="AY14" t="str">
            <v>2021/22: R26.7 billion; 2022/23: R27.7 billion and 2023/24: R27.9 billion, of which the seven components are allocated: HIV and AIDS component: 2021/22: R23.1 billion; 2022/23: R24.1 billion and 2023/24: R24.1 billionTB Component: 2021/22: R519 million; 2022/23: R540 million; and 2023/24: R542 millionCommunity outreach services component: 2021/22: R2.5 billion; 2022/23: R2.6 billion and 2023/24: R2.6 billionMalaria elimination component: 2021/22: R107 million; 2022/23: R111 million and 2023/24:  R112 millionHPV component: 2021/22: R226 million; 2022/23: R232 million and 2023/24: R233 millionMental health services component: 2021/22: R106 million; 2022/23: R110 million and 2023/24: R110 millionOncology services component: 2021/22: R110 million;2022/23: R115 million and 2023/24: R120 million</v>
          </cell>
          <cell r="AZ14" t="str">
            <v>Monthly instalments based on the approved payment schedule</v>
          </cell>
          <cell r="BA14" t="str">
            <v>Grant purpose</v>
          </cell>
          <cell r="BB14" t="str">
            <v>To enable the health sector to develop and implement an effective response to HIV and AIDS; to enable the health sector to develop and implement an effective response to TB; to ensure provision of quality community outreach services through Ward Based Primary Health Care Outreach Teams; to improve efficiencies of the Ward Based Primary Health Care Outreach Teams programme by harmonising and standardising services and strengthening performance monitoring; prevention and protection of health workers from exposure to hazards in the work place; to enable the health sector to develop and implement an effective response to support the effective implementation of the National Strategic Plan on Malaria Elimination 2019 – 2023; to enable the health sector to prevent cervical cancer by making available Human Papillomavirus vaccinations for grade seven school girls in all public and special schools and progressive integration of Human Papillomavirus into the integrated school health programme</v>
          </cell>
          <cell r="BC14" t="str">
            <v>To enable the health sector to develop and implement an effective response to HIV and AIDS</v>
          </cell>
          <cell r="BD14" t="str">
            <v>to enable the health sector to develop and implement an effective response to TB</v>
          </cell>
          <cell r="BE14" t="str">
            <v>to ensure provision of quality community outreach services through Ward Based Primary Health Care Outreach Teams</v>
          </cell>
          <cell r="BF14" t="str">
            <v>to improve efficiencies of the Ward Based Primary Health Care Outreach Teams programme by harmonising and standardising services and strengthening performance monitoring</v>
          </cell>
        </row>
        <row r="15">
          <cell r="AD15" t="str">
            <v>Provincial Treasury</v>
          </cell>
          <cell r="AE15" t="str">
            <v>Human Resources and Training Grant</v>
          </cell>
          <cell r="AF15" t="str">
            <v>Health</v>
          </cell>
          <cell r="AG15">
            <v>18</v>
          </cell>
          <cell r="AH15">
            <v>3</v>
          </cell>
          <cell r="AI15">
            <v>4</v>
          </cell>
          <cell r="AJ15" t="str">
            <v>SCHEDULE 5, PART A</v>
          </cell>
          <cell r="AK15">
            <v>0</v>
          </cell>
          <cell r="AL15">
            <v>10</v>
          </cell>
          <cell r="AM15">
            <v>0</v>
          </cell>
          <cell r="AN15">
            <v>0</v>
          </cell>
          <cell r="AO15" t="str">
            <v>Conditional allocation</v>
          </cell>
          <cell r="AP15">
            <v>0</v>
          </cell>
          <cell r="AQ15">
            <v>0</v>
          </cell>
          <cell r="AR15">
            <v>0</v>
          </cell>
          <cell r="AS15">
            <v>0</v>
          </cell>
          <cell r="AT15"/>
          <cell r="AU15"/>
          <cell r="AV15" t="str">
            <v>HIV, TB, Malaria and Community Outreach Grant: Community Outreach Services Component</v>
          </cell>
          <cell r="AW15" t="str">
            <v>Health (Vote 18)</v>
          </cell>
          <cell r="AX15" t="str">
            <v>Schedule 5, Part A</v>
          </cell>
          <cell r="AY15" t="str">
            <v xml:space="preserve">2021/22: R2.5 billion; 2022/23: R2.6 billion and 2023/24: R2.6 billion </v>
          </cell>
          <cell r="AZ15" t="str">
            <v>Monthly instalments based on the approved payment schedule</v>
          </cell>
          <cell r="BA15" t="str">
            <v>Grant purpose</v>
          </cell>
          <cell r="BB15" t="str">
            <v>To ensure provision of quality community outreach services through WBPHCOTs by ensuring Community Health Workers (CHWs) receive remuneration, tools of trade and training; to improve efficiencies of the WBPHCOT programme by harmonising and standardising services and strengthening performance monitoring</v>
          </cell>
          <cell r="BC15" t="str">
            <v>To ensure provision of quality community outreach services through WBPHCOTs by ensuring Community Health Workers (CHWs) receive remuneration, tools of trade and training</v>
          </cell>
          <cell r="BD15" t="str">
            <v xml:space="preserve">to improve efficiencies of the WBPHCOT programme by harmonising and standardising services and strengthening performance monitoring </v>
          </cell>
        </row>
        <row r="16">
          <cell r="AD16" t="str">
            <v>Sport, Recreation, Arts and Culture</v>
          </cell>
          <cell r="AE16" t="str">
            <v>National Tertiary Services Grant</v>
          </cell>
          <cell r="AF16" t="str">
            <v>Health</v>
          </cell>
          <cell r="AG16">
            <v>18</v>
          </cell>
          <cell r="AH16">
            <v>4</v>
          </cell>
          <cell r="AI16">
            <v>4</v>
          </cell>
          <cell r="AJ16" t="str">
            <v>SCHEDULE 4, PART A</v>
          </cell>
          <cell r="AK16">
            <v>2</v>
          </cell>
          <cell r="AL16">
            <v>0</v>
          </cell>
          <cell r="AM16">
            <v>0</v>
          </cell>
          <cell r="AN16">
            <v>0</v>
          </cell>
          <cell r="AO16" t="str">
            <v>General conditional allocation to provinces</v>
          </cell>
          <cell r="AP16">
            <v>0</v>
          </cell>
          <cell r="AQ16">
            <v>0</v>
          </cell>
          <cell r="AR16">
            <v>0</v>
          </cell>
          <cell r="AS16">
            <v>0</v>
          </cell>
          <cell r="AT16"/>
          <cell r="AU16"/>
          <cell r="AV16" t="str">
            <v>HIV, TB, COS, Malaria &amp; HPV Grant: COVID-19 component</v>
          </cell>
          <cell r="AW16" t="str">
            <v xml:space="preserve">Health (Vote 18) </v>
          </cell>
          <cell r="AX16" t="str">
            <v>Schedule 5, Part A</v>
          </cell>
          <cell r="AY16" t="str">
            <v>2021/22: R1,5 billion; 2022/2023: R900 million</v>
          </cell>
          <cell r="AZ16" t="str">
            <v>Instalments will be based on the approved payment schedule</v>
          </cell>
          <cell r="BA16" t="str">
            <v>Grant purpose</v>
          </cell>
          <cell r="BB16" t="str">
            <v>To enable the health sector to rollout COVID-19 vaccine</v>
          </cell>
          <cell r="BC16" t="str">
            <v>To enable the health sector to rollout COVID-19 vaccine</v>
          </cell>
        </row>
        <row r="17">
          <cell r="AD17" t="str">
            <v>Safety and Liaison</v>
          </cell>
          <cell r="AE17" t="str">
            <v>National Health Insurance Grant</v>
          </cell>
          <cell r="AF17" t="str">
            <v>Health</v>
          </cell>
          <cell r="AG17">
            <v>18</v>
          </cell>
          <cell r="AH17">
            <v>5</v>
          </cell>
          <cell r="AI17">
            <v>4</v>
          </cell>
          <cell r="AJ17" t="str">
            <v>SCHEDULE 5, PART A</v>
          </cell>
          <cell r="AK17">
            <v>0</v>
          </cell>
          <cell r="AL17">
            <v>11</v>
          </cell>
          <cell r="AM17">
            <v>0</v>
          </cell>
          <cell r="AN17">
            <v>0</v>
          </cell>
          <cell r="AO17" t="str">
            <v>Nationally assigned function to provinces</v>
          </cell>
          <cell r="AP17">
            <v>0</v>
          </cell>
          <cell r="AQ17">
            <v>0</v>
          </cell>
          <cell r="AR17">
            <v>0</v>
          </cell>
          <cell r="AS17">
            <v>0</v>
          </cell>
          <cell r="AT17"/>
          <cell r="AU17"/>
          <cell r="AV17" t="str">
            <v>HIV, TB, Malaria and Community Outreach Grant: HIV and AIDS Component</v>
          </cell>
          <cell r="AW17" t="str">
            <v xml:space="preserve">Health (Vote 18) </v>
          </cell>
          <cell r="AX17" t="str">
            <v>Schedule 5, Part A</v>
          </cell>
          <cell r="AY17" t="str">
            <v>2021/22: R23.1 billion; 2022/23: R24.1 billion and 2023/24: R24.1 billion</v>
          </cell>
          <cell r="AZ17" t="str">
            <v>Monthly instalments based on the approved payment schedule</v>
          </cell>
          <cell r="BA17" t="str">
            <v>Grant purpose</v>
          </cell>
          <cell r="BB17" t="str">
            <v>To enable the health sector to develop and implement an effective response to HIV and AIDS; prevention and protection of health workers from exposure to hazards in the work place</v>
          </cell>
          <cell r="BC17" t="str">
            <v>To enable the health sector to develop and implement an effective response to HIV and AIDS</v>
          </cell>
          <cell r="BD17" t="str">
            <v>prevention and protection of health workers from exposure to hazards in the work place</v>
          </cell>
        </row>
        <row r="18">
          <cell r="AD18"/>
          <cell r="AE18" t="str">
            <v>Human Settlements Development Grant</v>
          </cell>
          <cell r="AF18" t="str">
            <v>Human Settlements</v>
          </cell>
          <cell r="AG18">
            <v>33</v>
          </cell>
          <cell r="AH18">
            <v>1</v>
          </cell>
          <cell r="AI18">
            <v>5</v>
          </cell>
          <cell r="AJ18" t="str">
            <v>SCHEDULE 5, PART A</v>
          </cell>
          <cell r="AK18">
            <v>0</v>
          </cell>
          <cell r="AL18">
            <v>12</v>
          </cell>
          <cell r="AM18">
            <v>0</v>
          </cell>
          <cell r="AN18">
            <v>0</v>
          </cell>
          <cell r="AO18" t="str">
            <v>Conditional allocation</v>
          </cell>
          <cell r="AP18">
            <v>0</v>
          </cell>
          <cell r="AQ18">
            <v>0</v>
          </cell>
          <cell r="AR18">
            <v>0</v>
          </cell>
          <cell r="AS18">
            <v>0</v>
          </cell>
          <cell r="AT18"/>
          <cell r="AU18"/>
          <cell r="AV18" t="str">
            <v>HIV, TB, Malaria and Community Outreach Grant: Human Papillomavirus Component</v>
          </cell>
          <cell r="AW18" t="str">
            <v>Health (Vote 18)</v>
          </cell>
          <cell r="AX18" t="str">
            <v>Schedule 5, Part A</v>
          </cell>
          <cell r="AY18" t="str">
            <v>2021/22: R226 million; 2022/23: R232 million and 2023/24: R233 million</v>
          </cell>
          <cell r="AZ18" t="str">
            <v>Payments will be made according to the approved payment schedule</v>
          </cell>
          <cell r="BA18" t="str">
            <v>Grant purpose</v>
          </cell>
          <cell r="BB18" t="str">
            <v>To enable the health sector to prevent cervical cancer by making available HPV vaccinations for grade five school girls in all public and special schools and progressive integration of Human Papillomavirus (HPV) into the Integrated School Health Programme (ISHP)</v>
          </cell>
          <cell r="BC18" t="str">
            <v>To enable the health sector to prevent cervical cancer by making available HPV vaccinations for grade five school girls in all public and special schools and progressive integration of Human Papillomavirus (HPV) into the Integrated School Health Programme (ISHP)</v>
          </cell>
        </row>
        <row r="19">
          <cell r="AD19"/>
          <cell r="AE19" t="str">
            <v>Informal Settlements Upgrading Partnership Grant: Provinces</v>
          </cell>
          <cell r="AF19" t="str">
            <v>Human Settlements</v>
          </cell>
          <cell r="AG19">
            <v>33</v>
          </cell>
          <cell r="AH19">
            <v>2</v>
          </cell>
          <cell r="AI19">
            <v>5</v>
          </cell>
          <cell r="AJ19" t="str">
            <v>SCHEDULE 5, PART A</v>
          </cell>
          <cell r="AK19">
            <v>0</v>
          </cell>
          <cell r="AL19">
            <v>13</v>
          </cell>
          <cell r="AM19">
            <v>0</v>
          </cell>
          <cell r="AN19">
            <v>0</v>
          </cell>
          <cell r="AO19" t="str">
            <v>Conditional allocation</v>
          </cell>
          <cell r="AP19">
            <v>0</v>
          </cell>
          <cell r="AQ19">
            <v>0</v>
          </cell>
          <cell r="AR19">
            <v>0</v>
          </cell>
          <cell r="AS19">
            <v>0</v>
          </cell>
          <cell r="AT19"/>
          <cell r="AU19"/>
          <cell r="AV19" t="str">
            <v>HIV, TB, Malaria and Community Outreach Grant: Malaria Elimination Component</v>
          </cell>
          <cell r="AW19" t="str">
            <v xml:space="preserve">Health (Vote 18) </v>
          </cell>
          <cell r="AX19" t="str">
            <v>Schedule 5, Part A</v>
          </cell>
          <cell r="AY19" t="str">
            <v>2021/22: R107 million; 2022/23: R111 million and 2023/24: R112 million</v>
          </cell>
          <cell r="AZ19" t="str">
            <v>Monthly instalments based on the approved payment schedule</v>
          </cell>
          <cell r="BA19" t="str">
            <v>Grant purpose</v>
          </cell>
          <cell r="BB19" t="str">
            <v>To enable the health sector to develop and implement an effective response to support the implementation of the National Strategic Plan on Malaria Elimination 2019 - 2023</v>
          </cell>
          <cell r="BC19" t="str">
            <v>To enable the health sector to develop and implement an effective response to support the implementation of the National Strategic Plan on Malaria Elimination 2019 - 2023</v>
          </cell>
        </row>
        <row r="20">
          <cell r="AD20"/>
          <cell r="AE20" t="str">
            <v>Provincial Emergency Housing Grant</v>
          </cell>
          <cell r="AF20" t="str">
            <v>Human Settlements</v>
          </cell>
          <cell r="AG20">
            <v>33</v>
          </cell>
          <cell r="AH20">
            <v>3</v>
          </cell>
          <cell r="AI20">
            <v>5</v>
          </cell>
          <cell r="AJ20" t="str">
            <v>SCHEDULE 7, PART A</v>
          </cell>
          <cell r="AK20">
            <v>0</v>
          </cell>
          <cell r="AL20">
            <v>0</v>
          </cell>
          <cell r="AM20">
            <v>0</v>
          </cell>
          <cell r="AN20">
            <v>2</v>
          </cell>
          <cell r="AO20" t="str">
            <v>Conditional allocation</v>
          </cell>
          <cell r="AP20">
            <v>0</v>
          </cell>
          <cell r="AQ20">
            <v>0</v>
          </cell>
          <cell r="AR20">
            <v>0</v>
          </cell>
          <cell r="AS20">
            <v>0</v>
          </cell>
          <cell r="AT20"/>
          <cell r="AU20"/>
          <cell r="AV20" t="str">
            <v>HIV, TB, COS, Malaria &amp; HPV Grant: Mental Health Services Component</v>
          </cell>
          <cell r="AW20" t="str">
            <v>Health (Vote 18)</v>
          </cell>
          <cell r="AX20" t="str">
            <v>Schedule 5, Part A</v>
          </cell>
          <cell r="AY20" t="str">
            <v>2021/22: R106 million; 2022/23: R110 million and 2023/24: R110 million</v>
          </cell>
          <cell r="AZ20" t="str">
            <v xml:space="preserve">Payments will be made according to approved payment schedule.   </v>
          </cell>
          <cell r="BA20" t="str">
            <v xml:space="preserve">Grant purpose </v>
          </cell>
          <cell r="BB20" t="str">
            <v>To expand the healthcare service benefits through the strategic purchasing of services from healthcare providers</v>
          </cell>
          <cell r="BC20" t="str">
            <v>To expand the healthcare service benefits through the strategic purchasing of services from healthcare providers</v>
          </cell>
        </row>
        <row r="21">
          <cell r="AD21"/>
          <cell r="AE21" t="str">
            <v>Expanded Public Works Programme Integrated Grant for Provinces</v>
          </cell>
          <cell r="AF21" t="str">
            <v>Public Works and Infrastructure</v>
          </cell>
          <cell r="AG21">
            <v>13</v>
          </cell>
          <cell r="AH21">
            <v>1</v>
          </cell>
          <cell r="AI21">
            <v>6</v>
          </cell>
          <cell r="AJ21" t="str">
            <v>SCHEDULE 5, PART A</v>
          </cell>
          <cell r="AK21">
            <v>0</v>
          </cell>
          <cell r="AL21">
            <v>14</v>
          </cell>
          <cell r="AM21">
            <v>0</v>
          </cell>
          <cell r="AN21">
            <v>0</v>
          </cell>
          <cell r="AO21" t="str">
            <v>Conditional allocation</v>
          </cell>
          <cell r="AP21">
            <v>0</v>
          </cell>
          <cell r="AQ21">
            <v>0</v>
          </cell>
          <cell r="AR21">
            <v>0</v>
          </cell>
          <cell r="AS21">
            <v>0</v>
          </cell>
          <cell r="AT21"/>
          <cell r="AU21"/>
          <cell r="AV21" t="str">
            <v>HIV, TB, COS, Malaria &amp; HPV Grant: Oncology Services Component</v>
          </cell>
          <cell r="AW21" t="str">
            <v>Health (Vote 16)</v>
          </cell>
          <cell r="AX21" t="str">
            <v>Schedule 5, Part A</v>
          </cell>
          <cell r="AY21" t="str">
            <v>2021/22: R110 million; 2022/23: R115 million and 2023/24: R120 million</v>
          </cell>
          <cell r="AZ21" t="str">
            <v xml:space="preserve">Payments will be made according to approved payment schedule  </v>
          </cell>
          <cell r="BA21" t="str">
            <v xml:space="preserve">Grant purpose </v>
          </cell>
          <cell r="BB21" t="str">
            <v>To expand the healthcare service benefits through the strategic purchasing of services from healthcare providers</v>
          </cell>
          <cell r="BC21" t="str">
            <v>To expand the healthcare service benefits through the strategic purchasing of services from healthcare providers</v>
          </cell>
        </row>
        <row r="22">
          <cell r="AD22"/>
          <cell r="AE22" t="str">
            <v>Social Sector Expanded Public Works Programme Incentive Grant for Provinces</v>
          </cell>
          <cell r="AF22" t="str">
            <v>Public Works and Infrastructure</v>
          </cell>
          <cell r="AG22">
            <v>13</v>
          </cell>
          <cell r="AH22">
            <v>2</v>
          </cell>
          <cell r="AI22">
            <v>6</v>
          </cell>
          <cell r="AJ22" t="str">
            <v>SCHEDULE 5, PART A</v>
          </cell>
          <cell r="AK22">
            <v>0</v>
          </cell>
          <cell r="AL22">
            <v>15</v>
          </cell>
          <cell r="AM22">
            <v>0</v>
          </cell>
          <cell r="AN22">
            <v>0</v>
          </cell>
          <cell r="AO22" t="str">
            <v>Conditional allocation</v>
          </cell>
          <cell r="AP22">
            <v>0</v>
          </cell>
          <cell r="AQ22">
            <v>0</v>
          </cell>
          <cell r="AR22">
            <v>0</v>
          </cell>
          <cell r="AS22">
            <v>0</v>
          </cell>
          <cell r="AT22"/>
          <cell r="AU22"/>
          <cell r="AV22" t="str">
            <v>HIV, TB, Malaria and Community Outreach Grant: TB Component</v>
          </cell>
          <cell r="AW22" t="str">
            <v xml:space="preserve">Health (Vote 18) </v>
          </cell>
          <cell r="AX22" t="str">
            <v>Schedule 5, Part A</v>
          </cell>
          <cell r="AY22" t="str">
            <v>2021/22: R519 million; 2022/23: R540 million and 2023/24: R542 million</v>
          </cell>
          <cell r="AZ22" t="str">
            <v>Monthly instalments based on the approved payment schedule</v>
          </cell>
          <cell r="BA22" t="str">
            <v>Grant purpose</v>
          </cell>
          <cell r="BB22" t="str">
            <v>To enable the health sector to develop and implement an effective response to TB</v>
          </cell>
          <cell r="BC22" t="str">
            <v>To enable the health sector to develop and implement an effective response to TB</v>
          </cell>
          <cell r="BD22"/>
          <cell r="BE22"/>
          <cell r="BF22"/>
        </row>
        <row r="23">
          <cell r="AD23"/>
          <cell r="AE23" t="str">
            <v>Early Childhood Development Grant</v>
          </cell>
          <cell r="AF23" t="str">
            <v>Social Development</v>
          </cell>
          <cell r="AG23">
            <v>19</v>
          </cell>
          <cell r="AH23">
            <v>1</v>
          </cell>
          <cell r="AI23">
            <v>7</v>
          </cell>
          <cell r="AJ23" t="str">
            <v>SCHEDULE 5, PART A</v>
          </cell>
          <cell r="AK23">
            <v>0</v>
          </cell>
          <cell r="AL23">
            <v>16</v>
          </cell>
          <cell r="AM23">
            <v>0</v>
          </cell>
          <cell r="AN23">
            <v>0</v>
          </cell>
          <cell r="AO23" t="str">
            <v>Conditional allocation</v>
          </cell>
          <cell r="AP23">
            <v>0</v>
          </cell>
          <cell r="AQ23">
            <v>0</v>
          </cell>
          <cell r="AR23">
            <v>0</v>
          </cell>
          <cell r="AS23">
            <v>0</v>
          </cell>
          <cell r="AT23"/>
          <cell r="AU23"/>
          <cell r="AV23" t="str">
            <v>Health Facility Revitalisation Grant</v>
          </cell>
          <cell r="AW23" t="str">
            <v>Health (Vote 18)</v>
          </cell>
          <cell r="AX23" t="str">
            <v>Schedule 5, Part A</v>
          </cell>
          <cell r="AY23" t="str">
            <v>2021/22: R6.5 billion; 2022/23: R 6.9billion and 2023/24: R7.2 billion</v>
          </cell>
          <cell r="AZ23" t="str">
            <v>Transfers are made on a quarterly basis in accordance with a payment schedule approved by National Treasury</v>
          </cell>
          <cell r="BA23" t="str">
            <v xml:space="preserve">Grant purpose </v>
          </cell>
          <cell r="BB23" t="str">
            <v>To help accelerate construction, maintenance, upgrading and rehabilitation of new and existing infrastructure in health including, health technology, organisational development systems and quality assurance; to enhance capacity to deliver health infrastructure; to accelerate the fulfilment of the requirements of occupational health and safety</v>
          </cell>
          <cell r="BC23" t="str">
            <v>To help accelerate construction, maintenance, upgrading and rehabilitation of new and existing infrastructure in health including, health technology, organisational development systems and quality assurance</v>
          </cell>
          <cell r="BD23" t="str">
            <v>to enhance capacity to deliver health infrastructure</v>
          </cell>
          <cell r="BE23" t="str">
            <v xml:space="preserve">to accelerate the fulfilment of the requirements of occupational health and safety </v>
          </cell>
        </row>
        <row r="24">
          <cell r="AD24" t="str">
            <v>Education</v>
          </cell>
          <cell r="AE24" t="str">
            <v>Community Library Services Grant</v>
          </cell>
          <cell r="AF24" t="str">
            <v>Sport, Arts and Culture</v>
          </cell>
          <cell r="AG24">
            <v>37</v>
          </cell>
          <cell r="AH24">
            <v>1</v>
          </cell>
          <cell r="AI24">
            <v>8</v>
          </cell>
          <cell r="AJ24" t="str">
            <v>SCHEDULE 5, PART A</v>
          </cell>
          <cell r="AK24">
            <v>0</v>
          </cell>
          <cell r="AL24">
            <v>17</v>
          </cell>
          <cell r="AM24">
            <v>0</v>
          </cell>
          <cell r="AN24">
            <v>0</v>
          </cell>
          <cell r="AO24" t="str">
            <v>Conditional allocation</v>
          </cell>
          <cell r="AP24">
            <v>0</v>
          </cell>
          <cell r="AQ24">
            <v>0</v>
          </cell>
          <cell r="AR24">
            <v>0</v>
          </cell>
          <cell r="AS24">
            <v>0</v>
          </cell>
          <cell r="AT24"/>
          <cell r="AU24"/>
          <cell r="AV24" t="str">
            <v>Human Resources and Training Grant</v>
          </cell>
          <cell r="AW24" t="str">
            <v>Health (Vote 18)</v>
          </cell>
          <cell r="AX24" t="str">
            <v>Schedule 5, Part A</v>
          </cell>
          <cell r="AY24" t="str">
            <v>Total Allocation is 2021/22: R4.2 billion; 2022/23: R4.4 billion and 2023/24: R4.4 billion of which Training Component - 2021/22: R3.1 billion; 2022/23: R3.2 billion and 2023/24: R3.2 billionStatutory Human Resources Component - 2021/22: R1.1 billion; 2022/23: R1.2 billion and 2023/24: R1.2 billion</v>
          </cell>
          <cell r="AZ24" t="str">
            <v>Monthly instalments as per approved payment schedule</v>
          </cell>
          <cell r="BA24" t="str">
            <v>Grant purpose</v>
          </cell>
          <cell r="BB24" t="str">
            <v>To appoint statutory positions in the health sector for systematic realisation of the human resources for health strategy and the phase-in of National Health Insurance; support provinces to fund service costs associated with clinical training and supervision of health science trainees on the public service platform</v>
          </cell>
          <cell r="BC24" t="str">
            <v>To appoint statutory positions in the health sector for systematic realisation of the human resources for health strategy and the phase-in of National Health Insurance</v>
          </cell>
          <cell r="BD24" t="str">
            <v>support provinces to fund service costs associated with clinical training and supervision of health science trainees on the public service platform</v>
          </cell>
        </row>
        <row r="25">
          <cell r="AD25" t="str">
            <v>Health</v>
          </cell>
          <cell r="AE25" t="str">
            <v>Mass Participation and Sport Development Grant</v>
          </cell>
          <cell r="AF25" t="str">
            <v>Sport, Arts and Culture</v>
          </cell>
          <cell r="AG25">
            <v>37</v>
          </cell>
          <cell r="AH25">
            <v>2</v>
          </cell>
          <cell r="AI25">
            <v>8</v>
          </cell>
          <cell r="AJ25" t="str">
            <v>SCHEDULE 5, PART A</v>
          </cell>
          <cell r="AK25">
            <v>0</v>
          </cell>
          <cell r="AL25">
            <v>18</v>
          </cell>
          <cell r="AM25">
            <v>0</v>
          </cell>
          <cell r="AN25">
            <v>0</v>
          </cell>
          <cell r="AO25" t="str">
            <v>Conditional allocation</v>
          </cell>
          <cell r="AP25">
            <v>0</v>
          </cell>
          <cell r="AQ25">
            <v>0</v>
          </cell>
          <cell r="AR25">
            <v>0</v>
          </cell>
          <cell r="AS25">
            <v>0</v>
          </cell>
          <cell r="AT25"/>
          <cell r="AU25"/>
          <cell r="AV25" t="str">
            <v>National Health Insurance Grant</v>
          </cell>
          <cell r="AW25" t="str">
            <v>Health (Vote 18)</v>
          </cell>
          <cell r="AX25" t="str">
            <v>Schedule 5, Part A</v>
          </cell>
          <cell r="AY25" t="str">
            <v>2021/22: R288 million; 2022/23: R296 million and 2023/24: R297 million</v>
          </cell>
          <cell r="AZ25" t="str">
            <v xml:space="preserve">Payments will be made quarterly (in advance) in line with approved programme implementation plans with the service providers  </v>
          </cell>
          <cell r="BA25" t="str">
            <v xml:space="preserve">Grant purpose </v>
          </cell>
          <cell r="BB25" t="str">
            <v>To expand the healthcare service benefits through the strategic purchasing of services from healthcare providers</v>
          </cell>
          <cell r="BC25" t="str">
            <v>To expand the healthcare service benefits through the strategic purchasing of services from healthcare providers</v>
          </cell>
        </row>
        <row r="26">
          <cell r="AD26" t="str">
            <v>Social Development</v>
          </cell>
          <cell r="AE26" t="str">
            <v>Provincial Roads Maintenance Grant</v>
          </cell>
          <cell r="AF26" t="str">
            <v>Transport</v>
          </cell>
          <cell r="AG26">
            <v>40</v>
          </cell>
          <cell r="AH26">
            <v>1</v>
          </cell>
          <cell r="AI26">
            <v>9</v>
          </cell>
          <cell r="AJ26" t="str">
            <v>SCHEDULE 4, PART A</v>
          </cell>
          <cell r="AK26">
            <v>3</v>
          </cell>
          <cell r="AL26">
            <v>0</v>
          </cell>
          <cell r="AM26">
            <v>0</v>
          </cell>
          <cell r="AN26">
            <v>0</v>
          </cell>
          <cell r="AO26" t="str">
            <v>General conditional allocation to provinces</v>
          </cell>
          <cell r="AP26">
            <v>0</v>
          </cell>
          <cell r="AQ26">
            <v>0</v>
          </cell>
          <cell r="AR26">
            <v>0</v>
          </cell>
          <cell r="AS26">
            <v>0</v>
          </cell>
          <cell r="AT26"/>
          <cell r="AU26"/>
          <cell r="AV26" t="str">
            <v>National Health Insurance Indirect Grant</v>
          </cell>
          <cell r="AW26" t="str">
            <v>Health (Vote 16)</v>
          </cell>
          <cell r="AX26" t="str">
            <v>Schedule 6, Part A</v>
          </cell>
          <cell r="AY26" t="str">
            <v>2021/22: R2.4 billion; 2022/23: R2.5 billion and 2023/24: R2.6 billion of which the three components are;Non-Personal Services Component: 2021/22: R704 million; 2022/23: R705 million and 2023/24: R711 millionPersonal Services Component: 2021/22: R328 million; 2022/23: R327 million and 2023/24: R331 millionHealth Facility Revitalisation Component: 2021/22: R1.4 billion; 2022/23: R1.5 billion and 2023/24: R1.5 billion, of which the following amounts are earmarked for the Limpopo Academic Hospital project: 2021/22: R250 million, 2022/23: R406 million and 2023/24: R511 million</v>
          </cell>
          <cell r="AZ26" t="str">
            <v>As specified in the three component frameworks</v>
          </cell>
          <cell r="BA26" t="str">
            <v>Grant purpose</v>
          </cell>
          <cell r="BB26" t="str">
            <v>To create an alternative track to improve spending, performance as well as monitoring and evaluation on infrastructure in preparation for National Health Insurance; to enhance capacity and capability to deliver infrastructure for National Health Insurance; to accelerate the fulfilment of the requirements of occupational health and safety; expand the alternative models for the dispensing and distribution of chronic medication; develop and roll-out new health information systems in preparation for National Health Insurance; Enable the health sector to address the deficiencies in the primary health care facilities systematically to yield fast results through the implementation of the Ideal Clinic programme; to expand the healthcare service benefits through the strategic purchasing of services from healthcare providers</v>
          </cell>
          <cell r="BC26" t="str">
            <v>To create an alternative track to improve spending, performance as well as monitoring and evaluation on infrastructure in preparation for National Health Insurance</v>
          </cell>
          <cell r="BD26" t="str">
            <v xml:space="preserve">to enhance capacity and capability to deliver infrastructure for National Health Insurance </v>
          </cell>
          <cell r="BE26" t="str">
            <v>to accelerate the fulfilment of the requirements of occupational health and safety</v>
          </cell>
          <cell r="BF26" t="str">
            <v>expand the alternative models for the dispensing and distribution of chronic medication</v>
          </cell>
        </row>
        <row r="27">
          <cell r="AD27" t="str">
            <v>Premier</v>
          </cell>
          <cell r="AE27" t="str">
            <v>Public Transport Operations Grant</v>
          </cell>
          <cell r="AF27" t="str">
            <v>Transport</v>
          </cell>
          <cell r="AG27">
            <v>40</v>
          </cell>
          <cell r="AH27">
            <v>2</v>
          </cell>
          <cell r="AI27">
            <v>9</v>
          </cell>
          <cell r="AJ27" t="str">
            <v>SCHEDULE 4, PART A</v>
          </cell>
          <cell r="AK27">
            <v>4</v>
          </cell>
          <cell r="AL27">
            <v>0</v>
          </cell>
          <cell r="AM27">
            <v>0</v>
          </cell>
          <cell r="AN27">
            <v>0</v>
          </cell>
          <cell r="AO27" t="str">
            <v>Nationally assigned function to provinces</v>
          </cell>
          <cell r="AP27">
            <v>0</v>
          </cell>
          <cell r="AQ27">
            <v>0</v>
          </cell>
          <cell r="AR27">
            <v>0</v>
          </cell>
          <cell r="AS27">
            <v>0</v>
          </cell>
          <cell r="AT27"/>
          <cell r="AU27"/>
          <cell r="AV27" t="str">
            <v>National Health Insurance Indirect Grant: Health Facility Revitalisation Component</v>
          </cell>
          <cell r="AW27" t="str">
            <v>Health (Vote 18)</v>
          </cell>
          <cell r="AX27" t="str">
            <v>Schedule 6, Part A</v>
          </cell>
          <cell r="AY27" t="str">
            <v xml:space="preserve">2021/22: R1.4 billion, 2022/23 R1.5 billion and 2023/24: R1.5 billion, of which the following amounts are earmarked for the Limpopo Academic Hospital (LAH) project: 2021/22: R250 million, 2022/23: R406 million and 2023/24: R511 million </v>
          </cell>
          <cell r="AZ27" t="str">
            <v>Monthly payments made according to verified and approved invoices from the services providers</v>
          </cell>
          <cell r="BA27" t="str">
            <v xml:space="preserve">Grant purpose </v>
          </cell>
          <cell r="BB27" t="str">
            <v>To create an alternative track to improve spending, performance as well as monitoring and evaluation on infrastructure in preparation for National Health Insurance (NHI); to enhance capacity and capability to deliver infrastructure for NHI; to accelerate the fulfilment of the requirements of occupational health and safety</v>
          </cell>
          <cell r="BC27" t="str">
            <v xml:space="preserve">To create an alternative track to improve spending, performance as well as monitoring and evaluation on infrastructure in preparation for National Health Insurance (NHI) </v>
          </cell>
          <cell r="BD27" t="str">
            <v xml:space="preserve">to enhance capacity and capability to deliver infrastructure for NHI </v>
          </cell>
          <cell r="BE27" t="str">
            <v>to accelerate the fulfilment of the requirements of occupational health and safety</v>
          </cell>
        </row>
        <row r="28">
          <cell r="AD28" t="str">
            <v>Free State Legislature</v>
          </cell>
          <cell r="AE28" t="str">
            <v>Integrated Urban Development Grant</v>
          </cell>
          <cell r="AF28" t="str">
            <v>Cooperative Governance</v>
          </cell>
          <cell r="AG28">
            <v>3</v>
          </cell>
          <cell r="AH28">
            <v>1</v>
          </cell>
          <cell r="AI28">
            <v>1</v>
          </cell>
          <cell r="AJ28" t="str">
            <v>SCHEDULE 5, PART B</v>
          </cell>
          <cell r="AK28">
            <v>0</v>
          </cell>
          <cell r="AL28">
            <v>0</v>
          </cell>
          <cell r="AM28">
            <v>0</v>
          </cell>
          <cell r="AN28">
            <v>0</v>
          </cell>
          <cell r="AO28"/>
          <cell r="AP28">
            <v>0</v>
          </cell>
          <cell r="AQ28">
            <v>1</v>
          </cell>
          <cell r="AR28">
            <v>0</v>
          </cell>
          <cell r="AS28">
            <v>0</v>
          </cell>
          <cell r="AT28" t="str">
            <v>INFRASTRUCTURE GRANTS</v>
          </cell>
          <cell r="AU28"/>
          <cell r="AV28" t="str">
            <v>National Health Insurance Indirect Grant: Non-Personal Services Component</v>
          </cell>
          <cell r="AW28" t="str">
            <v>Health (Vote 18)</v>
          </cell>
          <cell r="AX28" t="str">
            <v>Schedule 6, Part A</v>
          </cell>
          <cell r="AY28" t="str">
            <v>2021/22: R704 million, 2022/23: R705 million and 2023/24: R711 million</v>
          </cell>
          <cell r="AZ28" t="str">
            <v>Payments will be made according to verified invoices or advance payments in line with approved programme implementation plans from the service providers  Monthly instalments which may be altered at the discretion of National Treasury based on invoices paid</v>
          </cell>
          <cell r="BA28" t="str">
            <v>Grant purpose</v>
          </cell>
          <cell r="BB28" t="str">
            <v>To expand the alternative models for the dispensing and distribution of chronic medication; to develop and roll out new health information systems in preparation for NHI, including human resource for health information systems; to enable the health sector to address the deficiencies in primary health care facilities systematically and to yield fast results through the implementation of the Ideal Clinic programme; to implement a quality improvement plan</v>
          </cell>
          <cell r="BC28" t="str">
            <v>To expand the alternative models for the dispensing and distribution of chronic medication</v>
          </cell>
          <cell r="BD28" t="str">
            <v>to develop and roll out new health information systems in preparation for NHI, including human resource for health information systems</v>
          </cell>
          <cell r="BE28" t="str">
            <v>to enable the health sector to address the deficiencies in primary health care facilities systematically and to yield fast results through the implementation of the Ideal Clinic programme</v>
          </cell>
          <cell r="BF28" t="str">
            <v>to implement a quality improvement plan</v>
          </cell>
        </row>
        <row r="29">
          <cell r="AD29" t="str">
            <v>Economic Development and Small Business Development, Tourism and Environmental Affairs</v>
          </cell>
          <cell r="AE29" t="str">
            <v>Municipal Systems Improvement Grant</v>
          </cell>
          <cell r="AF29" t="str">
            <v>Cooperative Governance</v>
          </cell>
          <cell r="AG29">
            <v>3</v>
          </cell>
          <cell r="AH29">
            <v>2</v>
          </cell>
          <cell r="AI29">
            <v>1</v>
          </cell>
          <cell r="AJ29" t="str">
            <v>SCHEDULE 6, PART B</v>
          </cell>
          <cell r="AK29">
            <v>0</v>
          </cell>
          <cell r="AL29">
            <v>0</v>
          </cell>
          <cell r="AM29">
            <v>0</v>
          </cell>
          <cell r="AN29">
            <v>0</v>
          </cell>
          <cell r="AO29"/>
          <cell r="AP29">
            <v>0</v>
          </cell>
          <cell r="AQ29">
            <v>0</v>
          </cell>
          <cell r="AR29">
            <v>1</v>
          </cell>
          <cell r="AS29">
            <v>0</v>
          </cell>
          <cell r="AT29"/>
          <cell r="AU29"/>
          <cell r="AV29" t="str">
            <v>National Health Insurance Indirect Grant: Personal Services Component</v>
          </cell>
          <cell r="AW29" t="str">
            <v>Health (Vote 18)</v>
          </cell>
          <cell r="AX29" t="str">
            <v>Schedule 6, Part A</v>
          </cell>
          <cell r="AY29" t="str">
            <v>2021/22: R328 million; 2022/23: R327 million and 2023/24: R331 million</v>
          </cell>
          <cell r="AZ29" t="str">
            <v xml:space="preserve">Payments will be made according to verified invoices or advance payments in line with approved business plans   </v>
          </cell>
          <cell r="BA29" t="str">
            <v xml:space="preserve">Grant purpose </v>
          </cell>
          <cell r="BB29" t="str">
            <v>To expand the healthcare service benefits through the strategic purchasing of services from healthcare providers</v>
          </cell>
          <cell r="BC29" t="str">
            <v>To expand the healthcare service benefits through the strategic purchasing of services from healthcare providers</v>
          </cell>
        </row>
        <row r="30">
          <cell r="AD30" t="str">
            <v>Provincial Treasury</v>
          </cell>
          <cell r="AE30" t="str">
            <v xml:space="preserve">Municipal Systems Improvement Grant </v>
          </cell>
          <cell r="AF30" t="str">
            <v>Cooperative Governance</v>
          </cell>
          <cell r="AG30">
            <v>3</v>
          </cell>
          <cell r="AH30">
            <v>3</v>
          </cell>
          <cell r="AI30">
            <v>1</v>
          </cell>
          <cell r="AJ30" t="str">
            <v>SCHEDULE 5, PART B</v>
          </cell>
          <cell r="AK30">
            <v>0</v>
          </cell>
          <cell r="AL30">
            <v>0</v>
          </cell>
          <cell r="AM30">
            <v>0</v>
          </cell>
          <cell r="AN30">
            <v>0</v>
          </cell>
          <cell r="AO30"/>
          <cell r="AP30">
            <v>0</v>
          </cell>
          <cell r="AQ30">
            <v>1</v>
          </cell>
          <cell r="AR30">
            <v>0</v>
          </cell>
          <cell r="AS30">
            <v>0</v>
          </cell>
          <cell r="AT30" t="str">
            <v>RECURRENT GRANTS</v>
          </cell>
          <cell r="AU30"/>
          <cell r="AV30" t="str">
            <v>National Tertiary Services Grant</v>
          </cell>
          <cell r="AW30" t="str">
            <v>Health (Vote 18)</v>
          </cell>
          <cell r="AX30" t="str">
            <v>Schedule 4, Part A</v>
          </cell>
          <cell r="AY30" t="str">
            <v>2021/22: R14.3 billion; 2022/23: R14.7 billion and 2023/24: R14.8 billion</v>
          </cell>
          <cell r="AZ30" t="str">
            <v>Monthly instalments as per the payment schedule approved by National Treasury except for the Nelson Mandela Children’s Hospital where the first payment will be made in April 2021. Additional payments will be made in July and October 2021 based on evidence of satisfactory performance</v>
          </cell>
          <cell r="BA30" t="str">
            <v>Grant purpose</v>
          </cell>
          <cell r="BB30" t="str">
            <v>Ensure the provision of tertiary health services in South Africa; to compensate tertiary facilities for the additional costs associated with the provision of these services</v>
          </cell>
          <cell r="BC30" t="str">
            <v xml:space="preserve">Ensure the provision of tertiary health services in South Africa </v>
          </cell>
          <cell r="BD30" t="str">
            <v xml:space="preserve">to compensate tertiary facilities for the additional costs associated with the provision of these services </v>
          </cell>
        </row>
        <row r="31">
          <cell r="AD31" t="str">
            <v>Cooperative Governance and Traditional Affairs</v>
          </cell>
          <cell r="AE31" t="str">
            <v>Municipal Infrastructure Grant</v>
          </cell>
          <cell r="AF31" t="str">
            <v>Cooperative Governance</v>
          </cell>
          <cell r="AG31">
            <v>3</v>
          </cell>
          <cell r="AH31">
            <v>4</v>
          </cell>
          <cell r="AI31">
            <v>1</v>
          </cell>
          <cell r="AJ31" t="str">
            <v>SCHEDULE 5, PART B</v>
          </cell>
          <cell r="AK31">
            <v>0</v>
          </cell>
          <cell r="AL31">
            <v>0</v>
          </cell>
          <cell r="AM31">
            <v>0</v>
          </cell>
          <cell r="AN31">
            <v>0</v>
          </cell>
          <cell r="AO31"/>
          <cell r="AP31">
            <v>0</v>
          </cell>
          <cell r="AQ31">
            <v>2</v>
          </cell>
          <cell r="AR31">
            <v>0</v>
          </cell>
          <cell r="AS31">
            <v>0</v>
          </cell>
          <cell r="AT31" t="str">
            <v>INFRASTRUCTURE GRANTS</v>
          </cell>
          <cell r="AV31" t="str">
            <v>Human Settlements Development Grant</v>
          </cell>
          <cell r="AW31" t="str">
            <v>Human Settlements (Vote 33)</v>
          </cell>
          <cell r="AX31" t="str">
            <v>Schedule 5, Part A</v>
          </cell>
          <cell r="AY31" t="str">
            <v>2021/22: R13.4 billion; 2022/23: R13.8 billion and 2023/24: R14.5 billion</v>
          </cell>
          <cell r="AZ31" t="str">
            <v>Monthly instalments as per the payment schedule approved by National Treasury</v>
          </cell>
          <cell r="BA31" t="str">
            <v>Grant purpose</v>
          </cell>
          <cell r="BB31" t="str">
            <v>To provide funding for the progressive realisation of access to adequate housing through the creation of sustainable and integrated human settlements</v>
          </cell>
          <cell r="BC31" t="str">
            <v>To provide funding for the progressive realisation of access to adequate housing through the creation of sustainable and integrated human settlements</v>
          </cell>
        </row>
        <row r="32">
          <cell r="AD32" t="str">
            <v>Public Works and Infrastructure</v>
          </cell>
          <cell r="AE32" t="str">
            <v>Municipal Disaster Relief Grant</v>
          </cell>
          <cell r="AF32" t="str">
            <v>Cooperative Governance</v>
          </cell>
          <cell r="AG32">
            <v>3</v>
          </cell>
          <cell r="AH32">
            <v>5</v>
          </cell>
          <cell r="AI32">
            <v>1</v>
          </cell>
          <cell r="AJ32" t="str">
            <v>SCHEDULE 7, PART B</v>
          </cell>
          <cell r="AK32">
            <v>0</v>
          </cell>
          <cell r="AL32">
            <v>0</v>
          </cell>
          <cell r="AM32">
            <v>0</v>
          </cell>
          <cell r="AN32">
            <v>0</v>
          </cell>
          <cell r="AO32"/>
          <cell r="AP32">
            <v>0</v>
          </cell>
          <cell r="AQ32">
            <v>0</v>
          </cell>
          <cell r="AR32">
            <v>0</v>
          </cell>
          <cell r="AS32">
            <v>1</v>
          </cell>
          <cell r="AT32"/>
          <cell r="AV32" t="str">
            <v>Informal Settlements Upgrading Partnership Grant: Provinces</v>
          </cell>
          <cell r="AW32" t="str">
            <v>Human Settlements (Vote 33)</v>
          </cell>
          <cell r="AX32" t="str">
            <v>Schedule 5, Part A</v>
          </cell>
          <cell r="AY32" t="str">
            <v>2021/22: R.3.89 billion; 2022/23: R4.121.4 billion and 2023/24: R4.303.5 billion</v>
          </cell>
          <cell r="AZ32" t="str">
            <v>Monthly instalments as per the payment schedule approved by National Treasury</v>
          </cell>
          <cell r="BA32" t="str">
            <v>Grant purpose</v>
          </cell>
          <cell r="BB32" t="str">
            <v>To provide funding to facilitate a programmatic and inclusive approach to upgrading informal settlements</v>
          </cell>
          <cell r="BC32" t="str">
            <v xml:space="preserve">To provide funding to facilitate a programmatic and inclusive approach to upgrading informal settlements </v>
          </cell>
        </row>
        <row r="33">
          <cell r="AD33" t="str">
            <v>Police, Roads and Transport</v>
          </cell>
          <cell r="AE33" t="str">
            <v>Informal Settlements Upgrading Partnership Grant: Municipalities</v>
          </cell>
          <cell r="AF33" t="str">
            <v>Human Settlements</v>
          </cell>
          <cell r="AG33">
            <v>33</v>
          </cell>
          <cell r="AH33">
            <v>1</v>
          </cell>
          <cell r="AI33">
            <v>2</v>
          </cell>
          <cell r="AJ33" t="str">
            <v>SCHEDULE 5, PART B</v>
          </cell>
          <cell r="AK33">
            <v>0</v>
          </cell>
          <cell r="AL33">
            <v>0</v>
          </cell>
          <cell r="AM33">
            <v>0</v>
          </cell>
          <cell r="AN33">
            <v>0</v>
          </cell>
          <cell r="AO33"/>
          <cell r="AP33">
            <v>0</v>
          </cell>
          <cell r="AQ33">
            <v>3</v>
          </cell>
          <cell r="AR33">
            <v>0</v>
          </cell>
          <cell r="AS33">
            <v>0</v>
          </cell>
          <cell r="AT33" t="str">
            <v>INFRASTRUCTURE GRANTS</v>
          </cell>
          <cell r="AV33" t="str">
            <v>Provincial Emergency Housing Grant</v>
          </cell>
          <cell r="AW33" t="str">
            <v>Human Settlements (Vote 33)</v>
          </cell>
          <cell r="AX33" t="str">
            <v xml:space="preserve">Schedule 7, Part A </v>
          </cell>
          <cell r="AY33" t="str">
            <v>2021/22: R311.1 million; 2022/23: R325.7 million and 2023/24: 340.1 million</v>
          </cell>
          <cell r="AZ33" t="str">
            <v>Transfers are made in accordance with a payment schedule approved by National Treasury</v>
          </cell>
          <cell r="BA33" t="str">
            <v>Grant purpose</v>
          </cell>
          <cell r="BB33" t="str">
            <v>To provide funding to provinces for provision of temporary shelter assistance to households affected by disasters or a housing emergency; to provide funding to provinces to repair the damage to housing for low-income households following a disaster or housing emergency if the costs of repairs are less than the cost of relocation and provision of temporary shelter</v>
          </cell>
          <cell r="BC33" t="str">
            <v>To provide funding to provinces for provision of temporary shelter assistance to households affected by disasters or a housing emergency</v>
          </cell>
          <cell r="BD33" t="str">
            <v>to provide funding to provinces to repair the damage to housing for low-income households following a disaster or housing emergency if the costs of repairs are less than the cost of relocation and provision of temporary shelter</v>
          </cell>
        </row>
        <row r="34">
          <cell r="AD34" t="str">
            <v>Agriculture and Rural Development</v>
          </cell>
          <cell r="AE34" t="str">
            <v>Municipal Emergency Housing Grant</v>
          </cell>
          <cell r="AF34" t="str">
            <v>Human Settlements</v>
          </cell>
          <cell r="AG34">
            <v>33</v>
          </cell>
          <cell r="AH34">
            <v>2</v>
          </cell>
          <cell r="AI34">
            <v>2</v>
          </cell>
          <cell r="AJ34" t="str">
            <v>SCHEDULE 7, PART B</v>
          </cell>
          <cell r="AK34">
            <v>0</v>
          </cell>
          <cell r="AL34">
            <v>0</v>
          </cell>
          <cell r="AM34">
            <v>0</v>
          </cell>
          <cell r="AN34">
            <v>0</v>
          </cell>
          <cell r="AO34"/>
          <cell r="AP34">
            <v>0</v>
          </cell>
          <cell r="AQ34">
            <v>0</v>
          </cell>
          <cell r="AR34">
            <v>0</v>
          </cell>
          <cell r="AS34">
            <v>2</v>
          </cell>
          <cell r="AT34"/>
          <cell r="AV34" t="str">
            <v>Expanded Public Works Programme Integrated Grant for Provinces</v>
          </cell>
          <cell r="AW34" t="str">
            <v>Public Works and Infrastructure (Vote 13)</v>
          </cell>
          <cell r="AX34" t="str">
            <v>Schedule 5, Part A</v>
          </cell>
          <cell r="AY34" t="str">
            <v>2021/22: R421 million; 2022/23: R440 million and 2023/24: R456 million</v>
          </cell>
          <cell r="AZ34" t="str">
            <v>Three instalments per annum: 25 per cent, 14 May 2021; 45 per cent, 13 August 2021 and 30 per cent, 12 November 2021</v>
          </cell>
          <cell r="BA34" t="str">
            <v>Grant purpose</v>
          </cell>
          <cell r="BB34" t="str">
            <v>To incentivise provincial departments to expand work creation efforts through the use of labour intensive delivery methods in the following identified focus areas, in compliance with the Expanded Public Works Programme guidelines: road maintenance and the maintenance of buildings; low traffic volume roads and rural roads; other economic and social infrastructure; tourism and cultural industries; sustainable land based livelihoods; waste management</v>
          </cell>
          <cell r="BC34" t="str">
            <v>To incentivise provincial departments to expand work creation efforts through the use of labour intensive delivery methods in the following identified focus areas, in compliance with the Expanded Public Works Programme guidelines: road maintenance and the maintenance of buildings</v>
          </cell>
          <cell r="BD34" t="str">
            <v>low traffic volume roads and rural roads</v>
          </cell>
          <cell r="BE34" t="str">
            <v>other economic and social infrastructure</v>
          </cell>
          <cell r="BF34" t="str">
            <v>tourism and cultural industries</v>
          </cell>
        </row>
        <row r="35">
          <cell r="AD35" t="str">
            <v>Sport, Arts, Culture and Recreation</v>
          </cell>
          <cell r="AE35" t="str">
            <v>Urban Settlements Development Grant</v>
          </cell>
          <cell r="AF35" t="str">
            <v>Human Settlements</v>
          </cell>
          <cell r="AG35">
            <v>33</v>
          </cell>
          <cell r="AH35">
            <v>3</v>
          </cell>
          <cell r="AI35">
            <v>2</v>
          </cell>
          <cell r="AJ35" t="str">
            <v>SCHEDULE 4, PART B</v>
          </cell>
          <cell r="AK35">
            <v>0</v>
          </cell>
          <cell r="AL35">
            <v>0</v>
          </cell>
          <cell r="AM35">
            <v>0</v>
          </cell>
          <cell r="AN35">
            <v>0</v>
          </cell>
          <cell r="AO35"/>
          <cell r="AP35">
            <v>1</v>
          </cell>
          <cell r="AQ35">
            <v>0</v>
          </cell>
          <cell r="AR35">
            <v>0</v>
          </cell>
          <cell r="AS35">
            <v>0</v>
          </cell>
          <cell r="AT35"/>
          <cell r="AV35" t="str">
            <v>Social Sector Expanded Public Works Programme Incentive Grant for Provinces</v>
          </cell>
          <cell r="AW35" t="str">
            <v>Public Works and Infrastructure (Vote 13)</v>
          </cell>
          <cell r="AX35" t="str">
            <v>Schedule 5, Part A</v>
          </cell>
          <cell r="AY35" t="str">
            <v>2021/22: R414  million; 2022/23: R424 million and 2023/24: R426 million</v>
          </cell>
          <cell r="AZ35" t="str">
            <v>Three instalments per annum: 25 per cent, 15 April 2021; 45 per cent, 30 July 2021 and 30 per cent, 29 October 2021</v>
          </cell>
          <cell r="BA35" t="str">
            <v>Grant purpose</v>
          </cell>
          <cell r="BB35" t="str">
            <v>To incentivise provincial social sector departments, identified in the social sector Expanded Public Works Programme log-frame, to increase job creation by focusing on the strengthening and expansion of social sector programmes that have employment potential</v>
          </cell>
          <cell r="BC35" t="str">
            <v>To incentivise provincial social sector departments, identified in the social sector Expanded Public Works Programme log-frame, to increase job creation by focusing on the strengthening and expansion of social sector programmes that have employment potential</v>
          </cell>
        </row>
        <row r="36">
          <cell r="AD36" t="str">
            <v>Human Settlements</v>
          </cell>
          <cell r="AE36" t="str">
            <v>Energy Efficiency and Demand Side Management Grant</v>
          </cell>
          <cell r="AF36" t="str">
            <v>Mineral Resources and Energy</v>
          </cell>
          <cell r="AG36">
            <v>34</v>
          </cell>
          <cell r="AH36">
            <v>1</v>
          </cell>
          <cell r="AI36">
            <v>3</v>
          </cell>
          <cell r="AJ36" t="str">
            <v>SCHEDULE 5, PART B</v>
          </cell>
          <cell r="AK36">
            <v>0</v>
          </cell>
          <cell r="AL36">
            <v>0</v>
          </cell>
          <cell r="AM36">
            <v>0</v>
          </cell>
          <cell r="AN36">
            <v>0</v>
          </cell>
          <cell r="AO36"/>
          <cell r="AP36">
            <v>0</v>
          </cell>
          <cell r="AQ36">
            <v>4</v>
          </cell>
          <cell r="AR36">
            <v>0</v>
          </cell>
          <cell r="AS36">
            <v>0</v>
          </cell>
          <cell r="AT36" t="str">
            <v>INFRASTRUCTURE GRANTS</v>
          </cell>
          <cell r="AV36" t="str">
            <v>Early Childhood Development Grant</v>
          </cell>
          <cell r="AW36" t="str">
            <v>Social Development (Vote 19)</v>
          </cell>
          <cell r="AX36" t="str">
            <v>Schedule 5, Part A</v>
          </cell>
          <cell r="AY36" t="str">
            <v>2021/22: R1 billion; 2022/23: R1.1 billion and 2023/24: R1.2 billion allocated as follows:ECD subsidies: 2021/22: R963 million; 2022/23: R1 billion and 2023/24:  R1.1 billionECD maintenance improvements: 2021/22: R94 million; 2022/23: R98 million and 2023/24: R102 million</v>
          </cell>
          <cell r="AZ36" t="str">
            <v>Quarterly instalments based on the approved payment schedule</v>
          </cell>
          <cell r="BA36" t="str">
            <v>Grant purpose</v>
          </cell>
          <cell r="BB36" t="str">
            <v>To increase the number of poor children accessing subsidised early childhood development services through centre and non-centre based programmes; to support early childhood development providers delivering an early childhood development programme to meet basic health and safety requirements for registration; to pilot the construction of new low-cost early childhood development centres</v>
          </cell>
          <cell r="BC36" t="str">
            <v xml:space="preserve">To increase the number of poor children accessing subsidised early childhood development services through centre and non-centre based programmes </v>
          </cell>
          <cell r="BD36" t="str">
            <v>to support early childhood development providers delivering an early childhood development programme to meet basic health and safety requirements for registration</v>
          </cell>
          <cell r="BE36" t="str">
            <v>to pilot the construction of new low-cost early childhood development centres</v>
          </cell>
        </row>
        <row r="37">
          <cell r="AD37" t="str">
            <v/>
          </cell>
          <cell r="AE37" t="str">
            <v>Integrated National Electrification Programme (Eskom) Grant</v>
          </cell>
          <cell r="AF37" t="str">
            <v>Mineral Resources and Energy</v>
          </cell>
          <cell r="AG37">
            <v>34</v>
          </cell>
          <cell r="AH37">
            <v>2</v>
          </cell>
          <cell r="AI37">
            <v>3</v>
          </cell>
          <cell r="AJ37" t="str">
            <v>SCHEDULE 6, PART B</v>
          </cell>
          <cell r="AK37">
            <v>0</v>
          </cell>
          <cell r="AL37">
            <v>0</v>
          </cell>
          <cell r="AM37">
            <v>0</v>
          </cell>
          <cell r="AN37">
            <v>0</v>
          </cell>
          <cell r="AO37"/>
          <cell r="AP37">
            <v>0</v>
          </cell>
          <cell r="AQ37">
            <v>0</v>
          </cell>
          <cell r="AR37">
            <v>2</v>
          </cell>
          <cell r="AS37">
            <v>0</v>
          </cell>
          <cell r="AT37"/>
          <cell r="AV37" t="str">
            <v>Early Childhood Development Grant: Infrastructure Component</v>
          </cell>
          <cell r="AW37" t="str">
            <v>Social Development (Vote 17)</v>
          </cell>
          <cell r="AX37" t="str">
            <v>Schedule 5, Part A</v>
          </cell>
          <cell r="AY37" t="str">
            <v>2021/22: R94 million; 2022/23: R98 million and 2023/24: R102 million</v>
          </cell>
          <cell r="AZ37" t="str">
            <v>Quarterly instalments according to approved payment schedule</v>
          </cell>
          <cell r="BA37" t="str">
            <v>Grant purpose</v>
          </cell>
          <cell r="BB37" t="str">
            <v>To support ECD providers delivering an ECD programme to meet basic health and safety requirements for registration; to pilot the construction of new low cost ECD centres</v>
          </cell>
          <cell r="BC37" t="str">
            <v>To support ECD providers delivering an ECD programme to meet basic health and safety requirements for registration</v>
          </cell>
          <cell r="BD37" t="str">
            <v xml:space="preserve">to pilot the construction of new low cost ECD centres </v>
          </cell>
        </row>
        <row r="38">
          <cell r="AD38" t="str">
            <v/>
          </cell>
          <cell r="AE38" t="str">
            <v>Integrated National Electrification Programme (Municipal) Grant</v>
          </cell>
          <cell r="AF38" t="str">
            <v>Mineral Resources and Energy</v>
          </cell>
          <cell r="AG38">
            <v>34</v>
          </cell>
          <cell r="AH38">
            <v>3</v>
          </cell>
          <cell r="AI38">
            <v>3</v>
          </cell>
          <cell r="AJ38" t="str">
            <v>SCHEDULE 5, PART B</v>
          </cell>
          <cell r="AK38">
            <v>0</v>
          </cell>
          <cell r="AL38">
            <v>0</v>
          </cell>
          <cell r="AM38">
            <v>0</v>
          </cell>
          <cell r="AN38">
            <v>0</v>
          </cell>
          <cell r="AO38"/>
          <cell r="AP38">
            <v>0</v>
          </cell>
          <cell r="AQ38">
            <v>5</v>
          </cell>
          <cell r="AR38">
            <v>0</v>
          </cell>
          <cell r="AS38">
            <v>0</v>
          </cell>
          <cell r="AT38" t="str">
            <v>INFRASTRUCTURE GRANTS</v>
          </cell>
          <cell r="AV38" t="str">
            <v>Early Childhood Development Grant: Subsidy Component</v>
          </cell>
          <cell r="AW38" t="str">
            <v>Social Development (Vote 19)</v>
          </cell>
          <cell r="AX38" t="str">
            <v>Schedule 5, Part A</v>
          </cell>
          <cell r="AY38" t="str">
            <v>2021/22: R963 million; 2022/23: R1 billion and 2023/24 R1.1 billion</v>
          </cell>
          <cell r="AZ38" t="str">
            <v>Quarterly instalments according to approved payment schedule</v>
          </cell>
          <cell r="BA38" t="str">
            <v>Grant purpose</v>
          </cell>
          <cell r="BB38" t="str">
            <v>To increase the number of poor children accessing subsidised ECD services through centre and non-centre based progammes</v>
          </cell>
          <cell r="BC38" t="str">
            <v>To increase the number of poor children accessing subsidised ECD services through centre and non-centre based  progammes</v>
          </cell>
        </row>
        <row r="39">
          <cell r="AD39" t="str">
            <v/>
          </cell>
          <cell r="AE39" t="str">
            <v>Programme and Project Preparation Support Grant</v>
          </cell>
          <cell r="AF39" t="str">
            <v>National Treasury</v>
          </cell>
          <cell r="AG39">
            <v>8</v>
          </cell>
          <cell r="AH39">
            <v>1</v>
          </cell>
          <cell r="AI39">
            <v>4</v>
          </cell>
          <cell r="AJ39" t="str">
            <v>SCHEDULE 5, PART B</v>
          </cell>
          <cell r="AK39">
            <v>0</v>
          </cell>
          <cell r="AL39">
            <v>0</v>
          </cell>
          <cell r="AM39">
            <v>0</v>
          </cell>
          <cell r="AN39">
            <v>0</v>
          </cell>
          <cell r="AO39"/>
          <cell r="AP39">
            <v>0</v>
          </cell>
          <cell r="AQ39">
            <v>2</v>
          </cell>
          <cell r="AR39">
            <v>0</v>
          </cell>
          <cell r="AS39">
            <v>0</v>
          </cell>
          <cell r="AT39" t="str">
            <v>RECURRENT GRANTS</v>
          </cell>
          <cell r="AV39" t="str">
            <v>Community Library Services Grant</v>
          </cell>
          <cell r="AW39" t="str">
            <v>Sports, Arts and Culture (Vote 37)</v>
          </cell>
          <cell r="AX39" t="str">
            <v>Schedule 5, Part A</v>
          </cell>
          <cell r="AY39" t="str">
            <v>2021/22: R1.4 billion; 2022/23: R1.5 billion and 2023/24: R1.5 billion</v>
          </cell>
          <cell r="AZ39" t="str">
            <v>Four instalments: 16 April 2021; 16 July 2021; 15 October 2021; and 21 January 2022</v>
          </cell>
          <cell r="BA39" t="str">
            <v>Grant purpose</v>
          </cell>
          <cell r="BB39" t="str">
            <v>To transform urban and rural community library infrastructure, facilities and services (primarily targeting previously disadvantaged communities) through a recapitalised programme at provincial level in support of local government and national initiatives</v>
          </cell>
          <cell r="BC39" t="str">
            <v>To transform urban and rural community library infrastructure, facilities and services (primarily targeting previously disadvantaged communities) through a recapitalised  programme at provincial level in support of local government and national initiatives</v>
          </cell>
        </row>
        <row r="40">
          <cell r="AD40" t="str">
            <v/>
          </cell>
          <cell r="AE40" t="str">
            <v>Infrastructure Skills Development Grant</v>
          </cell>
          <cell r="AF40" t="str">
            <v>National Treasury</v>
          </cell>
          <cell r="AG40">
            <v>8</v>
          </cell>
          <cell r="AH40">
            <v>2</v>
          </cell>
          <cell r="AI40">
            <v>4</v>
          </cell>
          <cell r="AJ40" t="str">
            <v>SCHEDULE 5, PART B</v>
          </cell>
          <cell r="AK40">
            <v>0</v>
          </cell>
          <cell r="AL40">
            <v>0</v>
          </cell>
          <cell r="AM40">
            <v>0</v>
          </cell>
          <cell r="AN40">
            <v>0</v>
          </cell>
          <cell r="AO40"/>
          <cell r="AP40">
            <v>0</v>
          </cell>
          <cell r="AQ40">
            <v>3</v>
          </cell>
          <cell r="AR40">
            <v>0</v>
          </cell>
          <cell r="AS40">
            <v>0</v>
          </cell>
          <cell r="AT40" t="str">
            <v>RECURRENT GRANTS</v>
          </cell>
          <cell r="AV40" t="str">
            <v>Mass Participation and Sport Development Grant</v>
          </cell>
          <cell r="AW40" t="str">
            <v xml:space="preserve">Sports, Arts and Culture (Vote 37) </v>
          </cell>
          <cell r="AX40" t="str">
            <v>Schedule 5, Part A</v>
          </cell>
          <cell r="AY40" t="str">
            <v xml:space="preserve">2021/22: R620 million; 2022/23: R640 million; 2023/24: R661 million                                    </v>
          </cell>
          <cell r="AZ40" t="str">
            <v>Four instalments: 26 May 2021; 26 August 2021; 25 November 2021 and 26 January 2022</v>
          </cell>
          <cell r="BA40" t="str">
            <v xml:space="preserve">Grant purpose </v>
          </cell>
          <cell r="BB40" t="str">
            <v>To facilitate sport and active recreation participation and empowerment in partnership with relevant stakeholders</v>
          </cell>
          <cell r="BC40" t="str">
            <v>To facilitate sport and active recreation participation and empowerment in partnership with relevant stakeholders</v>
          </cell>
        </row>
        <row r="41">
          <cell r="AD41" t="str">
            <v/>
          </cell>
          <cell r="AE41" t="str">
            <v>Local Government Financial Management Grant</v>
          </cell>
          <cell r="AF41" t="str">
            <v>National Treasury</v>
          </cell>
          <cell r="AG41">
            <v>8</v>
          </cell>
          <cell r="AH41">
            <v>3</v>
          </cell>
          <cell r="AI41">
            <v>4</v>
          </cell>
          <cell r="AJ41" t="str">
            <v>SCHEDULE 5, PART B</v>
          </cell>
          <cell r="AK41">
            <v>0</v>
          </cell>
          <cell r="AL41">
            <v>0</v>
          </cell>
          <cell r="AM41">
            <v>0</v>
          </cell>
          <cell r="AN41">
            <v>0</v>
          </cell>
          <cell r="AO41"/>
          <cell r="AP41">
            <v>0</v>
          </cell>
          <cell r="AQ41">
            <v>4</v>
          </cell>
          <cell r="AR41">
            <v>0</v>
          </cell>
          <cell r="AS41">
            <v>0</v>
          </cell>
          <cell r="AT41" t="str">
            <v>RECURRENT GRANTS</v>
          </cell>
          <cell r="AV41" t="str">
            <v>Provincial Roads Maintenance Grant</v>
          </cell>
          <cell r="AW41" t="str">
            <v>Transport (Vote 40)</v>
          </cell>
          <cell r="AX41" t="str">
            <v>Schedule 4, Part A</v>
          </cell>
          <cell r="AY41" t="str">
            <v xml:space="preserve">2021/22: R .00 billion; 2022/23: R.00 billion and 2023/24 R .00 billion   </v>
          </cell>
          <cell r="AZ41" t="str">
            <v>Payment will be made in accordance with a payment schedule agreed to with provinces and approved by National Treasury</v>
          </cell>
          <cell r="BA41" t="str">
            <v xml:space="preserve">Grant purpose </v>
          </cell>
          <cell r="BB41" t="str">
            <v>To supplement provincial investments for road infrastructure maintenance (routine, periodic and special maintenance); to ensure that all roads are classified as per the Road Infrastructure Strategic Framework for South Africa and the technical recommendations for highways, and the Road Classification and Access Management guidelines; to implement and maintain road asset management systems; to supplement provincial projects for the repair of roads and bridges damaged by unforeseen incidents including natural disasters; to improve road safety with a special focus on pedestrian safety in rural areas</v>
          </cell>
          <cell r="BC41" t="str">
            <v>To supplement provincial investments for road infrastructure maintenance (routine, periodic and special maintenance)</v>
          </cell>
          <cell r="BD41" t="str">
            <v>to ensure that all roads are classified as per the Road Infrastructure Strategic Framework for South Africa and the technical recommendations for highways, and the Road Classification and Access Management guidelines</v>
          </cell>
          <cell r="BE41" t="str">
            <v xml:space="preserve">to implement and maintain road asset management systems </v>
          </cell>
          <cell r="BF41" t="str">
            <v xml:space="preserve">to supplement provincial projects for the repair of roads and bridges damaged by unforeseen incidents including natural disasters </v>
          </cell>
        </row>
        <row r="42">
          <cell r="AD42" t="str">
            <v/>
          </cell>
          <cell r="AE42" t="str">
            <v>Neighbourhood Development Partnership Grant (Capital)</v>
          </cell>
          <cell r="AF42" t="str">
            <v>National Treasury</v>
          </cell>
          <cell r="AG42">
            <v>8</v>
          </cell>
          <cell r="AH42">
            <v>4</v>
          </cell>
          <cell r="AI42">
            <v>4</v>
          </cell>
          <cell r="AJ42" t="str">
            <v>SCHEDULE 5, PART B</v>
          </cell>
          <cell r="AK42">
            <v>0</v>
          </cell>
          <cell r="AL42">
            <v>0</v>
          </cell>
          <cell r="AM42">
            <v>0</v>
          </cell>
          <cell r="AN42">
            <v>0</v>
          </cell>
          <cell r="AO42"/>
          <cell r="AP42">
            <v>0</v>
          </cell>
          <cell r="AQ42">
            <v>6</v>
          </cell>
          <cell r="AR42">
            <v>0</v>
          </cell>
          <cell r="AS42">
            <v>0</v>
          </cell>
          <cell r="AT42" t="str">
            <v>INFRASTRUCTURE GRANTS</v>
          </cell>
          <cell r="AV42" t="str">
            <v>Public Transport Operations Grant</v>
          </cell>
          <cell r="AW42" t="str">
            <v xml:space="preserve">Transport (Vote 40) </v>
          </cell>
          <cell r="AX42" t="str">
            <v>Schedule 4, Part A</v>
          </cell>
          <cell r="AY42" t="str">
            <v>2021/22: R6.7 billion; 2022/23: R7.1 billion and 2023/24: R7.4 billion</v>
          </cell>
          <cell r="AZ42" t="str">
            <v xml:space="preserve">Monthly instalments according to a payment schedule approved by National Treasury                     </v>
          </cell>
          <cell r="BA42" t="str">
            <v>Grant purpose</v>
          </cell>
          <cell r="BB42" t="str">
            <v>To provide supplementary funding towards public transport services provided by provincial departments of transport</v>
          </cell>
          <cell r="BC42" t="str">
            <v>To provide supplementary funding towards public transport services provided by provincial departments of transport</v>
          </cell>
        </row>
        <row r="43">
          <cell r="AD43" t="str">
            <v/>
          </cell>
          <cell r="AE43" t="str">
            <v>Expanded Public Works Programme Integrated Grant for Municipalities</v>
          </cell>
          <cell r="AF43" t="str">
            <v>Public Works and Infrastructure</v>
          </cell>
          <cell r="AG43">
            <v>13</v>
          </cell>
          <cell r="AH43">
            <v>1</v>
          </cell>
          <cell r="AI43">
            <v>5</v>
          </cell>
          <cell r="AJ43" t="str">
            <v>SCHEDULE 5, PART B</v>
          </cell>
          <cell r="AK43">
            <v>0</v>
          </cell>
          <cell r="AL43">
            <v>0</v>
          </cell>
          <cell r="AM43">
            <v>0</v>
          </cell>
          <cell r="AN43">
            <v>0</v>
          </cell>
          <cell r="AO43"/>
          <cell r="AP43">
            <v>0</v>
          </cell>
          <cell r="AQ43">
            <v>5</v>
          </cell>
          <cell r="AR43">
            <v>0</v>
          </cell>
          <cell r="AS43">
            <v>0</v>
          </cell>
          <cell r="AT43" t="str">
            <v>RECURRENT GRANTS</v>
          </cell>
          <cell r="AV43" t="str">
            <v>Integrated Urban Development Grant</v>
          </cell>
          <cell r="AW43" t="str">
            <v>Cooperative Governance (Vote 3)</v>
          </cell>
          <cell r="AX43" t="str">
            <v>Schedule 5, Part B</v>
          </cell>
          <cell r="AY43" t="str">
            <v>The grant will be paid in three instalments:  July 2021, December 2021 and March 2022, in line with the payment schedule approved by National Treasury</v>
          </cell>
          <cell r="AZ43" t="str">
            <v>Responsibilities of the national departmentsDCoG administers the IUDG and co-ordinates its activities with all stakeholders, through appropriate structures. DCoG must:monitor expenditure and non-financial performance in collaboration with provincial departments of cooperative governance coordinate overall programme implementationshare all reports on COVID-19 expenditure with the National Disaster Management Centre and report separately on COVID-19 expenditure in its reports submitted in terms of the requirements of section 10 of the Division of Revenue ActThe Municipal Infrastructure Support Agent must support municipalities that have been identified collaboratively by DCoG and its provincial counterparts as needing assistance In addition to the sector-specific support and advice, the Department of Water and Sanitation, Department of Environment, Forestry and Fisheries, Department of Transport, Department of Mineral Resources and Energy and DSAC will be expected to:provide sector policies and plans to municipalities as informants to the preparation of Capital Expenditure Frameworksparticipate in processes to approve the 10-year Capital Expenditure Framework and three-year capital programmefulfil a sectoral monitoring and guidance role on relevant sectoral outputs. National sector departments will be invited to participate in IUDG in-year monitoring meetings in order to facilitate this role</v>
          </cell>
          <cell r="BA43" t="str">
            <v xml:space="preserve">Grant purpose </v>
          </cell>
          <cell r="BB43" t="str">
            <v>To provide funding for public investment in infrastructure for the poor and to promote increased access to municipal own sources of capital finance in order to increase funding for public investment in economic infrastructure; to ensure that public investments are spatially aligned and to promote the sound management of the assets delivered</v>
          </cell>
          <cell r="BC43" t="str">
            <v xml:space="preserve">To provide funding for public investment in infrastructure for the poor and to promote increased access to municipal own sources of capital finance in order to increase funding for public investment in economic infrastructure </v>
          </cell>
          <cell r="BD43" t="str">
            <v>to ensure that public investments are spatially aligned and to promote the sound management of the assets delivered</v>
          </cell>
        </row>
        <row r="44">
          <cell r="AD44" t="str">
            <v>Education</v>
          </cell>
          <cell r="AE44" t="str">
            <v>Public Transport Network Grant</v>
          </cell>
          <cell r="AF44" t="str">
            <v>Transport</v>
          </cell>
          <cell r="AG44">
            <v>40</v>
          </cell>
          <cell r="AH44">
            <v>1</v>
          </cell>
          <cell r="AI44">
            <v>6</v>
          </cell>
          <cell r="AJ44" t="str">
            <v>SCHEDULE 5, PART B</v>
          </cell>
          <cell r="AK44">
            <v>0</v>
          </cell>
          <cell r="AL44">
            <v>0</v>
          </cell>
          <cell r="AM44">
            <v>0</v>
          </cell>
          <cell r="AN44">
            <v>0</v>
          </cell>
          <cell r="AO44"/>
          <cell r="AP44">
            <v>0</v>
          </cell>
          <cell r="AQ44">
            <v>7</v>
          </cell>
          <cell r="AR44">
            <v>0</v>
          </cell>
          <cell r="AS44">
            <v>0</v>
          </cell>
          <cell r="AT44" t="str">
            <v>INFRASTRUCTURE GRANTS</v>
          </cell>
          <cell r="AV44" t="str">
            <v>Municipal Disaster Relief Grant</v>
          </cell>
          <cell r="AW44" t="str">
            <v>Cooperative Governance (Vote 3)</v>
          </cell>
          <cell r="AX44" t="str">
            <v>Schedule 7, Part B</v>
          </cell>
          <cell r="AY44" t="str">
            <v>2021/22: R359 million; 2022/23: R371 million and 2023/24: R373 million</v>
          </cell>
          <cell r="AZ44" t="str">
            <v>Transfers are made in accordance with a payment schedule approved by National Treasury</v>
          </cell>
          <cell r="BA44" t="str">
            <v>Grant purpose</v>
          </cell>
          <cell r="BB44" t="str">
            <v>To provide for the immediate release of funds for disaster response</v>
          </cell>
          <cell r="BC44" t="str">
            <v>To provide for the immediate release of funds for disaster response</v>
          </cell>
        </row>
        <row r="45">
          <cell r="AD45" t="str">
            <v>Health</v>
          </cell>
          <cell r="AE45" t="str">
            <v>Rural Roads Asset Management Systems Grant</v>
          </cell>
          <cell r="AF45" t="str">
            <v>Transport</v>
          </cell>
          <cell r="AG45">
            <v>40</v>
          </cell>
          <cell r="AH45">
            <v>2</v>
          </cell>
          <cell r="AI45">
            <v>6</v>
          </cell>
          <cell r="AJ45" t="str">
            <v>SCHEDULE 5, PART B</v>
          </cell>
          <cell r="AK45">
            <v>0</v>
          </cell>
          <cell r="AL45">
            <v>0</v>
          </cell>
          <cell r="AM45">
            <v>0</v>
          </cell>
          <cell r="AN45">
            <v>0</v>
          </cell>
          <cell r="AO45"/>
          <cell r="AP45">
            <v>0</v>
          </cell>
          <cell r="AQ45">
            <v>8</v>
          </cell>
          <cell r="AR45">
            <v>0</v>
          </cell>
          <cell r="AS45">
            <v>0</v>
          </cell>
          <cell r="AT45" t="str">
            <v>INFRASTRUCTURE GRANTS</v>
          </cell>
          <cell r="AV45" t="str">
            <v>Municipal Infrastructure Grant</v>
          </cell>
          <cell r="AW45" t="str">
            <v>Cooperative Governance (Vote 3)</v>
          </cell>
          <cell r="AX45" t="str">
            <v xml:space="preserve">Schedule 5, Part B </v>
          </cell>
          <cell r="AY45" t="str">
            <v>2021/22: R14.7 billion; 2022/23: R15.9 billion and R2023/24: R16.9 billion</v>
          </cell>
          <cell r="AZ45" t="str">
            <v>Transfers are made in accordance with a payment schedule approved by National Treasury</v>
          </cell>
          <cell r="BA45" t="str">
            <v xml:space="preserve">Grant purpose </v>
          </cell>
          <cell r="BB45" t="str">
            <v>To provide specific capital finance for eradicating basic municipal infrastructure backlogs for poor households, microenterprises and social institutions servicing poor communities; to provide specific funding for the development of asset management plans for infrastructure servicing the poor</v>
          </cell>
          <cell r="BC45" t="str">
            <v>To provide specific capital finance for eradicating basic municipal infrastructure backlogs for poor households, microenterprises and social institutions servicing poor communities</v>
          </cell>
          <cell r="BD45" t="str">
            <v>to provide specific funding for the development of asset management plans for infrastructure servicing the poor</v>
          </cell>
          <cell r="BF45"/>
        </row>
        <row r="46">
          <cell r="AD46" t="str">
            <v>Social Development</v>
          </cell>
          <cell r="AE46" t="str">
            <v xml:space="preserve">Regional Bulk Infrastructure Grant </v>
          </cell>
          <cell r="AF46" t="str">
            <v>Water and Sanitation</v>
          </cell>
          <cell r="AG46">
            <v>41</v>
          </cell>
          <cell r="AH46">
            <v>1</v>
          </cell>
          <cell r="AI46">
            <v>7</v>
          </cell>
          <cell r="AJ46" t="str">
            <v>SCHEDULE 5, PART B</v>
          </cell>
          <cell r="AK46">
            <v>0</v>
          </cell>
          <cell r="AL46">
            <v>0</v>
          </cell>
          <cell r="AM46">
            <v>0</v>
          </cell>
          <cell r="AN46">
            <v>0</v>
          </cell>
          <cell r="AO46"/>
          <cell r="AP46">
            <v>0</v>
          </cell>
          <cell r="AQ46">
            <v>9</v>
          </cell>
          <cell r="AR46">
            <v>0</v>
          </cell>
          <cell r="AS46">
            <v>0</v>
          </cell>
          <cell r="AT46" t="str">
            <v>INFRASTRUCTURE GRANTS</v>
          </cell>
          <cell r="AV46" t="str">
            <v xml:space="preserve">Municipal Systems Improvement Grant </v>
          </cell>
          <cell r="AW46" t="str">
            <v>Cooperative Governance (Vote 3)</v>
          </cell>
          <cell r="AX46" t="str">
            <v>Schedule 5, Part B and Schedule 6, Part B</v>
          </cell>
          <cell r="AY46" t="str">
            <v>2021/22: R135 million; 2022/23: R140 million and 2023/24: R147 million</v>
          </cell>
          <cell r="AZ46" t="str">
            <v>Schedule 6 grant payments to the service providers are made in accordance with the signed service level agreement, implementation plan and project milestones or deliverables</v>
          </cell>
          <cell r="BA46" t="str">
            <v>Grant purpose</v>
          </cell>
          <cell r="BB46" t="str">
            <v>To assist municipalities to perform their functions and stabilise institutional and governance systems as required in the Municipal Systems Act and related local government legislation</v>
          </cell>
          <cell r="BC46" t="str">
            <v>To assist municipalities to perform their functions and stabilise institutional and governance systems as required in the Municipal Systems Act and related local government legislation</v>
          </cell>
          <cell r="BF46"/>
        </row>
        <row r="47">
          <cell r="AD47" t="str">
            <v>Office of the Premier</v>
          </cell>
          <cell r="AE47" t="str">
            <v xml:space="preserve">Water Services Infrastructure Grant </v>
          </cell>
          <cell r="AF47" t="str">
            <v>Water and Sanitation</v>
          </cell>
          <cell r="AG47">
            <v>41</v>
          </cell>
          <cell r="AH47">
            <v>2</v>
          </cell>
          <cell r="AI47">
            <v>7</v>
          </cell>
          <cell r="AJ47" t="str">
            <v>SCHEDULE 5, PART B</v>
          </cell>
          <cell r="AK47">
            <v>0</v>
          </cell>
          <cell r="AL47">
            <v>0</v>
          </cell>
          <cell r="AM47">
            <v>0</v>
          </cell>
          <cell r="AN47">
            <v>0</v>
          </cell>
          <cell r="AO47"/>
          <cell r="AP47">
            <v>0</v>
          </cell>
          <cell r="AQ47">
            <v>10</v>
          </cell>
          <cell r="AR47">
            <v>0</v>
          </cell>
          <cell r="AS47">
            <v>0</v>
          </cell>
          <cell r="AT47" t="str">
            <v>INFRASTRUCTURE GRANTS</v>
          </cell>
          <cell r="AV47" t="str">
            <v>Energy Efficiency and Demand Side Management Grant</v>
          </cell>
          <cell r="AW47" t="str">
            <v>Mineral Resources and Energy (Vote 34)</v>
          </cell>
          <cell r="AX47" t="str">
            <v>Schedule 5, Part B</v>
          </cell>
          <cell r="AY47" t="str">
            <v>2021/22: R221 million; 2022/23: R231 million and 2023/24: R232 million</v>
          </cell>
          <cell r="AZ47" t="str">
            <v>Transfers are made in accordance with a payment schedule approved by the National Treasury</v>
          </cell>
          <cell r="BA47" t="str">
            <v>Grant purpose</v>
          </cell>
          <cell r="BB47" t="str">
            <v>To provide subsidies to municipalities to implement energy efficiency and demand side management initiatives within municipal infrastructure in order to reduce electricity consumption and improve energy efficiency</v>
          </cell>
          <cell r="BC47" t="str">
            <v>To provide subsidies to municipalities to implement energy efficiency and demand side management initiatives within municipal infrastructure in order to reduce electricity consumption and improve energy efficiency</v>
          </cell>
          <cell r="BF47"/>
        </row>
        <row r="48">
          <cell r="AD48" t="str">
            <v>Gauteng Provincial Legislature</v>
          </cell>
          <cell r="AE48" t="str">
            <v xml:space="preserve">Ilima/Letsema Projects Grant </v>
          </cell>
          <cell r="AF48" t="str">
            <v>Agriculture, Land Reform and Rural Development</v>
          </cell>
          <cell r="AG48">
            <v>29</v>
          </cell>
          <cell r="AH48">
            <v>1</v>
          </cell>
          <cell r="AI48">
            <v>8</v>
          </cell>
          <cell r="AJ48" t="str">
            <v>SCHEDULE 6, PART A</v>
          </cell>
          <cell r="AK48">
            <v>0</v>
          </cell>
          <cell r="AL48">
            <v>0</v>
          </cell>
          <cell r="AM48">
            <v>1</v>
          </cell>
          <cell r="AN48">
            <v>0</v>
          </cell>
          <cell r="AO48"/>
          <cell r="AP48">
            <v>0</v>
          </cell>
          <cell r="AQ48">
            <v>0</v>
          </cell>
          <cell r="AR48">
            <v>0</v>
          </cell>
          <cell r="AS48">
            <v>0</v>
          </cell>
          <cell r="AT48"/>
          <cell r="AV48" t="str">
            <v>Integrated National Electrification Programme (Eskom) Grant</v>
          </cell>
          <cell r="AW48" t="str">
            <v>Mineral Resources and Energy (Vote 34)</v>
          </cell>
          <cell r="AX48" t="str">
            <v>Schedule 6, Part B</v>
          </cell>
          <cell r="AY48" t="str">
            <v xml:space="preserve">2021/22: R2.8 billion; 2022/23: R3.6 billion and 2023/24: R3.8 billion </v>
          </cell>
          <cell r="AZ48" t="str">
            <v>Payments are made in accordance with a payment schedule approved by National Treasury</v>
          </cell>
          <cell r="BA48" t="str">
            <v>Grant purpose</v>
          </cell>
          <cell r="BB48" t="str">
            <v>To implement the Integrated National Electrification Programme by providing capital subsidies to Eskom to address the electrification backlog of all existing and planned residential dwellings (including informal settlements, farm dwellers, new and existing dwellings) and the installation of relevant bulk infrastructure in Eskom licenced areas</v>
          </cell>
          <cell r="BC48" t="str">
            <v>To implement the Integrated National Electrification Programme by providing capital subsidies to Eskom to address the electrification backlog of all existing and planned residential dwellings (including informal settlements, farm dwellers, new and existing dwellings) and the installation of relevant bulk infrastructure in Eskom licenced areas</v>
          </cell>
          <cell r="BF48"/>
        </row>
        <row r="49">
          <cell r="AD49" t="str">
            <v>Economic Development</v>
          </cell>
          <cell r="AE49" t="str">
            <v>School Infrastructure Backlogs Grant</v>
          </cell>
          <cell r="AF49" t="str">
            <v>Basic Education</v>
          </cell>
          <cell r="AG49">
            <v>16</v>
          </cell>
          <cell r="AH49">
            <v>1</v>
          </cell>
          <cell r="AI49">
            <v>9</v>
          </cell>
          <cell r="AJ49" t="str">
            <v>SCHEDULE 6, PART A</v>
          </cell>
          <cell r="AK49">
            <v>0</v>
          </cell>
          <cell r="AL49">
            <v>0</v>
          </cell>
          <cell r="AM49">
            <v>2</v>
          </cell>
          <cell r="AN49">
            <v>0</v>
          </cell>
          <cell r="AO49"/>
          <cell r="AP49">
            <v>0</v>
          </cell>
          <cell r="AQ49">
            <v>0</v>
          </cell>
          <cell r="AR49">
            <v>0</v>
          </cell>
          <cell r="AS49">
            <v>0</v>
          </cell>
          <cell r="AT49"/>
          <cell r="AV49" t="str">
            <v>Integrated National Electrification Programme (Municipal) Grant</v>
          </cell>
          <cell r="AW49" t="str">
            <v>Mineral Resources and Energy (Vote 34)</v>
          </cell>
          <cell r="AX49" t="str">
            <v>Schedule 5, Part B</v>
          </cell>
          <cell r="AY49" t="str">
            <v>2021/22: R2 billion; 2022/23: R2.1 billion and 2023/24: R2.2 billion</v>
          </cell>
          <cell r="AZ49" t="str">
            <v>Transfers are made in accordance with a payment schedule approved by National Treasury</v>
          </cell>
          <cell r="BA49" t="str">
            <v>Grant purpose</v>
          </cell>
          <cell r="BB49" t="str">
            <v>To implement the Integrated National Electrification Programme by providing capital subsidies to municipalities to address the electrification backlog of all existing and planned residential dwellings (including informal settlements, farm dwellers, new and existing dwellings) and the installation of relevant bulk infrastructure</v>
          </cell>
          <cell r="BC49" t="str">
            <v>To implement the Integrated National Electrification Programme by providing capital subsidies to municipalities to address the electrification backlog of all existing and planned residential dwellings (including informal settlements, farm dwellers, new and existing dwellings) and the installation of relevant bulk infrastructure</v>
          </cell>
          <cell r="BF49"/>
        </row>
        <row r="50">
          <cell r="AD50" t="str">
            <v>Cooperative Governance and Traditional Affairs</v>
          </cell>
          <cell r="AE50" t="str">
            <v>National Health Insurance Indirect Grant</v>
          </cell>
          <cell r="AF50" t="str">
            <v>Health</v>
          </cell>
          <cell r="AG50">
            <v>18</v>
          </cell>
          <cell r="AH50">
            <v>1</v>
          </cell>
          <cell r="AI50">
            <v>10</v>
          </cell>
          <cell r="AJ50" t="str">
            <v>SCHEDULE 6, PART A</v>
          </cell>
          <cell r="AK50">
            <v>0</v>
          </cell>
          <cell r="AL50">
            <v>0</v>
          </cell>
          <cell r="AM50">
            <v>3</v>
          </cell>
          <cell r="AN50">
            <v>0</v>
          </cell>
          <cell r="AO50"/>
          <cell r="AP50">
            <v>0</v>
          </cell>
          <cell r="AQ50">
            <v>0</v>
          </cell>
          <cell r="AR50">
            <v>0</v>
          </cell>
          <cell r="AS50">
            <v>0</v>
          </cell>
          <cell r="AT50"/>
          <cell r="AV50" t="str">
            <v>Informal Settlements Upgrading Partnership Grant: Municipalities</v>
          </cell>
          <cell r="AW50" t="str">
            <v xml:space="preserve">Human Settlements (Vote 33) </v>
          </cell>
          <cell r="AX50" t="str">
            <v>Schedule 5, Part B</v>
          </cell>
          <cell r="AY50" t="str">
            <v>This grant will continue until 2023/24, subject to review</v>
          </cell>
          <cell r="AZ50" t="str">
            <v xml:space="preserve">2021/22: R3.9 billion; 2022/23: R4.2 billion and 2023/24: R4.4 billion </v>
          </cell>
          <cell r="BA50" t="str">
            <v>Grant purpose</v>
          </cell>
          <cell r="BB50" t="str">
            <v>To provide funding to facilitate a programmatic, inclusive and municipality-wide approach to upgrading informal settlements</v>
          </cell>
          <cell r="BC50" t="str">
            <v xml:space="preserve">To provide funding to facilitate a programmatic, inclusive and municipality-wide approach to upgrading informal settlements </v>
          </cell>
          <cell r="BF50"/>
        </row>
        <row r="51">
          <cell r="AD51" t="str">
            <v>Human Settlements</v>
          </cell>
          <cell r="AE51" t="str">
            <v xml:space="preserve">Neighbourhood Development Partnership Grant (Technical Assistance) </v>
          </cell>
          <cell r="AF51" t="str">
            <v>National Treasury</v>
          </cell>
          <cell r="AG51">
            <v>8</v>
          </cell>
          <cell r="AH51">
            <v>1</v>
          </cell>
          <cell r="AI51">
            <v>11</v>
          </cell>
          <cell r="AJ51" t="str">
            <v>SCHEDULE 6, PART B</v>
          </cell>
          <cell r="AK51">
            <v>0</v>
          </cell>
          <cell r="AL51">
            <v>0</v>
          </cell>
          <cell r="AM51">
            <v>0</v>
          </cell>
          <cell r="AN51">
            <v>0</v>
          </cell>
          <cell r="AO51"/>
          <cell r="AP51">
            <v>0</v>
          </cell>
          <cell r="AQ51">
            <v>0</v>
          </cell>
          <cell r="AR51">
            <v>3</v>
          </cell>
          <cell r="AS51">
            <v>0</v>
          </cell>
          <cell r="AT51"/>
          <cell r="AV51" t="str">
            <v>Municipal Emergency Housing Grant</v>
          </cell>
          <cell r="AW51" t="str">
            <v>Human Settlements (Vote 33)</v>
          </cell>
          <cell r="AX51" t="str">
            <v>Schedule 7, Part B</v>
          </cell>
          <cell r="AY51" t="str">
            <v>2021/22: R168 million; 2022/23: R175 million and 2023/24: R183 million</v>
          </cell>
          <cell r="AZ51" t="str">
            <v>Transfers are made in accordance with a payment schedule approved by National Treasury</v>
          </cell>
          <cell r="BA51" t="str">
            <v>Grant purpose</v>
          </cell>
          <cell r="BB51" t="str">
            <v>To provide funding to municipalities for provision of temporary shelter assistance to households affected by disasters or a housing emergency; to provide funding to municipalities to repair the damage to housing for low-income households following a disaster or housing emergency if the costs of repairs are less than the cost of relocation and provision of temporary shelter</v>
          </cell>
          <cell r="BC51" t="str">
            <v>To provide funding to municipalities for provision of temporary shelter assistance to households affected by disasters or a housing emergency</v>
          </cell>
          <cell r="BD51" t="str">
            <v>to provide funding to municipalities to repair the damage to housing for low-income households following a disaster or housing emergency if the costs of repairs are less than the cost of relocation and provision of temporary shelter</v>
          </cell>
          <cell r="BF51"/>
        </row>
        <row r="52">
          <cell r="AD52" t="str">
            <v>Roads and Transport</v>
          </cell>
          <cell r="AE52" t="str">
            <v>Regional Bulk Infrastructure Grant</v>
          </cell>
          <cell r="AF52" t="str">
            <v>Water and Sanitation</v>
          </cell>
          <cell r="AG52">
            <v>41</v>
          </cell>
          <cell r="AH52">
            <v>1</v>
          </cell>
          <cell r="AI52">
            <v>12</v>
          </cell>
          <cell r="AJ52" t="str">
            <v>SCHEDULE 6, PART B</v>
          </cell>
          <cell r="AK52">
            <v>0</v>
          </cell>
          <cell r="AL52">
            <v>0</v>
          </cell>
          <cell r="AM52">
            <v>0</v>
          </cell>
          <cell r="AN52">
            <v>0</v>
          </cell>
          <cell r="AO52"/>
          <cell r="AP52">
            <v>0</v>
          </cell>
          <cell r="AQ52">
            <v>0</v>
          </cell>
          <cell r="AR52">
            <v>4</v>
          </cell>
          <cell r="AS52">
            <v>0</v>
          </cell>
          <cell r="AT52"/>
          <cell r="AV52" t="str">
            <v>Urban Settlements Development Grant</v>
          </cell>
          <cell r="AW52" t="str">
            <v xml:space="preserve">Human Settlements (Vote 33) </v>
          </cell>
          <cell r="AX52" t="str">
            <v>Schedule 4, Part B</v>
          </cell>
          <cell r="AY52" t="str">
            <v>2021/22: R7.4 billion; 2022/23: R7.4 billion and 2023/24: R7.7 billion</v>
          </cell>
          <cell r="AZ52" t="str">
            <v xml:space="preserve">Transfers will be made in accordance with a payment schedule approved by National Treasury </v>
          </cell>
          <cell r="BA52" t="str">
            <v>Grant purpose</v>
          </cell>
          <cell r="BB52" t="str">
            <v>To supplement the capital revenues of metropolitan municipalities in order to implement infrastructure projects that promote equitable, integrated, productive, inclusive and sustainable urban development</v>
          </cell>
          <cell r="BC52" t="str">
            <v xml:space="preserve">To supplement the capital revenues of metropolitan municipalities in order to implement infrastructure projects that promote equitable, integrated, productive, inclusive and sustainable urban development </v>
          </cell>
          <cell r="BF52"/>
        </row>
        <row r="53">
          <cell r="AD53" t="str">
            <v>Community Safety</v>
          </cell>
          <cell r="AE53" t="str">
            <v>Water Services Infrastructure Grant</v>
          </cell>
          <cell r="AF53" t="str">
            <v>Water and Sanitation</v>
          </cell>
          <cell r="AG53">
            <v>41</v>
          </cell>
          <cell r="AH53">
            <v>2</v>
          </cell>
          <cell r="AI53">
            <v>12</v>
          </cell>
          <cell r="AJ53" t="str">
            <v>SCHEDULE 6, PART B</v>
          </cell>
          <cell r="AK53">
            <v>0</v>
          </cell>
          <cell r="AL53">
            <v>0</v>
          </cell>
          <cell r="AM53">
            <v>0</v>
          </cell>
          <cell r="AN53">
            <v>0</v>
          </cell>
          <cell r="AO53"/>
          <cell r="AP53">
            <v>0</v>
          </cell>
          <cell r="AQ53">
            <v>0</v>
          </cell>
          <cell r="AR53">
            <v>5</v>
          </cell>
          <cell r="AS53">
            <v>0</v>
          </cell>
          <cell r="AT53"/>
          <cell r="AV53" t="str">
            <v>Infrastructure Skills Development Grant</v>
          </cell>
          <cell r="AW53" t="str">
            <v>National Treasury (Vote 8)</v>
          </cell>
          <cell r="AX53" t="str">
            <v>Schedule 5, Part B</v>
          </cell>
          <cell r="AY53" t="str">
            <v>2021/22: R155 million; 2022/23: R159 million and 2023/24: R160 million</v>
          </cell>
          <cell r="AZ53" t="str">
            <v xml:space="preserve">Transfers are made in accordance with a payment schedule approved by the National Treasury </v>
          </cell>
          <cell r="BA53" t="str">
            <v>Grant purpose</v>
          </cell>
          <cell r="BB53" t="str">
            <v>To recruit unemployed graduates into municipalities to be trained and professionally registered, as per the requirements of the relevant statutory councils within the built environment</v>
          </cell>
          <cell r="BC53" t="str">
            <v xml:space="preserve">To recruit unemployed graduates into municipalities to be trained and professionally registered, as per the requirements of the relevant statutory councils within the built environment </v>
          </cell>
          <cell r="BF53"/>
        </row>
        <row r="54">
          <cell r="AD54" t="str">
            <v>Agriculture and Rural Development</v>
          </cell>
          <cell r="AE54"/>
          <cell r="AF54"/>
          <cell r="AG54"/>
          <cell r="AJ54"/>
          <cell r="AO54"/>
          <cell r="AT54"/>
          <cell r="AU54"/>
          <cell r="AV54" t="str">
            <v>Local Government Financial Management Grant</v>
          </cell>
          <cell r="AW54" t="str">
            <v>National Treasury (Vote 8)</v>
          </cell>
          <cell r="AX54" t="str">
            <v>Schedule 5, Part B</v>
          </cell>
          <cell r="AY54" t="str">
            <v xml:space="preserve">2021/22: R552 million; 2022/23: R566 million and 2023/24: R569 million </v>
          </cell>
          <cell r="AZ54" t="str">
            <v>Transfers are made in accordance with a payment schedule approved by National Treasury</v>
          </cell>
          <cell r="BA54" t="str">
            <v>Grant purpose</v>
          </cell>
          <cell r="BB54" t="str">
            <v>To promote and support reforms in financial management by building capacity in municipalities to implement the Municipal Finance Management Act</v>
          </cell>
          <cell r="BC54" t="str">
            <v>To promote and support reforms in financial management by building capacity in municipalities to implement the Municipal Finance Management Act</v>
          </cell>
          <cell r="BF54"/>
        </row>
        <row r="55">
          <cell r="AD55" t="str">
            <v>Sport, Arts, Culture and Recreation</v>
          </cell>
          <cell r="AE55"/>
          <cell r="AF55"/>
          <cell r="AG55"/>
          <cell r="AH55"/>
          <cell r="AI55"/>
          <cell r="AJ55"/>
          <cell r="AO55"/>
          <cell r="AT55"/>
          <cell r="AV55" t="str">
            <v>Neighbourhood Development Partnership Grant (Capital)</v>
          </cell>
          <cell r="AW55" t="str">
            <v>National Treasury (Vote 8)</v>
          </cell>
          <cell r="AX55" t="str">
            <v>Schedule 5, Part B and Schedule 6, Part B</v>
          </cell>
          <cell r="AY55" t="str">
            <v>Direct transfers (Schedule 5, Part B):2021/22: R567 million; 2022/23: R593 million and 2023/24: R619 millionAllocation-in-kind (Schedule 6, Part B):2021/22: R91 million; 2022/23: R101 million and 2023/24: R 101 million</v>
          </cell>
          <cell r="AZ55" t="str">
            <v>Transfers are made in accordance with a payment schedule approved by National Treasury</v>
          </cell>
          <cell r="BA55" t="str">
            <v>Grant purpose</v>
          </cell>
          <cell r="BB55" t="str">
            <v>To plan, catalyse, and invest in targeted locations in order to attract and sustain third party capital investments aimed at spatial transformation, that will improve the quality of life, and access to opportunities for residents in South Africa’s targeted locations, under-served neighbourhoods, generally townships and rural towns</v>
          </cell>
          <cell r="BC55" t="str">
            <v>To plan, catalyse, and invest in targeted locations in order to attract and sustain third party capital investments aimed at spatial transformation, that will improve the quality of life, and access to opportunities for residents in South Africa’s targeted locations,  under-served neighbourhoods, generally townships and rural towns</v>
          </cell>
          <cell r="BF55"/>
        </row>
        <row r="56">
          <cell r="AD56" t="str">
            <v>E-Government</v>
          </cell>
          <cell r="AE56"/>
          <cell r="AF56"/>
          <cell r="AG56"/>
          <cell r="AI56"/>
          <cell r="AJ56"/>
          <cell r="AO56"/>
          <cell r="AT56"/>
          <cell r="AV56" t="str">
            <v>Programme and Project Preparation Support Grant</v>
          </cell>
          <cell r="AW56" t="str">
            <v>National Treasury (Vote 8)</v>
          </cell>
          <cell r="AX56" t="str">
            <v>Schedule 5, Part B</v>
          </cell>
          <cell r="AY56" t="str">
            <v>2021/22: R341 million; 2022/23: R361 million and 2023/24: R377 million</v>
          </cell>
          <cell r="AZ56" t="str">
            <v>Transfers are made in accordance with a payment schedule approved by National Treasury</v>
          </cell>
          <cell r="BA56" t="str">
            <v xml:space="preserve">Grant purpose </v>
          </cell>
          <cell r="BB56" t="str">
            <v>To support metropolitan municipalities to develop a pipeline of investment ready capital programmes and projects through establishing and institutionalising an effective and efficient system of programme and project preparation and the allocation of a growing level of municipal resources to preparation activities</v>
          </cell>
          <cell r="BC56" t="str">
            <v>To support metropolitan municipalities to develop a pipeline of investment ready capital programmes and projects through establishing and institutionalising an effective and efficient system of programme and project preparation and the allocation of a growing level of municipal resources to preparation activities</v>
          </cell>
          <cell r="BF56"/>
        </row>
        <row r="57">
          <cell r="AD57" t="str">
            <v>Gauteng Provincial Treasury</v>
          </cell>
          <cell r="AE57"/>
          <cell r="AF57"/>
          <cell r="AG57"/>
          <cell r="AH57"/>
          <cell r="AI57"/>
          <cell r="AJ57"/>
          <cell r="AO57"/>
          <cell r="AT57"/>
          <cell r="AV57" t="str">
            <v>Expanded Public Works Programme Integrated Grant for Municipalities</v>
          </cell>
          <cell r="AW57" t="str">
            <v>Public Works and Infrastructure (Vote 13)</v>
          </cell>
          <cell r="AX57" t="str">
            <v>Schedule 5, Part B</v>
          </cell>
          <cell r="AY57" t="str">
            <v>2021/22: R759 million; 2022/23: R778 million and 2023/24: R781 million</v>
          </cell>
          <cell r="AZ57" t="str">
            <v>Three tranches per annum: 25 per cent on 3 August 2021; 45 per cent on 2 November 2021 and 30 per cent on 1 February 2022</v>
          </cell>
          <cell r="BA57" t="str">
            <v>Grant purpose</v>
          </cell>
          <cell r="BB57" t="str">
            <v>To incentivise municipalities to expand work creation efforts through the use of labour intensive delivery methods in the following identified focus areas, in compliance with the Expanded Public Works Programme guidelines: road maintenance and the maintenance of buildings; low traffic volume roads and rural roadsbasic services infrastructure, including water and sanitation reticulation (excluding bulk infrastructure); other economic and social infrastructuretourism and cultural industries; waste management; parks and beautification; sustainable land-based livelihoods; social services programmes; community safety programmes</v>
          </cell>
          <cell r="BC57" t="str">
            <v>To incentivise municipalities to expand work creation efforts through the use of labour intensive delivery methods in the following identified focus areas, in compliance with the Expanded Public Works Programme guidelines: road maintenance and the maintenance of buildings</v>
          </cell>
          <cell r="BD57" t="str">
            <v>low traffic volume roads and rural roadsbasic services infrastructure, including water and sanitation reticulation (excluding bulk infrastructure)</v>
          </cell>
          <cell r="BE57" t="str">
            <v>other economic and social infrastructuretourism and cultural industries</v>
          </cell>
          <cell r="BF57" t="str">
            <v>waste management</v>
          </cell>
        </row>
        <row r="58">
          <cell r="AD58" t="str">
            <v>Infrastructure Development</v>
          </cell>
          <cell r="AE58"/>
          <cell r="AF58"/>
          <cell r="AG58"/>
          <cell r="AI58"/>
          <cell r="AJ58"/>
          <cell r="AO58"/>
          <cell r="AP58">
            <v>0</v>
          </cell>
          <cell r="AQ58">
            <v>0</v>
          </cell>
          <cell r="AR58">
            <v>0</v>
          </cell>
          <cell r="AS58">
            <v>0</v>
          </cell>
          <cell r="AT58"/>
          <cell r="AV58" t="str">
            <v>Public Transport Network Grant</v>
          </cell>
          <cell r="AW58" t="str">
            <v>Transport (Vote 40)</v>
          </cell>
          <cell r="AX58" t="str">
            <v>Schedule 5, Part B</v>
          </cell>
          <cell r="AY58" t="str">
            <v>2021/22: R6.5 billion; 2022/23: R6.8 billion and 2023/24: R6.8 billion</v>
          </cell>
          <cell r="AZ58" t="str">
            <v>Transfers are made in accordance with an agreed payment schedule approved by the National Treasury</v>
          </cell>
          <cell r="BA58" t="str">
            <v>Grant purpose</v>
          </cell>
          <cell r="BB58" t="str">
            <v>To provide funding for accelerated construction and improvement of public and non-motorised transport infrastructure that form part of a municipal integrated public transport network and to support the planning, regulation, control, management and operations of fiscally and financially sustainable municipal public transport network services</v>
          </cell>
          <cell r="BC58" t="str">
            <v>To provide funding for accelerated construction and improvement of public and non-motorised transport infrastructure that form part of a municipal integrated public transport network and to support the planning, regulation, control, management and operations of fiscally and financially sustainable municipal public transport network services</v>
          </cell>
        </row>
        <row r="59">
          <cell r="AD59" t="str">
            <v/>
          </cell>
          <cell r="AE59"/>
          <cell r="AF59"/>
          <cell r="AG59"/>
          <cell r="AI59"/>
          <cell r="AJ59"/>
          <cell r="AO59"/>
          <cell r="AP59">
            <v>0</v>
          </cell>
          <cell r="AQ59">
            <v>0</v>
          </cell>
          <cell r="AR59">
            <v>0</v>
          </cell>
          <cell r="AS59">
            <v>0</v>
          </cell>
          <cell r="AT59"/>
          <cell r="AV59" t="str">
            <v>Rural Roads Asset Management Systems Grant</v>
          </cell>
          <cell r="AW59" t="str">
            <v>Transport (Vote 40)</v>
          </cell>
          <cell r="AX59" t="str">
            <v>Schedule 5, Part B</v>
          </cell>
          <cell r="AY59" t="str">
            <v>2021/22: R110 million; 2022/23: R115 million and 2023/24: R115 million</v>
          </cell>
          <cell r="AZ59" t="str">
            <v>Transfers are made in accordance with the payment schedule approved by National Treasury</v>
          </cell>
          <cell r="BA59" t="str">
            <v>Grant purpose</v>
          </cell>
          <cell r="BB59" t="str">
            <v>To assist district municipalities to set up rural roads and asset management systems and collect road, bridges and traffic data on municipal road networks in line with the Road Infrastructure Strategic Framework for South Africa</v>
          </cell>
          <cell r="BC59" t="str">
            <v>To assist district municipalities to set up rural roads and asset management systems and collect road, bridges and traffic data on municipal road networks in line with the Road Infrastructure Strategic Framework for South Africa</v>
          </cell>
          <cell r="BF59"/>
        </row>
        <row r="60">
          <cell r="AD60" t="str">
            <v/>
          </cell>
          <cell r="AE60"/>
          <cell r="AF60"/>
          <cell r="AG60"/>
          <cell r="AI60"/>
          <cell r="AJ60"/>
          <cell r="AO60"/>
          <cell r="AP60">
            <v>0</v>
          </cell>
          <cell r="AQ60">
            <v>0</v>
          </cell>
          <cell r="AR60">
            <v>0</v>
          </cell>
          <cell r="AS60">
            <v>0</v>
          </cell>
          <cell r="AT60"/>
          <cell r="AV60" t="str">
            <v xml:space="preserve">Water Services Infrastructure Grant </v>
          </cell>
          <cell r="AW60" t="str">
            <v>Water and Sanitation (Vote 41)</v>
          </cell>
          <cell r="AX60" t="str">
            <v>Schedule 5, Part B and Schedule 6, Part B</v>
          </cell>
          <cell r="AY60" t="str">
            <v>Direct transfers (Schedule 5, Part B):2021/22: R3.6 billion; 2022/23: R3.7 billion and 2023/24: R3.9 billionAllocations-in-kind (Schedule 6, Part B):2021/22: R730 million; 2022/23: R771 million and 2023/24: R805 million</v>
          </cell>
          <cell r="AZ60" t="str">
            <v>For Schedule 5, Part B, transfers are made in accordance with a payment schedule approved by National TreasuryFor Schedule 6, Part B, payments are made to contracted implementing agents (including water boards and private service providers) after verification of work performed</v>
          </cell>
          <cell r="BA60" t="str">
            <v xml:space="preserve">Grant purpose </v>
          </cell>
          <cell r="BB60" t="str">
            <v>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in implementing water conservation and water demand management projects; support the close-out of the existing Bucket Eradication Programme intervention in formal residential areas; support drought relief projects in affected municipalities</v>
          </cell>
          <cell r="BC60" t="str">
            <v>Facilitate the planning and implementation of various water and sanitation projects to accelerate backlog reduction and enhance the sustainability of services especially in rural municipalities</v>
          </cell>
          <cell r="BD60" t="str">
            <v xml:space="preserve">provide basic and intermittent water and sanitation supply that ensures provision of services to identified and prioritised communities, including spring protection and groundwater development </v>
          </cell>
          <cell r="BE60" t="str">
            <v>support municipalities in implementing water conservation and water demand management projects</v>
          </cell>
          <cell r="BF60" t="str">
            <v>support the close-out of the existing Bucket Eradication Programme intervention in formal residential areas</v>
          </cell>
        </row>
        <row r="61">
          <cell r="AD61" t="str">
            <v/>
          </cell>
          <cell r="AE61"/>
          <cell r="AF61"/>
          <cell r="AG61"/>
          <cell r="AI61"/>
          <cell r="AJ61"/>
          <cell r="AO61"/>
          <cell r="AP61">
            <v>0</v>
          </cell>
          <cell r="AQ61">
            <v>0</v>
          </cell>
          <cell r="AR61">
            <v>0</v>
          </cell>
          <cell r="AS61">
            <v>0</v>
          </cell>
          <cell r="AT61"/>
          <cell r="AV61" t="str">
            <v xml:space="preserve">Regional Bulk Infrastructure Grant </v>
          </cell>
          <cell r="AW61" t="str">
            <v>Water and Sanitation (Vote 41)</v>
          </cell>
          <cell r="AX61" t="str">
            <v>Schedule 5, Part B and Schedule 6, Part B</v>
          </cell>
          <cell r="AY61" t="str">
            <v>Direct transfers (Schedule 5, Part B):2021/22: R2.2 billion; 2022/23: R2.3 billion and 2023/24: R2.4 billionAllocations-in-kind (Schedule 6, Part B):2021/22: R3.3 billion; 2022/23: R3.6 billion and 2023/24: R3.6 billion</v>
          </cell>
          <cell r="AZ61" t="str">
            <v>Transfers for Schedule 5, Part B allocations are made in terms of a payment schedule approved by National TreasuryPayments for Schedule 6, Part B allocations are made after verification of work performed</v>
          </cell>
          <cell r="BA61" t="str">
            <v>Grant purpose</v>
          </cell>
          <cell r="BB61" t="str">
            <v>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 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v>
          </cell>
          <cell r="BC61" t="str">
            <v>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v>
          </cell>
          <cell r="BD61" t="str">
            <v>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v>
          </cell>
          <cell r="BE61"/>
          <cell r="BF61"/>
        </row>
        <row r="62">
          <cell r="AD62" t="str">
            <v/>
          </cell>
          <cell r="AE62"/>
          <cell r="AF62"/>
          <cell r="AG62"/>
          <cell r="AI62"/>
          <cell r="AJ62"/>
          <cell r="AO62"/>
          <cell r="AP62">
            <v>0</v>
          </cell>
          <cell r="AQ62">
            <v>0</v>
          </cell>
          <cell r="AR62">
            <v>0</v>
          </cell>
          <cell r="AS62">
            <v>0</v>
          </cell>
          <cell r="AT62"/>
          <cell r="AV62" t="str">
            <v>Municipal Systems Improvement Grant</v>
          </cell>
          <cell r="AW62" t="str">
            <v>Cooperative Governance (Vote 3)</v>
          </cell>
          <cell r="AX62" t="str">
            <v>Schedule 5, Part B and Schedule 6, Part B</v>
          </cell>
          <cell r="AY62" t="str">
            <v>2021/22: R135 million; 2022/23: R140 million and 2023/24: R147 million</v>
          </cell>
          <cell r="AZ62" t="str">
            <v>Schedule 6 grant payments to the service providers are made in accordance with the signed service level agreement, implementation plan and project milestones or deliverables</v>
          </cell>
          <cell r="BA62" t="str">
            <v>Grant purpose</v>
          </cell>
          <cell r="BB62" t="str">
            <v>To assist municipalities to perform their functions and stabilise institutional and governance systems as required in the Municipal Systems Act and related local government legislation</v>
          </cell>
          <cell r="BC62" t="str">
            <v>To assist municipalities to perform their functions and stabilise institutional and governance systems as required in the Municipal Systems Act and related local government legislation</v>
          </cell>
          <cell r="BD62"/>
          <cell r="BE62"/>
          <cell r="BF62"/>
        </row>
        <row r="63">
          <cell r="AD63" t="str">
            <v/>
          </cell>
          <cell r="AE63"/>
          <cell r="AF63"/>
          <cell r="AG63"/>
          <cell r="AI63"/>
          <cell r="AJ63"/>
          <cell r="AO63"/>
          <cell r="AP63">
            <v>0</v>
          </cell>
          <cell r="AQ63">
            <v>0</v>
          </cell>
          <cell r="AR63">
            <v>0</v>
          </cell>
          <cell r="AS63">
            <v>0</v>
          </cell>
          <cell r="AT63"/>
          <cell r="AV63" t="str">
            <v xml:space="preserve">Neighbourhood Development Partnership Grant (Technical Assistance) </v>
          </cell>
          <cell r="AW63" t="str">
            <v>National Treasury (Vote 8)</v>
          </cell>
          <cell r="AX63" t="str">
            <v>Schedule 5, Part B and Schedule 6, Part B</v>
          </cell>
          <cell r="AY63" t="str">
            <v>Direct transfers (Schedule 5, Part B):2021/22: R567 million; 2022/23: R593 million and 2023/24: R619 millionAllocation-in-kind (Schedule 6, Part B):2021/22: R91 million; 2022/23: R101 million and 2023/24: R 101 million</v>
          </cell>
          <cell r="AZ63" t="str">
            <v>Transfers are made in accordance with a payment schedule approved by National Treasury</v>
          </cell>
          <cell r="BA63" t="str">
            <v>Grant purpose</v>
          </cell>
          <cell r="BB63" t="str">
            <v>To plan, catalyse, and invest in targeted locations in order to attract and sustain third party capital investments aimed at spatial transformation, that will improve the quality of life, and access to opportunities for residents in South Africa’s targeted locations, under-served neighbourhoods, generally townships and rural towns; community safety programmes</v>
          </cell>
          <cell r="BC63" t="str">
            <v>To plan, catalyse, and invest in targeted locations in order to attract and sustain third party capital investments aimed at spatial transformation, that will improve the quality of life, and access to opportunities for residents in South Africa’s targeted locations,  under-served neighbourhoods, generally townships and rural towns</v>
          </cell>
          <cell r="BF63"/>
        </row>
        <row r="64">
          <cell r="AD64" t="str">
            <v>Education</v>
          </cell>
          <cell r="AE64"/>
          <cell r="AF64"/>
          <cell r="AG64"/>
          <cell r="AI64"/>
          <cell r="AJ64"/>
          <cell r="AO64"/>
          <cell r="AP64">
            <v>0</v>
          </cell>
          <cell r="AQ64">
            <v>0</v>
          </cell>
          <cell r="AR64">
            <v>0</v>
          </cell>
          <cell r="AS64">
            <v>0</v>
          </cell>
          <cell r="AT64"/>
          <cell r="AV64" t="str">
            <v>Water Services Infrastructure Grant</v>
          </cell>
          <cell r="AW64" t="str">
            <v>Water and Sanitation (Vote 41)</v>
          </cell>
          <cell r="AX64" t="str">
            <v>Schedule 5, Part B and Schedule 6, Part B</v>
          </cell>
          <cell r="AY64" t="str">
            <v>Direct transfers (Schedule 5, Part B):2021/22: R3.6 billion; 2022/23: R3.7 billion and 2023/24: R3.9 billionAllocations-in-kind (Schedule 6, Part B):2021/22: R730 million; 2022/23: R771 million and 2023/24: R805 million</v>
          </cell>
          <cell r="AZ64" t="str">
            <v>For Schedule 5, Part B, transfers are made in accordance with a payment schedule approved by National TreasuryFor Schedule 6, Part B, payments are made to contracted implementing agents (including water boards and private service providers) after verification of work performed</v>
          </cell>
          <cell r="BA64" t="str">
            <v xml:space="preserve">Grant purpose </v>
          </cell>
          <cell r="BB64" t="str">
            <v>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in implementing water conservation and water demand management projects; support the close-out of the existing Bucket Eradication Programme intervention in formal residential areas; support drought relief projects in affected municipalities</v>
          </cell>
          <cell r="BC64" t="str">
            <v>Facilitate the planning and implementation of various water and sanitation projects to accelerate backlog reduction and enhance the sustainability of services especially in rural municipalities</v>
          </cell>
          <cell r="BD64" t="str">
            <v xml:space="preserve">provide basic and intermittent water and sanitation supply that ensures provision of services to identified and prioritised communities, including spring protection and groundwater development </v>
          </cell>
          <cell r="BE64" t="str">
            <v>support municipalities in implementing water conservation and water demand management projects</v>
          </cell>
          <cell r="BF64" t="str">
            <v>support the close-out of the existing Bucket Eradication Programme intervention in formal residential areas</v>
          </cell>
        </row>
        <row r="65">
          <cell r="AD65" t="str">
            <v>Health</v>
          </cell>
          <cell r="AH65" t="str">
            <v/>
          </cell>
          <cell r="AI65" t="str">
            <v/>
          </cell>
          <cell r="AV65" t="str">
            <v>Regional Bulk Infrastructure Grant</v>
          </cell>
          <cell r="AW65" t="str">
            <v>Water and Sanitation (Vote 41)</v>
          </cell>
          <cell r="AX65" t="str">
            <v>Schedule 5, Part B and Schedule 6, Part B</v>
          </cell>
          <cell r="AY65" t="str">
            <v>Direct transfers (Schedule 5, Part B):2021/22: R2.2 billion; 2022/23: R2.3 billion and 2023/24: R2.4 billionAllocations-in-kind (Schedule 6, Part B):2021/22: R3.3 billion; 2022/23: R3.6 billion and 2023/24: R3.6 billion</v>
          </cell>
          <cell r="AZ65" t="str">
            <v>Transfers for Schedule 5, Part B allocations are made in terms of a payment schedule approved by National TreasuryPayments for Schedule 6, Part B allocations are made after verification of work performed</v>
          </cell>
          <cell r="BA65" t="str">
            <v>Grant purpose</v>
          </cell>
          <cell r="BB65" t="str">
            <v>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 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v>
          </cell>
          <cell r="BC65" t="str">
            <v>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v>
          </cell>
          <cell r="BD65" t="str">
            <v>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v>
          </cell>
        </row>
        <row r="66">
          <cell r="AD66" t="str">
            <v>Social Development</v>
          </cell>
          <cell r="AE66"/>
          <cell r="AF66"/>
          <cell r="AG66"/>
          <cell r="AI66"/>
          <cell r="AJ66"/>
          <cell r="AO66"/>
          <cell r="AP66">
            <v>0</v>
          </cell>
          <cell r="AQ66">
            <v>0</v>
          </cell>
          <cell r="AR66">
            <v>0</v>
          </cell>
          <cell r="AS66">
            <v>0</v>
          </cell>
          <cell r="AT66"/>
          <cell r="AV66" t="str">
            <v xml:space="preserve">Ilima/Letsema Projects Grant </v>
          </cell>
          <cell r="AW66" t="str">
            <v>Agriculture, Land Reform and Rural Development (Vote 29)</v>
          </cell>
          <cell r="AX66" t="str">
            <v>Schedule 5, Part B and Schedule 6, Part B</v>
          </cell>
          <cell r="AY66" t="str">
            <v>2021/22: R549 million; 2022/23: R614 million and 2023/24: R640 million</v>
          </cell>
          <cell r="AZ66" t="str">
            <v>Transfers for Schedule 5, Part A:Four instalments: 14 May 2021, 27 August 2021, 29 October 2021 and 28 January 2022</v>
          </cell>
          <cell r="BA66" t="str">
            <v>Grant purpose</v>
          </cell>
          <cell r="BB66" t="str">
            <v>To assist vulnerable South African farming communities to achieve an increase in agricultural production and invest in infrastructure that unlocks agricultural production within strategically identified grain, livestock, horticulture and aquaculture production areas</v>
          </cell>
          <cell r="BC66" t="str">
            <v>To assist vulnerable South African farming communities to achieve an increase in agricultural production and invest in infrastructure that unlocks agricultural production within strategically identified grain, livestock, horticulture and aquaculture production areas</v>
          </cell>
        </row>
        <row r="67">
          <cell r="AD67" t="str">
            <v>Office of the Premier</v>
          </cell>
          <cell r="AE67"/>
          <cell r="AF67"/>
          <cell r="AG67"/>
          <cell r="AI67"/>
          <cell r="AJ67"/>
          <cell r="AO67"/>
          <cell r="AP67">
            <v>0</v>
          </cell>
          <cell r="AQ67">
            <v>0</v>
          </cell>
          <cell r="AR67">
            <v>0</v>
          </cell>
          <cell r="AS67">
            <v>0</v>
          </cell>
          <cell r="AT67"/>
          <cell r="AV67"/>
          <cell r="AW67"/>
          <cell r="AX67"/>
          <cell r="AY67"/>
          <cell r="AZ67"/>
          <cell r="BA67"/>
          <cell r="BB67"/>
          <cell r="BC67"/>
          <cell r="BD67"/>
          <cell r="BE67"/>
          <cell r="BF67"/>
        </row>
        <row r="68">
          <cell r="AD68" t="str">
            <v>Provincial Legislature</v>
          </cell>
          <cell r="AH68" t="str">
            <v/>
          </cell>
          <cell r="AI68" t="str">
            <v/>
          </cell>
          <cell r="AV68"/>
          <cell r="AW68"/>
          <cell r="AX68"/>
          <cell r="AY68"/>
          <cell r="AZ68"/>
          <cell r="BA68"/>
          <cell r="BB68"/>
          <cell r="BC68"/>
          <cell r="BD68"/>
          <cell r="BE68"/>
          <cell r="BF68"/>
        </row>
        <row r="69">
          <cell r="AD69" t="str">
            <v>Agriculture and Rural Development</v>
          </cell>
          <cell r="AH69" t="str">
            <v/>
          </cell>
          <cell r="AI69" t="str">
            <v/>
          </cell>
          <cell r="AV69"/>
          <cell r="AW69"/>
          <cell r="AX69"/>
          <cell r="AY69"/>
          <cell r="AZ69"/>
          <cell r="BA69"/>
          <cell r="BB69"/>
          <cell r="BC69"/>
          <cell r="BD69"/>
          <cell r="BE69"/>
        </row>
        <row r="70">
          <cell r="AD70" t="str">
            <v>Economic Development, Tourism and Environmental Affairs</v>
          </cell>
          <cell r="AH70" t="str">
            <v/>
          </cell>
          <cell r="AI70" t="str">
            <v/>
          </cell>
          <cell r="AV70"/>
          <cell r="AW70"/>
          <cell r="AX70"/>
          <cell r="AY70"/>
          <cell r="AZ70"/>
          <cell r="BA70"/>
          <cell r="BB70"/>
          <cell r="BC70"/>
        </row>
        <row r="71">
          <cell r="AD71" t="str">
            <v>Provincial Treasury</v>
          </cell>
          <cell r="AH71" t="str">
            <v/>
          </cell>
          <cell r="AI71" t="str">
            <v/>
          </cell>
          <cell r="AV71"/>
          <cell r="AW71"/>
          <cell r="AX71"/>
          <cell r="AY71"/>
          <cell r="AZ71"/>
          <cell r="BA71"/>
          <cell r="BB71"/>
          <cell r="BC71"/>
        </row>
        <row r="72">
          <cell r="AD72" t="str">
            <v>Human Settlements</v>
          </cell>
          <cell r="AH72" t="str">
            <v/>
          </cell>
          <cell r="AI72" t="str">
            <v/>
          </cell>
          <cell r="BB72"/>
        </row>
        <row r="73">
          <cell r="AD73" t="str">
            <v>Community Safety and Liaison</v>
          </cell>
          <cell r="AH73" t="str">
            <v/>
          </cell>
          <cell r="AI73" t="str">
            <v/>
          </cell>
          <cell r="BB73"/>
        </row>
        <row r="74">
          <cell r="AD74" t="str">
            <v>Co-Operative Governance and Traditional Affairs</v>
          </cell>
          <cell r="AH74" t="str">
            <v/>
          </cell>
          <cell r="AI74" t="str">
            <v/>
          </cell>
          <cell r="AV74"/>
          <cell r="BB74"/>
        </row>
        <row r="75">
          <cell r="AD75" t="str">
            <v>Transport</v>
          </cell>
          <cell r="AH75" t="str">
            <v/>
          </cell>
          <cell r="AI75" t="str">
            <v/>
          </cell>
          <cell r="BB75"/>
        </row>
        <row r="76">
          <cell r="AD76" t="str">
            <v>Public Works</v>
          </cell>
          <cell r="AH76" t="str">
            <v/>
          </cell>
          <cell r="AI76" t="str">
            <v/>
          </cell>
          <cell r="BB76"/>
        </row>
        <row r="77">
          <cell r="AD77" t="str">
            <v>Arts and Culture</v>
          </cell>
          <cell r="AH77" t="str">
            <v/>
          </cell>
          <cell r="AI77" t="str">
            <v/>
          </cell>
          <cell r="BB77"/>
        </row>
        <row r="78">
          <cell r="AD78" t="str">
            <v>Sport and Recreation</v>
          </cell>
          <cell r="AH78" t="str">
            <v/>
          </cell>
          <cell r="AI78" t="str">
            <v/>
          </cell>
          <cell r="AW78" t="str">
            <v>f</v>
          </cell>
          <cell r="BB78"/>
        </row>
        <row r="79">
          <cell r="AD79" t="str">
            <v/>
          </cell>
          <cell r="AH79" t="str">
            <v/>
          </cell>
          <cell r="AI79" t="str">
            <v/>
          </cell>
          <cell r="BB79"/>
        </row>
        <row r="80">
          <cell r="AD80" t="str">
            <v/>
          </cell>
          <cell r="AH80" t="str">
            <v/>
          </cell>
          <cell r="AI80" t="str">
            <v/>
          </cell>
          <cell r="BB80"/>
        </row>
        <row r="81">
          <cell r="AD81" t="str">
            <v/>
          </cell>
          <cell r="AH81" t="str">
            <v/>
          </cell>
          <cell r="AI81" t="str">
            <v/>
          </cell>
          <cell r="BB81"/>
        </row>
        <row r="82">
          <cell r="AD82" t="str">
            <v/>
          </cell>
          <cell r="AH82" t="str">
            <v/>
          </cell>
          <cell r="AI82" t="str">
            <v/>
          </cell>
          <cell r="BB82"/>
        </row>
        <row r="83">
          <cell r="AD83" t="str">
            <v/>
          </cell>
          <cell r="AH83" t="str">
            <v/>
          </cell>
          <cell r="AI83" t="str">
            <v/>
          </cell>
          <cell r="BB83"/>
        </row>
        <row r="84">
          <cell r="AD84" t="str">
            <v>Education</v>
          </cell>
          <cell r="AH84" t="str">
            <v/>
          </cell>
          <cell r="AI84" t="str">
            <v/>
          </cell>
          <cell r="BB84"/>
        </row>
        <row r="85">
          <cell r="AD85" t="str">
            <v>Health</v>
          </cell>
          <cell r="AH85" t="str">
            <v/>
          </cell>
          <cell r="AI85" t="str">
            <v/>
          </cell>
          <cell r="BB85"/>
        </row>
        <row r="86">
          <cell r="AD86" t="str">
            <v>Social Development</v>
          </cell>
          <cell r="AH86" t="str">
            <v/>
          </cell>
          <cell r="AI86" t="str">
            <v/>
          </cell>
          <cell r="BB86"/>
        </row>
        <row r="87">
          <cell r="AD87" t="str">
            <v>Public Works, Roads and Infrastructure</v>
          </cell>
          <cell r="AH87" t="str">
            <v/>
          </cell>
          <cell r="AI87" t="str">
            <v/>
          </cell>
          <cell r="BB87"/>
        </row>
        <row r="88">
          <cell r="AD88" t="str">
            <v>Agriculture and Rural Development</v>
          </cell>
          <cell r="AH88" t="str">
            <v/>
          </cell>
          <cell r="AI88" t="str">
            <v/>
          </cell>
          <cell r="BB88"/>
        </row>
        <row r="89">
          <cell r="AD89" t="str">
            <v>Transport and Community Safety</v>
          </cell>
          <cell r="AH89" t="str">
            <v/>
          </cell>
          <cell r="AI89" t="str">
            <v/>
          </cell>
          <cell r="BB89"/>
        </row>
        <row r="90">
          <cell r="AD90" t="str">
            <v>Co-Operative Governance Human Settlements and Traditional Affairs</v>
          </cell>
          <cell r="AH90" t="str">
            <v/>
          </cell>
          <cell r="AI90" t="str">
            <v/>
          </cell>
          <cell r="BB90"/>
        </row>
        <row r="91">
          <cell r="AD91" t="str">
            <v>Sport, Arts and Culture</v>
          </cell>
          <cell r="AH91" t="str">
            <v/>
          </cell>
          <cell r="AI91" t="str">
            <v/>
          </cell>
          <cell r="BB91"/>
        </row>
        <row r="92">
          <cell r="AD92" t="str">
            <v>Safety, Security and Liaison</v>
          </cell>
          <cell r="BB92"/>
        </row>
        <row r="93">
          <cell r="AD93" t="str">
            <v>Office of the Premier</v>
          </cell>
          <cell r="BB93"/>
        </row>
        <row r="94">
          <cell r="AD94" t="str">
            <v>Provincial Legislature</v>
          </cell>
          <cell r="BB94"/>
        </row>
        <row r="95">
          <cell r="AD95" t="str">
            <v>Provincial Treasury</v>
          </cell>
          <cell r="BB95"/>
        </row>
        <row r="96">
          <cell r="AD96" t="str">
            <v>Economic Development, Environment and Tourism</v>
          </cell>
          <cell r="BB96"/>
        </row>
        <row r="97">
          <cell r="AD97" t="str">
            <v/>
          </cell>
          <cell r="BB97"/>
        </row>
        <row r="98">
          <cell r="AD98" t="str">
            <v/>
          </cell>
          <cell r="BB98"/>
        </row>
        <row r="99">
          <cell r="AD99" t="str">
            <v/>
          </cell>
          <cell r="BB99"/>
        </row>
        <row r="100">
          <cell r="AD100" t="str">
            <v/>
          </cell>
          <cell r="BB100"/>
        </row>
        <row r="101">
          <cell r="AD101" t="str">
            <v/>
          </cell>
          <cell r="BB101"/>
        </row>
        <row r="102">
          <cell r="AD102" t="str">
            <v/>
          </cell>
          <cell r="BB102"/>
        </row>
        <row r="103">
          <cell r="AD103" t="str">
            <v/>
          </cell>
          <cell r="BB103"/>
        </row>
        <row r="104">
          <cell r="AD104" t="str">
            <v>Education</v>
          </cell>
          <cell r="BB104"/>
        </row>
        <row r="105">
          <cell r="AD105" t="str">
            <v>Health</v>
          </cell>
          <cell r="BB105"/>
        </row>
        <row r="106">
          <cell r="AD106" t="str">
            <v>Social Development</v>
          </cell>
          <cell r="BB106"/>
        </row>
        <row r="107">
          <cell r="AD107" t="str">
            <v>Office of the Premier</v>
          </cell>
          <cell r="BB107"/>
        </row>
        <row r="108">
          <cell r="AD108" t="str">
            <v>Provincial Legislature</v>
          </cell>
          <cell r="BB108"/>
        </row>
        <row r="109">
          <cell r="AD109" t="str">
            <v>Provincial Treasury</v>
          </cell>
          <cell r="BB109"/>
        </row>
        <row r="110">
          <cell r="AD110" t="str">
            <v>Co-Operative Governance and Traditional Affairs</v>
          </cell>
          <cell r="BB110"/>
        </row>
        <row r="111">
          <cell r="AD111" t="str">
            <v>Agriculture, Rural Development, Land and Environmental Affairs</v>
          </cell>
          <cell r="BB111"/>
        </row>
        <row r="112">
          <cell r="AD112" t="str">
            <v>Economic Development and Tourism</v>
          </cell>
          <cell r="BB112"/>
        </row>
        <row r="113">
          <cell r="AD113" t="str">
            <v>Public Works, Roads and Transport</v>
          </cell>
          <cell r="BB113"/>
        </row>
        <row r="114">
          <cell r="AD114" t="str">
            <v>Community Safety, Security and Liaison</v>
          </cell>
          <cell r="BB114"/>
        </row>
        <row r="115">
          <cell r="AD115" t="str">
            <v>Culture, Sport and Recreation</v>
          </cell>
          <cell r="BB115"/>
        </row>
        <row r="116">
          <cell r="AD116" t="str">
            <v>Human Settlements</v>
          </cell>
          <cell r="BB116"/>
        </row>
        <row r="117">
          <cell r="AD117" t="str">
            <v/>
          </cell>
          <cell r="BB117"/>
        </row>
        <row r="118">
          <cell r="AD118" t="str">
            <v/>
          </cell>
          <cell r="BB118"/>
        </row>
        <row r="119">
          <cell r="AD119" t="str">
            <v/>
          </cell>
          <cell r="BB119"/>
        </row>
        <row r="120">
          <cell r="AD120" t="str">
            <v/>
          </cell>
          <cell r="BB120"/>
        </row>
        <row r="121">
          <cell r="AD121" t="str">
            <v/>
          </cell>
          <cell r="BB121"/>
        </row>
        <row r="122">
          <cell r="AD122" t="str">
            <v/>
          </cell>
          <cell r="BB122"/>
        </row>
        <row r="123">
          <cell r="AD123" t="str">
            <v/>
          </cell>
          <cell r="BB123"/>
        </row>
        <row r="124">
          <cell r="AD124" t="str">
            <v>Education</v>
          </cell>
          <cell r="BB124"/>
        </row>
        <row r="125">
          <cell r="AD125" t="str">
            <v>Health</v>
          </cell>
          <cell r="BB125"/>
        </row>
        <row r="126">
          <cell r="AD126" t="str">
            <v>Social Development</v>
          </cell>
          <cell r="BB126"/>
        </row>
        <row r="127">
          <cell r="AD127" t="str">
            <v>Provincial Legislature</v>
          </cell>
          <cell r="BB127"/>
        </row>
        <row r="128">
          <cell r="AD128" t="str">
            <v>Office of the Premier</v>
          </cell>
          <cell r="BB128"/>
        </row>
        <row r="129">
          <cell r="AD129" t="str">
            <v>Transport, Safety and Liaison</v>
          </cell>
          <cell r="BB129"/>
        </row>
        <row r="130">
          <cell r="AD130" t="str">
            <v xml:space="preserve">Roads and Public Works </v>
          </cell>
          <cell r="BB130"/>
        </row>
        <row r="131">
          <cell r="AD131" t="str">
            <v>Economic Development and Tourism</v>
          </cell>
          <cell r="BB131"/>
        </row>
        <row r="132">
          <cell r="AD132" t="str">
            <v>Sports, Arts and Culture</v>
          </cell>
          <cell r="BB132"/>
        </row>
        <row r="133">
          <cell r="AD133" t="str">
            <v>Provincial Treasury</v>
          </cell>
          <cell r="BB133"/>
        </row>
        <row r="134">
          <cell r="AD134" t="str">
            <v>Cooperative Governance, Human Settlements and Traditional Affairs</v>
          </cell>
          <cell r="BB134"/>
        </row>
        <row r="135">
          <cell r="AD135" t="str">
            <v>Agriculture, Land Reform and Rural Development</v>
          </cell>
          <cell r="BB135"/>
        </row>
        <row r="136">
          <cell r="AD136" t="str">
            <v>Environment and Nature Conservation</v>
          </cell>
          <cell r="BB136"/>
        </row>
        <row r="137">
          <cell r="AD137" t="str">
            <v/>
          </cell>
          <cell r="BB137"/>
        </row>
        <row r="138">
          <cell r="AD138" t="str">
            <v/>
          </cell>
          <cell r="BB138"/>
        </row>
        <row r="139">
          <cell r="AD139" t="str">
            <v/>
          </cell>
          <cell r="BB139"/>
        </row>
        <row r="140">
          <cell r="AD140" t="str">
            <v/>
          </cell>
          <cell r="BB140"/>
        </row>
        <row r="141">
          <cell r="AD141" t="str">
            <v/>
          </cell>
          <cell r="BB141"/>
        </row>
        <row r="142">
          <cell r="AD142" t="str">
            <v/>
          </cell>
          <cell r="BB142"/>
        </row>
        <row r="143">
          <cell r="AD143" t="str">
            <v/>
          </cell>
          <cell r="BB143"/>
        </row>
        <row r="144">
          <cell r="AD144" t="str">
            <v>Education</v>
          </cell>
          <cell r="BB144"/>
        </row>
        <row r="145">
          <cell r="AD145" t="str">
            <v>Health</v>
          </cell>
          <cell r="BB145"/>
        </row>
        <row r="146">
          <cell r="AD146" t="str">
            <v>Social Development</v>
          </cell>
          <cell r="BB146"/>
        </row>
        <row r="147">
          <cell r="AD147" t="str">
            <v>Office of the Premier</v>
          </cell>
          <cell r="BB147"/>
        </row>
        <row r="148">
          <cell r="AD148" t="str">
            <v>Provincial Legislature</v>
          </cell>
          <cell r="BB148"/>
        </row>
        <row r="149">
          <cell r="AD149" t="str">
            <v>Arts, Culture, Sport and Recreation</v>
          </cell>
          <cell r="BB149"/>
        </row>
        <row r="150">
          <cell r="AD150" t="str">
            <v>Community Safety and Transport Management</v>
          </cell>
          <cell r="BB150"/>
        </row>
        <row r="151">
          <cell r="AD151" t="str">
            <v>Economic Development, Environment, Conversation and Tourism</v>
          </cell>
          <cell r="BB151"/>
        </row>
        <row r="152">
          <cell r="AD152" t="str">
            <v>Finance</v>
          </cell>
          <cell r="BB152"/>
        </row>
        <row r="153">
          <cell r="AD153" t="str">
            <v>Cooperative Governance, Human Settlements and Traditional Affairs</v>
          </cell>
          <cell r="BB153"/>
        </row>
        <row r="154">
          <cell r="AD154" t="str">
            <v>Public Works and Roads</v>
          </cell>
          <cell r="BB154"/>
        </row>
        <row r="155">
          <cell r="AD155" t="str">
            <v>Tourism</v>
          </cell>
          <cell r="BB155"/>
        </row>
        <row r="156">
          <cell r="AD156" t="str">
            <v>Agriculture and Rural Development</v>
          </cell>
          <cell r="BB156"/>
        </row>
        <row r="157">
          <cell r="AD157" t="str">
            <v/>
          </cell>
          <cell r="BB157"/>
        </row>
        <row r="158">
          <cell r="AD158" t="str">
            <v/>
          </cell>
          <cell r="BB158"/>
        </row>
        <row r="159">
          <cell r="AD159" t="str">
            <v/>
          </cell>
          <cell r="BB159"/>
        </row>
        <row r="160">
          <cell r="AD160" t="str">
            <v/>
          </cell>
          <cell r="BB160"/>
        </row>
        <row r="161">
          <cell r="AD161" t="str">
            <v/>
          </cell>
          <cell r="BB161"/>
        </row>
        <row r="162">
          <cell r="AD162" t="str">
            <v/>
          </cell>
          <cell r="BB162"/>
        </row>
        <row r="163">
          <cell r="AD163" t="str">
            <v/>
          </cell>
          <cell r="BB163"/>
        </row>
        <row r="164">
          <cell r="AD164" t="str">
            <v>Education</v>
          </cell>
          <cell r="BB164"/>
        </row>
        <row r="165">
          <cell r="AD165" t="str">
            <v>Health</v>
          </cell>
          <cell r="BB165"/>
        </row>
        <row r="166">
          <cell r="AD166" t="str">
            <v>Social Development</v>
          </cell>
          <cell r="BB166"/>
        </row>
        <row r="167">
          <cell r="AD167" t="str">
            <v>Premier</v>
          </cell>
          <cell r="BB167"/>
        </row>
        <row r="168">
          <cell r="AD168" t="str">
            <v>Provincial Parliament</v>
          </cell>
          <cell r="BB168"/>
        </row>
        <row r="169">
          <cell r="AD169" t="str">
            <v>Provincial Treasury</v>
          </cell>
          <cell r="BB169"/>
        </row>
        <row r="170">
          <cell r="AD170" t="str">
            <v>Community Safety</v>
          </cell>
          <cell r="BB170"/>
        </row>
        <row r="171">
          <cell r="AD171" t="str">
            <v>Human Settlements</v>
          </cell>
          <cell r="BB171"/>
        </row>
        <row r="172">
          <cell r="AD172" t="str">
            <v>Environmental Affairs and Development Planning</v>
          </cell>
          <cell r="BB172"/>
        </row>
        <row r="173">
          <cell r="AD173" t="str">
            <v>Transport and Public Works</v>
          </cell>
          <cell r="BB173"/>
        </row>
        <row r="174">
          <cell r="AD174" t="str">
            <v>Agriculture</v>
          </cell>
          <cell r="BB174"/>
        </row>
        <row r="175">
          <cell r="AD175" t="str">
            <v>Economic Development and Tourism</v>
          </cell>
          <cell r="BB175"/>
        </row>
        <row r="176">
          <cell r="AD176" t="str">
            <v>Cultural Affairs and Sport</v>
          </cell>
          <cell r="BA176" t="str">
            <v>Grant purpose</v>
          </cell>
          <cell r="BB176" t="str">
            <v/>
          </cell>
        </row>
        <row r="177">
          <cell r="AD177" t="str">
            <v>Local Government</v>
          </cell>
          <cell r="BA177" t="str">
            <v>Grant purpose</v>
          </cell>
          <cell r="BB177" t="str">
            <v/>
          </cell>
        </row>
        <row r="178">
          <cell r="AD178" t="str">
            <v/>
          </cell>
          <cell r="BA178" t="str">
            <v>Grant purpose</v>
          </cell>
          <cell r="BB178" t="str">
            <v/>
          </cell>
        </row>
        <row r="179">
          <cell r="AD179" t="str">
            <v/>
          </cell>
          <cell r="BA179" t="str">
            <v>Grant purpose</v>
          </cell>
          <cell r="BB179" t="str">
            <v/>
          </cell>
        </row>
        <row r="180">
          <cell r="AD180" t="str">
            <v/>
          </cell>
          <cell r="BA180" t="str">
            <v>Grant purpose</v>
          </cell>
          <cell r="BB180" t="str">
            <v/>
          </cell>
        </row>
        <row r="181">
          <cell r="AD181" t="str">
            <v/>
          </cell>
          <cell r="BA181" t="str">
            <v>Grant purpose</v>
          </cell>
          <cell r="BB181" t="str">
            <v/>
          </cell>
        </row>
        <row r="182">
          <cell r="AD182" t="str">
            <v/>
          </cell>
          <cell r="BA182" t="str">
            <v>Grant purpose</v>
          </cell>
          <cell r="BB182" t="str">
            <v/>
          </cell>
        </row>
        <row r="183">
          <cell r="AD183" t="str">
            <v/>
          </cell>
          <cell r="BA183" t="str">
            <v>Grant purpose</v>
          </cell>
          <cell r="BB183" t="str">
            <v/>
          </cell>
        </row>
        <row r="184">
          <cell r="BA184" t="str">
            <v>Grant purpose</v>
          </cell>
          <cell r="BB184" t="str">
            <v/>
          </cell>
        </row>
        <row r="185">
          <cell r="BA185" t="str">
            <v>Grant purpose</v>
          </cell>
          <cell r="BB185" t="str">
            <v/>
          </cell>
        </row>
        <row r="186">
          <cell r="BA186" t="str">
            <v>Grant purpose</v>
          </cell>
          <cell r="BB186" t="str">
            <v/>
          </cell>
        </row>
        <row r="187">
          <cell r="BA187" t="str">
            <v>Grant purpose</v>
          </cell>
          <cell r="BB187" t="str">
            <v/>
          </cell>
        </row>
        <row r="188">
          <cell r="BA188" t="str">
            <v>Grant purpose</v>
          </cell>
          <cell r="BB188" t="str">
            <v/>
          </cell>
        </row>
        <row r="189">
          <cell r="BA189" t="str">
            <v>Grant purpose</v>
          </cell>
          <cell r="BB189" t="str">
            <v/>
          </cell>
        </row>
        <row r="190">
          <cell r="BA190" t="str">
            <v>Grant purpose</v>
          </cell>
          <cell r="BB190" t="str">
            <v/>
          </cell>
        </row>
        <row r="191">
          <cell r="BA191" t="str">
            <v>Grant purpose</v>
          </cell>
          <cell r="BB191" t="str">
            <v/>
          </cell>
        </row>
        <row r="192">
          <cell r="BA192" t="str">
            <v>Grant purpose</v>
          </cell>
          <cell r="BB192" t="str">
            <v/>
          </cell>
        </row>
        <row r="193">
          <cell r="BA193" t="str">
            <v>Grant purpose</v>
          </cell>
          <cell r="BB193" t="str">
            <v/>
          </cell>
        </row>
        <row r="194">
          <cell r="BA194" t="str">
            <v>Grant purpose</v>
          </cell>
          <cell r="BB194" t="str">
            <v/>
          </cell>
        </row>
        <row r="195">
          <cell r="BA195" t="str">
            <v>Grant purpose</v>
          </cell>
          <cell r="BB195" t="str">
            <v/>
          </cell>
        </row>
        <row r="196">
          <cell r="BA196" t="str">
            <v>Grant purpose</v>
          </cell>
          <cell r="BB196" t="str">
            <v/>
          </cell>
        </row>
        <row r="197">
          <cell r="BA197" t="str">
            <v>Grant purpose</v>
          </cell>
          <cell r="BB197" t="str">
            <v/>
          </cell>
        </row>
        <row r="198">
          <cell r="BA198" t="str">
            <v>Grant purpose</v>
          </cell>
          <cell r="BB198" t="str">
            <v/>
          </cell>
        </row>
        <row r="199">
          <cell r="BA199" t="str">
            <v>Grant purpose</v>
          </cell>
          <cell r="BB199" t="str">
            <v/>
          </cell>
        </row>
        <row r="200">
          <cell r="BA200" t="str">
            <v>Grant purpose</v>
          </cell>
          <cell r="BB200" t="str">
            <v/>
          </cell>
        </row>
      </sheetData>
      <sheetData sheetId="1"/>
      <sheetData sheetId="2"/>
      <sheetData sheetId="3"/>
      <sheetData sheetId="4"/>
      <sheetData sheetId="5">
        <row r="118">
          <cell r="H118">
            <v>4054458</v>
          </cell>
        </row>
      </sheetData>
      <sheetData sheetId="6"/>
      <sheetData sheetId="7"/>
      <sheetData sheetId="8"/>
      <sheetData sheetId="9"/>
      <sheetData sheetId="10"/>
      <sheetData sheetId="11">
        <row r="5">
          <cell r="F5"/>
          <cell r="G5"/>
          <cell r="H5"/>
          <cell r="I5" t="str">
            <v>Municipal Disaster Relief Grant</v>
          </cell>
          <cell r="J5"/>
          <cell r="K5"/>
          <cell r="L5" t="str">
            <v>Municipal Emergency Housing Grant</v>
          </cell>
          <cell r="M5"/>
          <cell r="N5"/>
          <cell r="O5" t="str">
            <v>Infrastructure Skills Development Grant</v>
          </cell>
          <cell r="P5"/>
          <cell r="Q5"/>
          <cell r="R5" t="str">
            <v>Local Government Financial Management Grant</v>
          </cell>
          <cell r="S5"/>
          <cell r="T5"/>
          <cell r="U5" t="str">
            <v>Expanded Public Works Programme Integrated Grant for Municipalities</v>
          </cell>
          <cell r="V5"/>
          <cell r="W5"/>
          <cell r="X5" t="str">
            <v>Programme and Project Preparation Support Grant</v>
          </cell>
          <cell r="Y5"/>
          <cell r="Z5"/>
          <cell r="AA5" t="str">
            <v xml:space="preserve">Municipal Systems Improvement Grant </v>
          </cell>
          <cell r="AB5"/>
          <cell r="AC5"/>
          <cell r="AD5"/>
          <cell r="AE5"/>
          <cell r="AF5"/>
          <cell r="AG5"/>
          <cell r="AH5"/>
          <cell r="AI5"/>
        </row>
        <row r="12">
          <cell r="E12" t="str">
            <v>Buffalo City</v>
          </cell>
          <cell r="F12">
            <v>0</v>
          </cell>
          <cell r="G12">
            <v>0</v>
          </cell>
          <cell r="H12">
            <v>0</v>
          </cell>
          <cell r="I12"/>
          <cell r="J12"/>
          <cell r="K12"/>
          <cell r="L12"/>
          <cell r="M12"/>
          <cell r="N12"/>
          <cell r="O12">
            <v>10500</v>
          </cell>
          <cell r="P12">
            <v>11500</v>
          </cell>
          <cell r="Q12">
            <v>12000</v>
          </cell>
          <cell r="R12">
            <v>1000</v>
          </cell>
          <cell r="S12">
            <v>1000</v>
          </cell>
          <cell r="T12">
            <v>1000</v>
          </cell>
          <cell r="U12">
            <v>7300</v>
          </cell>
          <cell r="V12">
            <v>0</v>
          </cell>
          <cell r="W12">
            <v>0</v>
          </cell>
          <cell r="X12">
            <v>8941</v>
          </cell>
          <cell r="Y12">
            <v>9454</v>
          </cell>
          <cell r="Z12">
            <v>9870</v>
          </cell>
          <cell r="AA12"/>
          <cell r="AB12"/>
          <cell r="AC12"/>
          <cell r="AD12"/>
          <cell r="AE12"/>
          <cell r="AF12"/>
          <cell r="AG12"/>
          <cell r="AH12"/>
          <cell r="AI12"/>
        </row>
        <row r="13">
          <cell r="E13" t="str">
            <v>Nelson Mandela Bay</v>
          </cell>
          <cell r="F13">
            <v>0</v>
          </cell>
          <cell r="G13">
            <v>0</v>
          </cell>
          <cell r="H13">
            <v>0</v>
          </cell>
          <cell r="I13"/>
          <cell r="J13"/>
          <cell r="K13"/>
          <cell r="L13"/>
          <cell r="M13"/>
          <cell r="N13"/>
          <cell r="O13">
            <v>10500</v>
          </cell>
          <cell r="P13">
            <v>11500</v>
          </cell>
          <cell r="Q13">
            <v>12000</v>
          </cell>
          <cell r="R13">
            <v>1000</v>
          </cell>
          <cell r="S13">
            <v>1000</v>
          </cell>
          <cell r="T13">
            <v>1000</v>
          </cell>
          <cell r="U13">
            <v>7116</v>
          </cell>
          <cell r="V13">
            <v>0</v>
          </cell>
          <cell r="W13">
            <v>0</v>
          </cell>
          <cell r="X13">
            <v>11267</v>
          </cell>
          <cell r="Y13">
            <v>11913</v>
          </cell>
          <cell r="Z13">
            <v>12438</v>
          </cell>
          <cell r="AA13"/>
          <cell r="AB13"/>
          <cell r="AC13"/>
          <cell r="AD13"/>
          <cell r="AE13"/>
          <cell r="AF13"/>
          <cell r="AG13"/>
          <cell r="AH13"/>
          <cell r="AI13"/>
        </row>
        <row r="14">
          <cell r="E14" t="str">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cell r="AB14"/>
          <cell r="AC14"/>
          <cell r="AD14"/>
          <cell r="AE14"/>
          <cell r="AF14"/>
          <cell r="AG14"/>
          <cell r="AH14"/>
          <cell r="AI14"/>
        </row>
        <row r="15">
          <cell r="E15" t="str">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cell r="AB15"/>
          <cell r="AC15"/>
          <cell r="AD15"/>
          <cell r="AE15"/>
          <cell r="AF15"/>
          <cell r="AG15"/>
          <cell r="AH15"/>
          <cell r="AI15"/>
        </row>
        <row r="16">
          <cell r="E16" t="str">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cell r="AB16"/>
          <cell r="AC16"/>
          <cell r="AD16"/>
          <cell r="AE16"/>
          <cell r="AF16"/>
          <cell r="AG16"/>
          <cell r="AH16"/>
          <cell r="AI16"/>
        </row>
        <row r="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row>
        <row r="18">
          <cell r="E18"/>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row>
        <row r="19">
          <cell r="E19" t="str">
            <v>Dr Beyers Naude</v>
          </cell>
          <cell r="F19">
            <v>0</v>
          </cell>
          <cell r="G19">
            <v>0</v>
          </cell>
          <cell r="H19">
            <v>0</v>
          </cell>
          <cell r="I19"/>
          <cell r="J19"/>
          <cell r="K19"/>
          <cell r="L19"/>
          <cell r="M19"/>
          <cell r="N19"/>
          <cell r="O19">
            <v>0</v>
          </cell>
          <cell r="P19">
            <v>0</v>
          </cell>
          <cell r="Q19">
            <v>0</v>
          </cell>
          <cell r="R19">
            <v>3100</v>
          </cell>
          <cell r="S19">
            <v>3100</v>
          </cell>
          <cell r="T19">
            <v>3100</v>
          </cell>
          <cell r="U19">
            <v>1552</v>
          </cell>
          <cell r="V19">
            <v>0</v>
          </cell>
          <cell r="W19">
            <v>0</v>
          </cell>
          <cell r="X19">
            <v>0</v>
          </cell>
          <cell r="Y19">
            <v>0</v>
          </cell>
          <cell r="Z19">
            <v>0</v>
          </cell>
          <cell r="AA19"/>
          <cell r="AB19"/>
          <cell r="AC19"/>
          <cell r="AD19"/>
          <cell r="AE19"/>
          <cell r="AF19"/>
          <cell r="AG19"/>
          <cell r="AH19"/>
          <cell r="AI19"/>
        </row>
        <row r="20">
          <cell r="E20" t="str">
            <v>Blue Crane Route</v>
          </cell>
          <cell r="F20">
            <v>0</v>
          </cell>
          <cell r="G20">
            <v>0</v>
          </cell>
          <cell r="H20">
            <v>0</v>
          </cell>
          <cell r="I20"/>
          <cell r="J20"/>
          <cell r="K20"/>
          <cell r="L20"/>
          <cell r="M20"/>
          <cell r="N20"/>
          <cell r="O20">
            <v>0</v>
          </cell>
          <cell r="P20">
            <v>0</v>
          </cell>
          <cell r="Q20">
            <v>0</v>
          </cell>
          <cell r="R20">
            <v>2450</v>
          </cell>
          <cell r="S20">
            <v>2450</v>
          </cell>
          <cell r="T20">
            <v>2450</v>
          </cell>
          <cell r="U20">
            <v>1369</v>
          </cell>
          <cell r="V20">
            <v>0</v>
          </cell>
          <cell r="W20">
            <v>0</v>
          </cell>
          <cell r="X20">
            <v>0</v>
          </cell>
          <cell r="Y20">
            <v>0</v>
          </cell>
          <cell r="Z20">
            <v>0</v>
          </cell>
          <cell r="AA20"/>
          <cell r="AB20"/>
          <cell r="AC20"/>
          <cell r="AD20"/>
          <cell r="AE20"/>
          <cell r="AF20"/>
          <cell r="AG20"/>
          <cell r="AH20"/>
          <cell r="AI20"/>
        </row>
        <row r="21">
          <cell r="E21" t="str">
            <v>Makana</v>
          </cell>
          <cell r="F21">
            <v>0</v>
          </cell>
          <cell r="G21">
            <v>0</v>
          </cell>
          <cell r="H21">
            <v>0</v>
          </cell>
          <cell r="I21"/>
          <cell r="J21"/>
          <cell r="K21"/>
          <cell r="L21"/>
          <cell r="M21"/>
          <cell r="N21"/>
          <cell r="O21">
            <v>0</v>
          </cell>
          <cell r="P21">
            <v>0</v>
          </cell>
          <cell r="Q21">
            <v>0</v>
          </cell>
          <cell r="R21">
            <v>3000</v>
          </cell>
          <cell r="S21">
            <v>3000</v>
          </cell>
          <cell r="T21">
            <v>3100</v>
          </cell>
          <cell r="U21">
            <v>1159</v>
          </cell>
          <cell r="V21">
            <v>0</v>
          </cell>
          <cell r="W21">
            <v>0</v>
          </cell>
          <cell r="X21">
            <v>0</v>
          </cell>
          <cell r="Y21">
            <v>0</v>
          </cell>
          <cell r="Z21">
            <v>0</v>
          </cell>
          <cell r="AA21"/>
          <cell r="AB21"/>
          <cell r="AC21"/>
          <cell r="AD21"/>
          <cell r="AE21"/>
          <cell r="AF21"/>
          <cell r="AG21"/>
          <cell r="AH21"/>
          <cell r="AI21"/>
        </row>
        <row r="22">
          <cell r="E22" t="str">
            <v>Ndlambe</v>
          </cell>
          <cell r="F22">
            <v>0</v>
          </cell>
          <cell r="G22">
            <v>0</v>
          </cell>
          <cell r="H22">
            <v>0</v>
          </cell>
          <cell r="I22"/>
          <cell r="J22"/>
          <cell r="K22"/>
          <cell r="L22"/>
          <cell r="M22"/>
          <cell r="N22"/>
          <cell r="O22">
            <v>0</v>
          </cell>
          <cell r="P22">
            <v>0</v>
          </cell>
          <cell r="Q22">
            <v>0</v>
          </cell>
          <cell r="R22">
            <v>2650</v>
          </cell>
          <cell r="S22">
            <v>2650</v>
          </cell>
          <cell r="T22">
            <v>2650</v>
          </cell>
          <cell r="U22">
            <v>1144</v>
          </cell>
          <cell r="V22">
            <v>0</v>
          </cell>
          <cell r="W22">
            <v>0</v>
          </cell>
          <cell r="X22">
            <v>0</v>
          </cell>
          <cell r="Y22">
            <v>0</v>
          </cell>
          <cell r="Z22">
            <v>0</v>
          </cell>
          <cell r="AA22"/>
          <cell r="AB22"/>
          <cell r="AC22"/>
          <cell r="AD22"/>
          <cell r="AE22"/>
          <cell r="AF22"/>
          <cell r="AG22"/>
          <cell r="AH22"/>
          <cell r="AI22"/>
        </row>
        <row r="23">
          <cell r="E23" t="str">
            <v>Sundays River Valley</v>
          </cell>
          <cell r="F23">
            <v>0</v>
          </cell>
          <cell r="G23">
            <v>0</v>
          </cell>
          <cell r="H23">
            <v>0</v>
          </cell>
          <cell r="I23"/>
          <cell r="J23"/>
          <cell r="K23"/>
          <cell r="L23"/>
          <cell r="M23"/>
          <cell r="N23"/>
          <cell r="O23">
            <v>0</v>
          </cell>
          <cell r="P23">
            <v>0</v>
          </cell>
          <cell r="Q23">
            <v>0</v>
          </cell>
          <cell r="R23">
            <v>3000</v>
          </cell>
          <cell r="S23">
            <v>3000</v>
          </cell>
          <cell r="T23">
            <v>3100</v>
          </cell>
          <cell r="U23">
            <v>1237</v>
          </cell>
          <cell r="V23">
            <v>0</v>
          </cell>
          <cell r="W23">
            <v>0</v>
          </cell>
          <cell r="X23">
            <v>0</v>
          </cell>
          <cell r="Y23">
            <v>0</v>
          </cell>
          <cell r="Z23">
            <v>0</v>
          </cell>
          <cell r="AA23"/>
          <cell r="AB23"/>
          <cell r="AC23"/>
          <cell r="AD23"/>
          <cell r="AE23"/>
          <cell r="AF23"/>
          <cell r="AG23"/>
          <cell r="AH23"/>
          <cell r="AI23"/>
        </row>
        <row r="24">
          <cell r="E24" t="str">
            <v>Kouga</v>
          </cell>
          <cell r="F24">
            <v>0</v>
          </cell>
          <cell r="G24">
            <v>0</v>
          </cell>
          <cell r="H24">
            <v>0</v>
          </cell>
          <cell r="I24"/>
          <cell r="J24"/>
          <cell r="K24"/>
          <cell r="L24"/>
          <cell r="M24"/>
          <cell r="N24"/>
          <cell r="O24">
            <v>0</v>
          </cell>
          <cell r="P24">
            <v>0</v>
          </cell>
          <cell r="Q24">
            <v>0</v>
          </cell>
          <cell r="R24">
            <v>1720</v>
          </cell>
          <cell r="S24">
            <v>1720</v>
          </cell>
          <cell r="T24">
            <v>1720</v>
          </cell>
          <cell r="U24">
            <v>1423</v>
          </cell>
          <cell r="V24">
            <v>0</v>
          </cell>
          <cell r="W24">
            <v>0</v>
          </cell>
          <cell r="X24">
            <v>0</v>
          </cell>
          <cell r="Y24">
            <v>0</v>
          </cell>
          <cell r="Z24">
            <v>0</v>
          </cell>
          <cell r="AA24"/>
          <cell r="AB24"/>
          <cell r="AC24"/>
          <cell r="AD24"/>
          <cell r="AE24"/>
          <cell r="AF24"/>
          <cell r="AG24"/>
          <cell r="AH24"/>
          <cell r="AI24"/>
        </row>
        <row r="25">
          <cell r="E25" t="str">
            <v>Kou-Kamma</v>
          </cell>
          <cell r="F25">
            <v>0</v>
          </cell>
          <cell r="G25">
            <v>0</v>
          </cell>
          <cell r="H25">
            <v>0</v>
          </cell>
          <cell r="I25"/>
          <cell r="J25"/>
          <cell r="K25"/>
          <cell r="L25"/>
          <cell r="M25"/>
          <cell r="N25"/>
          <cell r="O25">
            <v>0</v>
          </cell>
          <cell r="P25">
            <v>0</v>
          </cell>
          <cell r="Q25">
            <v>0</v>
          </cell>
          <cell r="R25">
            <v>2650</v>
          </cell>
          <cell r="S25">
            <v>2650</v>
          </cell>
          <cell r="T25">
            <v>2650</v>
          </cell>
          <cell r="U25">
            <v>1263</v>
          </cell>
          <cell r="V25">
            <v>0</v>
          </cell>
          <cell r="W25">
            <v>0</v>
          </cell>
          <cell r="X25">
            <v>0</v>
          </cell>
          <cell r="Y25">
            <v>0</v>
          </cell>
          <cell r="Z25">
            <v>0</v>
          </cell>
          <cell r="AA25"/>
          <cell r="AB25"/>
          <cell r="AC25"/>
          <cell r="AD25"/>
          <cell r="AE25"/>
          <cell r="AF25"/>
          <cell r="AG25"/>
          <cell r="AH25"/>
          <cell r="AI25"/>
        </row>
        <row r="26">
          <cell r="E26" t="str">
            <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cell r="AB26"/>
          <cell r="AC26"/>
          <cell r="AD26"/>
          <cell r="AE26"/>
          <cell r="AF26"/>
          <cell r="AG26"/>
          <cell r="AH26"/>
          <cell r="AI26"/>
        </row>
        <row r="27">
          <cell r="E27" t="str">
            <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cell r="AB27"/>
          <cell r="AC27"/>
          <cell r="AD27"/>
          <cell r="AE27"/>
          <cell r="AF27"/>
          <cell r="AG27"/>
          <cell r="AH27"/>
          <cell r="AI27"/>
        </row>
        <row r="28">
          <cell r="E28" t="str">
            <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cell r="AB28"/>
          <cell r="AC28"/>
          <cell r="AD28"/>
          <cell r="AE28"/>
          <cell r="AF28"/>
          <cell r="AG28"/>
          <cell r="AH28"/>
          <cell r="AI28"/>
        </row>
        <row r="29">
          <cell r="E29" t="str">
            <v>Sarah Baartman District Municipality</v>
          </cell>
          <cell r="F29">
            <v>0</v>
          </cell>
          <cell r="G29">
            <v>0</v>
          </cell>
          <cell r="H29">
            <v>0</v>
          </cell>
          <cell r="I29"/>
          <cell r="J29"/>
          <cell r="K29"/>
          <cell r="L29"/>
          <cell r="M29"/>
          <cell r="N29"/>
          <cell r="O29">
            <v>0</v>
          </cell>
          <cell r="P29">
            <v>0</v>
          </cell>
          <cell r="Q29">
            <v>0</v>
          </cell>
          <cell r="R29">
            <v>1000</v>
          </cell>
          <cell r="S29">
            <v>1000</v>
          </cell>
          <cell r="T29">
            <v>1000</v>
          </cell>
          <cell r="U29">
            <v>1075</v>
          </cell>
          <cell r="V29">
            <v>0</v>
          </cell>
          <cell r="W29">
            <v>0</v>
          </cell>
          <cell r="X29">
            <v>0</v>
          </cell>
          <cell r="Y29">
            <v>0</v>
          </cell>
          <cell r="Z29">
            <v>0</v>
          </cell>
          <cell r="AA29"/>
          <cell r="AB29"/>
          <cell r="AC29"/>
          <cell r="AD29"/>
          <cell r="AE29"/>
          <cell r="AF29"/>
          <cell r="AG29"/>
          <cell r="AH29"/>
          <cell r="AI29"/>
        </row>
        <row r="30">
          <cell r="E30"/>
          <cell r="F30">
            <v>0</v>
          </cell>
          <cell r="G30">
            <v>0</v>
          </cell>
          <cell r="H30">
            <v>0</v>
          </cell>
          <cell r="I30"/>
          <cell r="J30"/>
          <cell r="K30"/>
          <cell r="L30"/>
          <cell r="M30"/>
          <cell r="N30"/>
          <cell r="O30">
            <v>0</v>
          </cell>
          <cell r="P30">
            <v>0</v>
          </cell>
          <cell r="Q30">
            <v>0</v>
          </cell>
          <cell r="R30">
            <v>19570</v>
          </cell>
          <cell r="S30">
            <v>19570</v>
          </cell>
          <cell r="T30">
            <v>19770</v>
          </cell>
          <cell r="U30">
            <v>10222</v>
          </cell>
          <cell r="V30">
            <v>0</v>
          </cell>
          <cell r="W30">
            <v>0</v>
          </cell>
          <cell r="X30">
            <v>0</v>
          </cell>
          <cell r="Y30">
            <v>0</v>
          </cell>
          <cell r="Z30">
            <v>0</v>
          </cell>
          <cell r="AA30"/>
          <cell r="AB30"/>
          <cell r="AC30"/>
          <cell r="AD30">
            <v>0</v>
          </cell>
          <cell r="AE30">
            <v>0</v>
          </cell>
          <cell r="AF30">
            <v>0</v>
          </cell>
          <cell r="AG30">
            <v>0</v>
          </cell>
          <cell r="AH30">
            <v>0</v>
          </cell>
          <cell r="AI30">
            <v>0</v>
          </cell>
        </row>
        <row r="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row>
        <row r="32">
          <cell r="E32" t="str">
            <v>Mbhashe</v>
          </cell>
          <cell r="F32">
            <v>0</v>
          </cell>
          <cell r="G32">
            <v>0</v>
          </cell>
          <cell r="H32">
            <v>0</v>
          </cell>
          <cell r="I32"/>
          <cell r="J32"/>
          <cell r="K32"/>
          <cell r="L32"/>
          <cell r="M32"/>
          <cell r="N32"/>
          <cell r="O32">
            <v>0</v>
          </cell>
          <cell r="P32">
            <v>0</v>
          </cell>
          <cell r="Q32">
            <v>0</v>
          </cell>
          <cell r="R32">
            <v>1720</v>
          </cell>
          <cell r="S32">
            <v>1720</v>
          </cell>
          <cell r="T32">
            <v>1770</v>
          </cell>
          <cell r="U32">
            <v>4622</v>
          </cell>
          <cell r="V32">
            <v>0</v>
          </cell>
          <cell r="W32">
            <v>0</v>
          </cell>
          <cell r="X32">
            <v>0</v>
          </cell>
          <cell r="Y32">
            <v>0</v>
          </cell>
          <cell r="Z32">
            <v>0</v>
          </cell>
          <cell r="AA32"/>
          <cell r="AB32"/>
          <cell r="AC32"/>
          <cell r="AD32"/>
          <cell r="AE32"/>
          <cell r="AF32"/>
          <cell r="AG32"/>
          <cell r="AH32"/>
          <cell r="AI32"/>
        </row>
        <row r="33">
          <cell r="E33" t="str">
            <v>Mnquma</v>
          </cell>
          <cell r="F33">
            <v>0</v>
          </cell>
          <cell r="G33">
            <v>0</v>
          </cell>
          <cell r="H33">
            <v>0</v>
          </cell>
          <cell r="I33"/>
          <cell r="J33"/>
          <cell r="K33"/>
          <cell r="L33"/>
          <cell r="M33"/>
          <cell r="N33"/>
          <cell r="O33">
            <v>0</v>
          </cell>
          <cell r="P33">
            <v>0</v>
          </cell>
          <cell r="Q33">
            <v>0</v>
          </cell>
          <cell r="R33">
            <v>1850</v>
          </cell>
          <cell r="S33">
            <v>1850</v>
          </cell>
          <cell r="T33">
            <v>1900</v>
          </cell>
          <cell r="U33">
            <v>2418</v>
          </cell>
          <cell r="V33">
            <v>0</v>
          </cell>
          <cell r="W33">
            <v>0</v>
          </cell>
          <cell r="X33">
            <v>0</v>
          </cell>
          <cell r="Y33">
            <v>0</v>
          </cell>
          <cell r="Z33">
            <v>0</v>
          </cell>
          <cell r="AA33"/>
          <cell r="AB33"/>
          <cell r="AC33"/>
          <cell r="AD33"/>
          <cell r="AE33"/>
          <cell r="AF33"/>
          <cell r="AG33"/>
          <cell r="AH33"/>
          <cell r="AI33"/>
        </row>
        <row r="34">
          <cell r="E34" t="str">
            <v>Great Kei</v>
          </cell>
          <cell r="F34">
            <v>0</v>
          </cell>
          <cell r="G34">
            <v>0</v>
          </cell>
          <cell r="H34">
            <v>0</v>
          </cell>
          <cell r="I34"/>
          <cell r="J34"/>
          <cell r="K34"/>
          <cell r="L34"/>
          <cell r="M34"/>
          <cell r="N34"/>
          <cell r="O34">
            <v>0</v>
          </cell>
          <cell r="P34">
            <v>0</v>
          </cell>
          <cell r="Q34">
            <v>0</v>
          </cell>
          <cell r="R34">
            <v>2450</v>
          </cell>
          <cell r="S34">
            <v>2450</v>
          </cell>
          <cell r="T34">
            <v>2450</v>
          </cell>
          <cell r="U34">
            <v>1079</v>
          </cell>
          <cell r="V34">
            <v>0</v>
          </cell>
          <cell r="W34">
            <v>0</v>
          </cell>
          <cell r="X34">
            <v>0</v>
          </cell>
          <cell r="Y34">
            <v>0</v>
          </cell>
          <cell r="Z34">
            <v>0</v>
          </cell>
          <cell r="AA34"/>
          <cell r="AB34"/>
          <cell r="AC34"/>
          <cell r="AD34"/>
          <cell r="AE34"/>
          <cell r="AF34"/>
          <cell r="AG34"/>
          <cell r="AH34"/>
          <cell r="AI34"/>
        </row>
        <row r="35">
          <cell r="E35" t="str">
            <v>Amahlathi</v>
          </cell>
          <cell r="F35">
            <v>0</v>
          </cell>
          <cell r="G35">
            <v>0</v>
          </cell>
          <cell r="H35">
            <v>0</v>
          </cell>
          <cell r="I35"/>
          <cell r="J35"/>
          <cell r="K35"/>
          <cell r="L35"/>
          <cell r="M35"/>
          <cell r="N35"/>
          <cell r="O35">
            <v>0</v>
          </cell>
          <cell r="P35">
            <v>0</v>
          </cell>
          <cell r="Q35">
            <v>0</v>
          </cell>
          <cell r="R35">
            <v>2100</v>
          </cell>
          <cell r="S35">
            <v>2200</v>
          </cell>
          <cell r="T35">
            <v>2200</v>
          </cell>
          <cell r="U35">
            <v>1263</v>
          </cell>
          <cell r="V35">
            <v>0</v>
          </cell>
          <cell r="W35">
            <v>0</v>
          </cell>
          <cell r="X35">
            <v>0</v>
          </cell>
          <cell r="Y35">
            <v>0</v>
          </cell>
          <cell r="Z35">
            <v>0</v>
          </cell>
          <cell r="AA35"/>
          <cell r="AB35"/>
          <cell r="AC35"/>
          <cell r="AD35"/>
          <cell r="AE35"/>
          <cell r="AF35"/>
          <cell r="AG35"/>
          <cell r="AH35"/>
          <cell r="AI35"/>
        </row>
        <row r="36">
          <cell r="E36" t="str">
            <v>Ngqushwa</v>
          </cell>
          <cell r="F36">
            <v>0</v>
          </cell>
          <cell r="G36">
            <v>0</v>
          </cell>
          <cell r="H36">
            <v>0</v>
          </cell>
          <cell r="I36"/>
          <cell r="J36"/>
          <cell r="K36"/>
          <cell r="L36"/>
          <cell r="M36"/>
          <cell r="N36"/>
          <cell r="O36">
            <v>0</v>
          </cell>
          <cell r="P36">
            <v>0</v>
          </cell>
          <cell r="Q36">
            <v>0</v>
          </cell>
          <cell r="R36">
            <v>3000</v>
          </cell>
          <cell r="S36">
            <v>3100</v>
          </cell>
          <cell r="T36">
            <v>3100</v>
          </cell>
          <cell r="U36">
            <v>3320</v>
          </cell>
          <cell r="V36">
            <v>0</v>
          </cell>
          <cell r="W36">
            <v>0</v>
          </cell>
          <cell r="X36">
            <v>0</v>
          </cell>
          <cell r="Y36">
            <v>0</v>
          </cell>
          <cell r="Z36">
            <v>0</v>
          </cell>
          <cell r="AA36"/>
          <cell r="AB36"/>
          <cell r="AC36"/>
          <cell r="AD36"/>
          <cell r="AE36"/>
          <cell r="AF36"/>
          <cell r="AG36"/>
          <cell r="AH36"/>
          <cell r="AI36"/>
        </row>
        <row r="37">
          <cell r="E37" t="str">
            <v>Raymond Mhlaba</v>
          </cell>
          <cell r="F37">
            <v>0</v>
          </cell>
          <cell r="G37">
            <v>0</v>
          </cell>
          <cell r="H37">
            <v>0</v>
          </cell>
          <cell r="I37"/>
          <cell r="J37"/>
          <cell r="K37"/>
          <cell r="L37"/>
          <cell r="M37"/>
          <cell r="N37"/>
          <cell r="O37">
            <v>0</v>
          </cell>
          <cell r="P37">
            <v>0</v>
          </cell>
          <cell r="Q37">
            <v>0</v>
          </cell>
          <cell r="R37">
            <v>2600</v>
          </cell>
          <cell r="S37">
            <v>2850</v>
          </cell>
          <cell r="T37">
            <v>2850</v>
          </cell>
          <cell r="U37">
            <v>2900</v>
          </cell>
          <cell r="V37">
            <v>0</v>
          </cell>
          <cell r="W37">
            <v>0</v>
          </cell>
          <cell r="X37">
            <v>0</v>
          </cell>
          <cell r="Y37">
            <v>0</v>
          </cell>
          <cell r="Z37">
            <v>0</v>
          </cell>
          <cell r="AA37"/>
          <cell r="AB37"/>
          <cell r="AC37"/>
          <cell r="AD37"/>
          <cell r="AE37"/>
          <cell r="AF37"/>
          <cell r="AG37"/>
          <cell r="AH37"/>
          <cell r="AI37"/>
        </row>
        <row r="38">
          <cell r="E38" t="str">
            <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cell r="AB38"/>
          <cell r="AC38"/>
          <cell r="AD38"/>
          <cell r="AE38"/>
          <cell r="AF38"/>
          <cell r="AG38"/>
          <cell r="AH38"/>
          <cell r="AI38"/>
        </row>
        <row r="39">
          <cell r="E39" t="str">
            <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cell r="AB39"/>
          <cell r="AC39"/>
          <cell r="AD39"/>
          <cell r="AE39"/>
          <cell r="AF39"/>
          <cell r="AG39"/>
          <cell r="AH39"/>
          <cell r="AI39"/>
        </row>
        <row r="40">
          <cell r="E40" t="str">
            <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cell r="AB40"/>
          <cell r="AC40"/>
          <cell r="AD40"/>
          <cell r="AE40"/>
          <cell r="AF40"/>
          <cell r="AG40"/>
          <cell r="AH40"/>
          <cell r="AI40"/>
        </row>
        <row r="41">
          <cell r="E41" t="str">
            <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cell r="AB41"/>
          <cell r="AC41"/>
          <cell r="AD41"/>
          <cell r="AE41"/>
          <cell r="AF41"/>
          <cell r="AG41"/>
          <cell r="AH41"/>
          <cell r="AI41"/>
        </row>
        <row r="42">
          <cell r="E42" t="str">
            <v>Amathole District Municipality</v>
          </cell>
          <cell r="F42">
            <v>0</v>
          </cell>
          <cell r="G42">
            <v>0</v>
          </cell>
          <cell r="H42">
            <v>0</v>
          </cell>
          <cell r="I42"/>
          <cell r="J42"/>
          <cell r="K42"/>
          <cell r="L42"/>
          <cell r="M42"/>
          <cell r="N42"/>
          <cell r="O42">
            <v>0</v>
          </cell>
          <cell r="P42">
            <v>0</v>
          </cell>
          <cell r="Q42">
            <v>0</v>
          </cell>
          <cell r="R42">
            <v>1200</v>
          </cell>
          <cell r="S42">
            <v>1200</v>
          </cell>
          <cell r="T42">
            <v>1250</v>
          </cell>
          <cell r="U42">
            <v>3860</v>
          </cell>
          <cell r="V42">
            <v>0</v>
          </cell>
          <cell r="W42">
            <v>0</v>
          </cell>
          <cell r="X42">
            <v>0</v>
          </cell>
          <cell r="Y42">
            <v>0</v>
          </cell>
          <cell r="Z42">
            <v>0</v>
          </cell>
          <cell r="AA42"/>
          <cell r="AB42"/>
          <cell r="AC42"/>
          <cell r="AD42"/>
          <cell r="AE42"/>
          <cell r="AF42"/>
          <cell r="AG42"/>
          <cell r="AH42"/>
          <cell r="AI42"/>
        </row>
        <row r="43">
          <cell r="E43"/>
          <cell r="F43">
            <v>0</v>
          </cell>
          <cell r="G43">
            <v>0</v>
          </cell>
          <cell r="H43">
            <v>0</v>
          </cell>
          <cell r="I43"/>
          <cell r="J43"/>
          <cell r="K43"/>
          <cell r="L43"/>
          <cell r="M43"/>
          <cell r="N43"/>
          <cell r="O43">
            <v>0</v>
          </cell>
          <cell r="P43">
            <v>0</v>
          </cell>
          <cell r="Q43">
            <v>0</v>
          </cell>
          <cell r="R43">
            <v>14920</v>
          </cell>
          <cell r="S43">
            <v>15370</v>
          </cell>
          <cell r="T43">
            <v>15520</v>
          </cell>
          <cell r="U43">
            <v>19462</v>
          </cell>
          <cell r="V43">
            <v>0</v>
          </cell>
          <cell r="W43">
            <v>0</v>
          </cell>
          <cell r="X43">
            <v>0</v>
          </cell>
          <cell r="Y43">
            <v>0</v>
          </cell>
          <cell r="Z43">
            <v>0</v>
          </cell>
          <cell r="AA43"/>
          <cell r="AB43"/>
          <cell r="AC43"/>
          <cell r="AD43">
            <v>0</v>
          </cell>
          <cell r="AE43">
            <v>0</v>
          </cell>
          <cell r="AF43">
            <v>0</v>
          </cell>
          <cell r="AG43">
            <v>0</v>
          </cell>
          <cell r="AH43">
            <v>0</v>
          </cell>
          <cell r="AI43">
            <v>0</v>
          </cell>
        </row>
        <row r="44">
          <cell r="E44"/>
          <cell r="F44"/>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row>
        <row r="45">
          <cell r="E45" t="str">
            <v>Inxuba Yethemba</v>
          </cell>
          <cell r="F45">
            <v>0</v>
          </cell>
          <cell r="G45">
            <v>0</v>
          </cell>
          <cell r="H45">
            <v>0</v>
          </cell>
          <cell r="I45"/>
          <cell r="J45"/>
          <cell r="K45"/>
          <cell r="L45"/>
          <cell r="M45"/>
          <cell r="N45"/>
          <cell r="O45">
            <v>0</v>
          </cell>
          <cell r="P45">
            <v>0</v>
          </cell>
          <cell r="Q45">
            <v>0</v>
          </cell>
          <cell r="R45">
            <v>3100</v>
          </cell>
          <cell r="S45">
            <v>3100</v>
          </cell>
          <cell r="T45">
            <v>3100</v>
          </cell>
          <cell r="U45">
            <v>1542</v>
          </cell>
          <cell r="V45">
            <v>0</v>
          </cell>
          <cell r="W45">
            <v>0</v>
          </cell>
          <cell r="X45">
            <v>0</v>
          </cell>
          <cell r="Y45">
            <v>0</v>
          </cell>
          <cell r="Z45">
            <v>0</v>
          </cell>
          <cell r="AA45"/>
          <cell r="AB45"/>
          <cell r="AC45"/>
          <cell r="AD45"/>
          <cell r="AE45"/>
          <cell r="AF45"/>
          <cell r="AG45"/>
          <cell r="AH45"/>
          <cell r="AI45"/>
        </row>
        <row r="46">
          <cell r="E46" t="str">
            <v>Intsika Yethu</v>
          </cell>
          <cell r="F46">
            <v>0</v>
          </cell>
          <cell r="G46">
            <v>0</v>
          </cell>
          <cell r="H46">
            <v>0</v>
          </cell>
          <cell r="I46"/>
          <cell r="J46"/>
          <cell r="K46"/>
          <cell r="L46"/>
          <cell r="M46"/>
          <cell r="N46"/>
          <cell r="O46">
            <v>0</v>
          </cell>
          <cell r="P46">
            <v>0</v>
          </cell>
          <cell r="Q46">
            <v>0</v>
          </cell>
          <cell r="R46">
            <v>2100</v>
          </cell>
          <cell r="S46">
            <v>2100</v>
          </cell>
          <cell r="T46">
            <v>2100</v>
          </cell>
          <cell r="U46">
            <v>2042</v>
          </cell>
          <cell r="V46">
            <v>0</v>
          </cell>
          <cell r="W46">
            <v>0</v>
          </cell>
          <cell r="X46">
            <v>0</v>
          </cell>
          <cell r="Y46">
            <v>0</v>
          </cell>
          <cell r="Z46">
            <v>0</v>
          </cell>
          <cell r="AA46"/>
          <cell r="AB46"/>
          <cell r="AC46"/>
          <cell r="AD46"/>
          <cell r="AE46"/>
          <cell r="AF46"/>
          <cell r="AG46"/>
          <cell r="AH46"/>
          <cell r="AI46"/>
        </row>
        <row r="47">
          <cell r="E47" t="str">
            <v xml:space="preserve">Emalahleni </v>
          </cell>
          <cell r="F47">
            <v>0</v>
          </cell>
          <cell r="G47">
            <v>0</v>
          </cell>
          <cell r="H47">
            <v>0</v>
          </cell>
          <cell r="I47"/>
          <cell r="J47"/>
          <cell r="K47"/>
          <cell r="L47"/>
          <cell r="M47"/>
          <cell r="N47"/>
          <cell r="O47">
            <v>0</v>
          </cell>
          <cell r="P47">
            <v>0</v>
          </cell>
          <cell r="Q47">
            <v>0</v>
          </cell>
          <cell r="R47">
            <v>3100</v>
          </cell>
          <cell r="S47">
            <v>3100</v>
          </cell>
          <cell r="T47">
            <v>3100</v>
          </cell>
          <cell r="U47">
            <v>2003</v>
          </cell>
          <cell r="V47">
            <v>0</v>
          </cell>
          <cell r="W47">
            <v>0</v>
          </cell>
          <cell r="X47">
            <v>0</v>
          </cell>
          <cell r="Y47">
            <v>0</v>
          </cell>
          <cell r="Z47">
            <v>0</v>
          </cell>
          <cell r="AA47"/>
          <cell r="AB47"/>
          <cell r="AC47"/>
          <cell r="AD47"/>
          <cell r="AE47"/>
          <cell r="AF47"/>
          <cell r="AG47"/>
          <cell r="AH47"/>
          <cell r="AI47"/>
        </row>
        <row r="48">
          <cell r="E48" t="str">
            <v>Engcobo</v>
          </cell>
          <cell r="F48">
            <v>0</v>
          </cell>
          <cell r="G48">
            <v>0</v>
          </cell>
          <cell r="H48">
            <v>0</v>
          </cell>
          <cell r="I48"/>
          <cell r="J48"/>
          <cell r="K48"/>
          <cell r="L48"/>
          <cell r="M48"/>
          <cell r="N48"/>
          <cell r="O48">
            <v>0</v>
          </cell>
          <cell r="P48">
            <v>0</v>
          </cell>
          <cell r="Q48">
            <v>0</v>
          </cell>
          <cell r="R48">
            <v>1700</v>
          </cell>
          <cell r="S48">
            <v>1700</v>
          </cell>
          <cell r="T48">
            <v>1700</v>
          </cell>
          <cell r="U48">
            <v>2738</v>
          </cell>
          <cell r="V48">
            <v>0</v>
          </cell>
          <cell r="W48">
            <v>0</v>
          </cell>
          <cell r="X48">
            <v>0</v>
          </cell>
          <cell r="Y48">
            <v>0</v>
          </cell>
          <cell r="Z48">
            <v>0</v>
          </cell>
          <cell r="AA48"/>
          <cell r="AB48"/>
          <cell r="AC48"/>
          <cell r="AD48"/>
          <cell r="AE48"/>
          <cell r="AF48"/>
          <cell r="AG48"/>
          <cell r="AH48"/>
          <cell r="AI48"/>
        </row>
        <row r="49">
          <cell r="E49" t="str">
            <v>Sakhisizwe</v>
          </cell>
          <cell r="F49">
            <v>0</v>
          </cell>
          <cell r="G49">
            <v>0</v>
          </cell>
          <cell r="H49">
            <v>0</v>
          </cell>
          <cell r="I49"/>
          <cell r="J49"/>
          <cell r="K49"/>
          <cell r="L49"/>
          <cell r="M49"/>
          <cell r="N49"/>
          <cell r="O49">
            <v>0</v>
          </cell>
          <cell r="P49">
            <v>0</v>
          </cell>
          <cell r="Q49">
            <v>0</v>
          </cell>
          <cell r="R49">
            <v>1700</v>
          </cell>
          <cell r="S49">
            <v>1700</v>
          </cell>
          <cell r="T49">
            <v>1700</v>
          </cell>
          <cell r="U49">
            <v>1542</v>
          </cell>
          <cell r="V49">
            <v>0</v>
          </cell>
          <cell r="W49">
            <v>0</v>
          </cell>
          <cell r="X49">
            <v>0</v>
          </cell>
          <cell r="Y49">
            <v>0</v>
          </cell>
          <cell r="Z49">
            <v>0</v>
          </cell>
          <cell r="AA49"/>
          <cell r="AB49"/>
          <cell r="AC49"/>
          <cell r="AD49"/>
          <cell r="AE49"/>
          <cell r="AF49"/>
          <cell r="AG49"/>
          <cell r="AH49"/>
          <cell r="AI49"/>
        </row>
        <row r="50">
          <cell r="E50" t="str">
            <v>Enoch Mgijima</v>
          </cell>
          <cell r="F50">
            <v>0</v>
          </cell>
          <cell r="G50">
            <v>0</v>
          </cell>
          <cell r="H50">
            <v>0</v>
          </cell>
          <cell r="I50"/>
          <cell r="J50"/>
          <cell r="K50"/>
          <cell r="L50"/>
          <cell r="M50"/>
          <cell r="N50"/>
          <cell r="O50">
            <v>0</v>
          </cell>
          <cell r="P50">
            <v>0</v>
          </cell>
          <cell r="Q50">
            <v>0</v>
          </cell>
          <cell r="R50">
            <v>3100</v>
          </cell>
          <cell r="S50">
            <v>3100</v>
          </cell>
          <cell r="T50">
            <v>3100</v>
          </cell>
          <cell r="U50">
            <v>3498</v>
          </cell>
          <cell r="V50">
            <v>0</v>
          </cell>
          <cell r="W50">
            <v>0</v>
          </cell>
          <cell r="X50">
            <v>0</v>
          </cell>
          <cell r="Y50">
            <v>0</v>
          </cell>
          <cell r="Z50">
            <v>0</v>
          </cell>
          <cell r="AA50"/>
          <cell r="AB50"/>
          <cell r="AC50"/>
          <cell r="AD50"/>
          <cell r="AE50"/>
          <cell r="AF50"/>
          <cell r="AG50"/>
          <cell r="AH50"/>
          <cell r="AI50"/>
        </row>
        <row r="51">
          <cell r="E51" t="str">
            <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cell r="AB51"/>
          <cell r="AC51"/>
          <cell r="AD51"/>
          <cell r="AE51"/>
          <cell r="AF51"/>
          <cell r="AG51"/>
          <cell r="AH51"/>
          <cell r="AI51"/>
        </row>
        <row r="52">
          <cell r="E52" t="str">
            <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cell r="AB52"/>
          <cell r="AC52"/>
          <cell r="AD52"/>
          <cell r="AE52"/>
          <cell r="AF52"/>
          <cell r="AG52"/>
          <cell r="AH52"/>
          <cell r="AI52"/>
        </row>
        <row r="53">
          <cell r="E53" t="str">
            <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cell r="AB53"/>
          <cell r="AC53"/>
          <cell r="AD53"/>
          <cell r="AE53"/>
          <cell r="AF53"/>
          <cell r="AG53"/>
          <cell r="AH53"/>
          <cell r="AI53"/>
        </row>
        <row r="54">
          <cell r="E54" t="str">
            <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cell r="AB54"/>
          <cell r="AC54"/>
          <cell r="AD54"/>
          <cell r="AE54"/>
          <cell r="AF54"/>
          <cell r="AG54"/>
          <cell r="AH54"/>
          <cell r="AI54"/>
        </row>
        <row r="55">
          <cell r="E55" t="str">
            <v>Chris Hani District Municipality</v>
          </cell>
          <cell r="F55">
            <v>0</v>
          </cell>
          <cell r="G55">
            <v>0</v>
          </cell>
          <cell r="H55">
            <v>0</v>
          </cell>
          <cell r="I55"/>
          <cell r="J55"/>
          <cell r="K55"/>
          <cell r="L55"/>
          <cell r="M55"/>
          <cell r="N55"/>
          <cell r="O55">
            <v>0</v>
          </cell>
          <cell r="P55">
            <v>0</v>
          </cell>
          <cell r="Q55">
            <v>0</v>
          </cell>
          <cell r="R55">
            <v>1000</v>
          </cell>
          <cell r="S55">
            <v>1000</v>
          </cell>
          <cell r="T55">
            <v>1000</v>
          </cell>
          <cell r="U55">
            <v>3838</v>
          </cell>
          <cell r="V55">
            <v>0</v>
          </cell>
          <cell r="W55">
            <v>0</v>
          </cell>
          <cell r="X55">
            <v>0</v>
          </cell>
          <cell r="Y55">
            <v>0</v>
          </cell>
          <cell r="Z55">
            <v>0</v>
          </cell>
          <cell r="AA55"/>
          <cell r="AB55"/>
          <cell r="AC55"/>
          <cell r="AD55"/>
          <cell r="AE55"/>
          <cell r="AF55"/>
          <cell r="AG55"/>
          <cell r="AH55"/>
          <cell r="AI55"/>
        </row>
        <row r="56">
          <cell r="E56"/>
          <cell r="F56">
            <v>0</v>
          </cell>
          <cell r="G56">
            <v>0</v>
          </cell>
          <cell r="H56">
            <v>0</v>
          </cell>
          <cell r="I56"/>
          <cell r="J56"/>
          <cell r="K56"/>
          <cell r="L56"/>
          <cell r="M56"/>
          <cell r="N56"/>
          <cell r="O56">
            <v>0</v>
          </cell>
          <cell r="P56">
            <v>0</v>
          </cell>
          <cell r="Q56">
            <v>0</v>
          </cell>
          <cell r="R56">
            <v>15800</v>
          </cell>
          <cell r="S56">
            <v>15800</v>
          </cell>
          <cell r="T56">
            <v>15800</v>
          </cell>
          <cell r="U56">
            <v>17203</v>
          </cell>
          <cell r="V56">
            <v>0</v>
          </cell>
          <cell r="W56">
            <v>0</v>
          </cell>
          <cell r="X56">
            <v>0</v>
          </cell>
          <cell r="Y56">
            <v>0</v>
          </cell>
          <cell r="Z56">
            <v>0</v>
          </cell>
          <cell r="AA56"/>
          <cell r="AB56"/>
          <cell r="AC56"/>
          <cell r="AD56">
            <v>0</v>
          </cell>
          <cell r="AE56">
            <v>0</v>
          </cell>
          <cell r="AF56">
            <v>0</v>
          </cell>
          <cell r="AG56">
            <v>0</v>
          </cell>
          <cell r="AH56">
            <v>0</v>
          </cell>
          <cell r="AI56">
            <v>0</v>
          </cell>
        </row>
        <row r="57">
          <cell r="E57"/>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row>
        <row r="58">
          <cell r="E58" t="str">
            <v>Elundini</v>
          </cell>
          <cell r="F58">
            <v>0</v>
          </cell>
          <cell r="G58">
            <v>0</v>
          </cell>
          <cell r="H58">
            <v>0</v>
          </cell>
          <cell r="I58"/>
          <cell r="J58"/>
          <cell r="K58"/>
          <cell r="L58"/>
          <cell r="M58"/>
          <cell r="N58"/>
          <cell r="O58">
            <v>0</v>
          </cell>
          <cell r="P58">
            <v>0</v>
          </cell>
          <cell r="Q58">
            <v>0</v>
          </cell>
          <cell r="R58">
            <v>1650</v>
          </cell>
          <cell r="S58">
            <v>1650</v>
          </cell>
          <cell r="T58">
            <v>1700</v>
          </cell>
          <cell r="U58">
            <v>2569</v>
          </cell>
          <cell r="V58">
            <v>0</v>
          </cell>
          <cell r="W58">
            <v>0</v>
          </cell>
          <cell r="X58">
            <v>0</v>
          </cell>
          <cell r="Y58">
            <v>0</v>
          </cell>
          <cell r="Z58">
            <v>0</v>
          </cell>
          <cell r="AA58"/>
          <cell r="AB58"/>
          <cell r="AC58"/>
          <cell r="AD58"/>
          <cell r="AE58"/>
          <cell r="AF58"/>
          <cell r="AG58"/>
          <cell r="AH58"/>
          <cell r="AI58"/>
        </row>
        <row r="59">
          <cell r="E59" t="str">
            <v>Senqu</v>
          </cell>
          <cell r="F59">
            <v>0</v>
          </cell>
          <cell r="G59">
            <v>0</v>
          </cell>
          <cell r="H59">
            <v>0</v>
          </cell>
          <cell r="I59"/>
          <cell r="J59"/>
          <cell r="K59"/>
          <cell r="L59"/>
          <cell r="M59"/>
          <cell r="N59"/>
          <cell r="O59">
            <v>0</v>
          </cell>
          <cell r="P59">
            <v>0</v>
          </cell>
          <cell r="Q59">
            <v>0</v>
          </cell>
          <cell r="R59">
            <v>1650</v>
          </cell>
          <cell r="S59">
            <v>1650</v>
          </cell>
          <cell r="T59">
            <v>1700</v>
          </cell>
          <cell r="U59">
            <v>2566</v>
          </cell>
          <cell r="V59">
            <v>0</v>
          </cell>
          <cell r="W59">
            <v>0</v>
          </cell>
          <cell r="X59">
            <v>0</v>
          </cell>
          <cell r="Y59">
            <v>0</v>
          </cell>
          <cell r="Z59">
            <v>0</v>
          </cell>
          <cell r="AA59"/>
          <cell r="AB59"/>
          <cell r="AC59"/>
          <cell r="AD59"/>
          <cell r="AE59"/>
          <cell r="AF59"/>
          <cell r="AG59"/>
          <cell r="AH59"/>
          <cell r="AI59"/>
        </row>
        <row r="60">
          <cell r="E60" t="str">
            <v>Walter Sisulu</v>
          </cell>
          <cell r="F60">
            <v>0</v>
          </cell>
          <cell r="G60">
            <v>0</v>
          </cell>
          <cell r="H60">
            <v>0</v>
          </cell>
          <cell r="I60"/>
          <cell r="J60"/>
          <cell r="K60"/>
          <cell r="L60"/>
          <cell r="M60"/>
          <cell r="N60"/>
          <cell r="O60">
            <v>0</v>
          </cell>
          <cell r="P60">
            <v>0</v>
          </cell>
          <cell r="Q60">
            <v>0</v>
          </cell>
          <cell r="R60">
            <v>2100</v>
          </cell>
          <cell r="S60">
            <v>2200</v>
          </cell>
          <cell r="T60">
            <v>2200</v>
          </cell>
          <cell r="U60">
            <v>1328</v>
          </cell>
          <cell r="V60">
            <v>0</v>
          </cell>
          <cell r="W60">
            <v>0</v>
          </cell>
          <cell r="X60">
            <v>0</v>
          </cell>
          <cell r="Y60">
            <v>0</v>
          </cell>
          <cell r="Z60">
            <v>0</v>
          </cell>
          <cell r="AA60"/>
          <cell r="AB60"/>
          <cell r="AC60"/>
          <cell r="AD60"/>
          <cell r="AE60"/>
          <cell r="AF60"/>
          <cell r="AG60"/>
          <cell r="AH60"/>
          <cell r="AI60"/>
        </row>
        <row r="61">
          <cell r="E61" t="str">
            <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cell r="AB61"/>
          <cell r="AC61"/>
          <cell r="AD61"/>
          <cell r="AE61"/>
          <cell r="AF61"/>
          <cell r="AG61"/>
          <cell r="AH61"/>
          <cell r="AI61"/>
        </row>
        <row r="62">
          <cell r="E62" t="str">
            <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cell r="AB62"/>
          <cell r="AC62"/>
          <cell r="AD62"/>
          <cell r="AE62"/>
          <cell r="AF62"/>
          <cell r="AG62"/>
          <cell r="AH62"/>
          <cell r="AI62"/>
        </row>
        <row r="63">
          <cell r="E63" t="str">
            <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cell r="AB63"/>
          <cell r="AC63"/>
          <cell r="AD63"/>
          <cell r="AE63"/>
          <cell r="AF63"/>
          <cell r="AG63"/>
          <cell r="AH63"/>
          <cell r="AI63"/>
        </row>
        <row r="64">
          <cell r="E64" t="str">
            <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cell r="AB64"/>
          <cell r="AC64"/>
          <cell r="AD64"/>
          <cell r="AE64"/>
          <cell r="AF64"/>
          <cell r="AG64"/>
          <cell r="AH64"/>
          <cell r="AI64"/>
        </row>
        <row r="65">
          <cell r="E65" t="str">
            <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cell r="AB65"/>
          <cell r="AC65"/>
          <cell r="AD65"/>
          <cell r="AE65"/>
          <cell r="AF65"/>
          <cell r="AG65"/>
          <cell r="AH65"/>
          <cell r="AI65"/>
        </row>
        <row r="66">
          <cell r="E66" t="str">
            <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cell r="AB66"/>
          <cell r="AC66"/>
          <cell r="AD66"/>
          <cell r="AE66"/>
          <cell r="AF66"/>
          <cell r="AG66"/>
          <cell r="AH66"/>
          <cell r="AI66"/>
        </row>
        <row r="67">
          <cell r="E67" t="str">
            <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cell r="AB67"/>
          <cell r="AC67"/>
          <cell r="AD67"/>
          <cell r="AE67"/>
          <cell r="AF67"/>
          <cell r="AG67"/>
          <cell r="AH67"/>
          <cell r="AI67"/>
        </row>
        <row r="68">
          <cell r="E68" t="str">
            <v>Joe Gqabi District Municipality</v>
          </cell>
          <cell r="F68">
            <v>0</v>
          </cell>
          <cell r="G68">
            <v>0</v>
          </cell>
          <cell r="H68">
            <v>0</v>
          </cell>
          <cell r="I68"/>
          <cell r="J68"/>
          <cell r="K68"/>
          <cell r="L68"/>
          <cell r="M68"/>
          <cell r="N68"/>
          <cell r="O68">
            <v>0</v>
          </cell>
          <cell r="P68">
            <v>0</v>
          </cell>
          <cell r="Q68">
            <v>0</v>
          </cell>
          <cell r="R68">
            <v>1500</v>
          </cell>
          <cell r="S68">
            <v>1500</v>
          </cell>
          <cell r="T68">
            <v>1500</v>
          </cell>
          <cell r="U68">
            <v>1559</v>
          </cell>
          <cell r="V68">
            <v>0</v>
          </cell>
          <cell r="W68">
            <v>0</v>
          </cell>
          <cell r="X68">
            <v>0</v>
          </cell>
          <cell r="Y68">
            <v>0</v>
          </cell>
          <cell r="Z68">
            <v>0</v>
          </cell>
          <cell r="AA68"/>
          <cell r="AB68"/>
          <cell r="AC68"/>
          <cell r="AD68"/>
          <cell r="AE68"/>
          <cell r="AF68"/>
          <cell r="AG68"/>
          <cell r="AH68"/>
          <cell r="AI68"/>
        </row>
        <row r="69">
          <cell r="E69"/>
          <cell r="F69">
            <v>0</v>
          </cell>
          <cell r="G69">
            <v>0</v>
          </cell>
          <cell r="H69">
            <v>0</v>
          </cell>
          <cell r="I69"/>
          <cell r="J69"/>
          <cell r="K69"/>
          <cell r="L69"/>
          <cell r="M69"/>
          <cell r="N69"/>
          <cell r="O69">
            <v>0</v>
          </cell>
          <cell r="P69">
            <v>0</v>
          </cell>
          <cell r="Q69">
            <v>0</v>
          </cell>
          <cell r="R69">
            <v>6900</v>
          </cell>
          <cell r="S69">
            <v>7000</v>
          </cell>
          <cell r="T69">
            <v>7100</v>
          </cell>
          <cell r="U69">
            <v>8022</v>
          </cell>
          <cell r="V69">
            <v>0</v>
          </cell>
          <cell r="W69">
            <v>0</v>
          </cell>
          <cell r="X69">
            <v>0</v>
          </cell>
          <cell r="Y69">
            <v>0</v>
          </cell>
          <cell r="Z69">
            <v>0</v>
          </cell>
          <cell r="AA69"/>
          <cell r="AB69"/>
          <cell r="AC69"/>
          <cell r="AD69">
            <v>0</v>
          </cell>
          <cell r="AE69">
            <v>0</v>
          </cell>
          <cell r="AF69">
            <v>0</v>
          </cell>
          <cell r="AG69">
            <v>0</v>
          </cell>
          <cell r="AH69">
            <v>0</v>
          </cell>
          <cell r="AI69">
            <v>0</v>
          </cell>
        </row>
        <row r="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row>
        <row r="71">
          <cell r="E71" t="str">
            <v>Ngquza Hill</v>
          </cell>
          <cell r="F71">
            <v>0</v>
          </cell>
          <cell r="G71">
            <v>0</v>
          </cell>
          <cell r="H71">
            <v>0</v>
          </cell>
          <cell r="I71"/>
          <cell r="J71"/>
          <cell r="K71"/>
          <cell r="L71"/>
          <cell r="M71"/>
          <cell r="N71"/>
          <cell r="O71">
            <v>0</v>
          </cell>
          <cell r="P71">
            <v>0</v>
          </cell>
          <cell r="Q71">
            <v>0</v>
          </cell>
          <cell r="R71">
            <v>1650</v>
          </cell>
          <cell r="S71">
            <v>1650</v>
          </cell>
          <cell r="T71">
            <v>1700</v>
          </cell>
          <cell r="U71">
            <v>1385</v>
          </cell>
          <cell r="V71">
            <v>0</v>
          </cell>
          <cell r="W71">
            <v>0</v>
          </cell>
          <cell r="X71">
            <v>0</v>
          </cell>
          <cell r="Y71">
            <v>0</v>
          </cell>
          <cell r="Z71">
            <v>0</v>
          </cell>
          <cell r="AA71"/>
          <cell r="AB71"/>
          <cell r="AC71"/>
          <cell r="AD71"/>
          <cell r="AE71"/>
          <cell r="AF71"/>
          <cell r="AG71"/>
          <cell r="AH71"/>
          <cell r="AI71"/>
        </row>
        <row r="72">
          <cell r="E72" t="str">
            <v>Port St Johns</v>
          </cell>
          <cell r="F72">
            <v>0</v>
          </cell>
          <cell r="G72">
            <v>0</v>
          </cell>
          <cell r="H72">
            <v>0</v>
          </cell>
          <cell r="I72"/>
          <cell r="J72"/>
          <cell r="K72"/>
          <cell r="L72"/>
          <cell r="M72"/>
          <cell r="N72"/>
          <cell r="O72">
            <v>0</v>
          </cell>
          <cell r="P72">
            <v>0</v>
          </cell>
          <cell r="Q72">
            <v>0</v>
          </cell>
          <cell r="R72">
            <v>2650</v>
          </cell>
          <cell r="S72">
            <v>2650</v>
          </cell>
          <cell r="T72">
            <v>2650</v>
          </cell>
          <cell r="U72">
            <v>1593</v>
          </cell>
          <cell r="V72">
            <v>0</v>
          </cell>
          <cell r="W72">
            <v>0</v>
          </cell>
          <cell r="X72">
            <v>0</v>
          </cell>
          <cell r="Y72">
            <v>0</v>
          </cell>
          <cell r="Z72">
            <v>0</v>
          </cell>
          <cell r="AA72"/>
          <cell r="AB72"/>
          <cell r="AC72"/>
          <cell r="AD72"/>
          <cell r="AE72"/>
          <cell r="AF72"/>
          <cell r="AG72"/>
          <cell r="AH72"/>
          <cell r="AI72"/>
        </row>
        <row r="73">
          <cell r="E73" t="str">
            <v>Nyandeni</v>
          </cell>
          <cell r="F73">
            <v>0</v>
          </cell>
          <cell r="G73">
            <v>0</v>
          </cell>
          <cell r="H73">
            <v>0</v>
          </cell>
          <cell r="I73"/>
          <cell r="J73"/>
          <cell r="K73"/>
          <cell r="L73"/>
          <cell r="M73"/>
          <cell r="N73"/>
          <cell r="O73">
            <v>0</v>
          </cell>
          <cell r="P73">
            <v>0</v>
          </cell>
          <cell r="Q73">
            <v>0</v>
          </cell>
          <cell r="R73">
            <v>1650</v>
          </cell>
          <cell r="S73">
            <v>1650</v>
          </cell>
          <cell r="T73">
            <v>1650</v>
          </cell>
          <cell r="U73">
            <v>1716</v>
          </cell>
          <cell r="V73">
            <v>0</v>
          </cell>
          <cell r="W73">
            <v>0</v>
          </cell>
          <cell r="X73">
            <v>0</v>
          </cell>
          <cell r="Y73">
            <v>0</v>
          </cell>
          <cell r="Z73">
            <v>0</v>
          </cell>
          <cell r="AA73"/>
          <cell r="AB73"/>
          <cell r="AC73"/>
          <cell r="AD73"/>
          <cell r="AE73"/>
          <cell r="AF73"/>
          <cell r="AG73"/>
          <cell r="AH73"/>
          <cell r="AI73"/>
        </row>
        <row r="74">
          <cell r="E74" t="str">
            <v>Mhlontlo</v>
          </cell>
          <cell r="F74">
            <v>0</v>
          </cell>
          <cell r="G74">
            <v>0</v>
          </cell>
          <cell r="H74">
            <v>0</v>
          </cell>
          <cell r="I74"/>
          <cell r="J74"/>
          <cell r="K74"/>
          <cell r="L74"/>
          <cell r="M74"/>
          <cell r="N74"/>
          <cell r="O74">
            <v>0</v>
          </cell>
          <cell r="P74">
            <v>0</v>
          </cell>
          <cell r="Q74">
            <v>0</v>
          </cell>
          <cell r="R74">
            <v>2300</v>
          </cell>
          <cell r="S74">
            <v>2300</v>
          </cell>
          <cell r="T74">
            <v>2300</v>
          </cell>
          <cell r="U74">
            <v>2321</v>
          </cell>
          <cell r="V74">
            <v>0</v>
          </cell>
          <cell r="W74">
            <v>0</v>
          </cell>
          <cell r="X74">
            <v>0</v>
          </cell>
          <cell r="Y74">
            <v>0</v>
          </cell>
          <cell r="Z74">
            <v>0</v>
          </cell>
          <cell r="AA74"/>
          <cell r="AB74"/>
          <cell r="AC74"/>
          <cell r="AD74"/>
          <cell r="AE74"/>
          <cell r="AF74"/>
          <cell r="AG74"/>
          <cell r="AH74"/>
          <cell r="AI74"/>
        </row>
        <row r="75">
          <cell r="E75" t="str">
            <v>King Sabata Dalindyebo</v>
          </cell>
          <cell r="F75">
            <v>0</v>
          </cell>
          <cell r="G75">
            <v>0</v>
          </cell>
          <cell r="H75">
            <v>0</v>
          </cell>
          <cell r="I75"/>
          <cell r="J75"/>
          <cell r="K75"/>
          <cell r="L75"/>
          <cell r="M75"/>
          <cell r="N75"/>
          <cell r="O75">
            <v>5500</v>
          </cell>
          <cell r="P75">
            <v>6500</v>
          </cell>
          <cell r="Q75">
            <v>7000</v>
          </cell>
          <cell r="R75">
            <v>2650</v>
          </cell>
          <cell r="S75">
            <v>2850</v>
          </cell>
          <cell r="T75">
            <v>2850</v>
          </cell>
          <cell r="U75">
            <v>3764</v>
          </cell>
          <cell r="V75">
            <v>0</v>
          </cell>
          <cell r="W75">
            <v>0</v>
          </cell>
          <cell r="X75">
            <v>0</v>
          </cell>
          <cell r="Y75">
            <v>0</v>
          </cell>
          <cell r="Z75">
            <v>0</v>
          </cell>
          <cell r="AA75"/>
          <cell r="AB75"/>
          <cell r="AC75"/>
          <cell r="AD75"/>
          <cell r="AE75"/>
          <cell r="AF75"/>
          <cell r="AG75"/>
          <cell r="AH75"/>
          <cell r="AI75"/>
        </row>
        <row r="76">
          <cell r="E76" t="str">
            <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cell r="AB76"/>
          <cell r="AC76"/>
          <cell r="AD76"/>
          <cell r="AE76"/>
          <cell r="AF76"/>
          <cell r="AG76"/>
          <cell r="AH76"/>
          <cell r="AI76"/>
        </row>
        <row r="77">
          <cell r="E77" t="str">
            <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cell r="AB77"/>
          <cell r="AC77"/>
          <cell r="AD77"/>
          <cell r="AE77"/>
          <cell r="AF77"/>
          <cell r="AG77"/>
          <cell r="AH77"/>
          <cell r="AI77"/>
        </row>
        <row r="78">
          <cell r="E78" t="str">
            <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cell r="AB78"/>
          <cell r="AC78"/>
          <cell r="AD78"/>
          <cell r="AE78"/>
          <cell r="AF78"/>
          <cell r="AG78"/>
          <cell r="AH78"/>
          <cell r="AI78"/>
        </row>
        <row r="79">
          <cell r="E79" t="str">
            <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cell r="AB79"/>
          <cell r="AC79"/>
          <cell r="AD79"/>
          <cell r="AE79"/>
          <cell r="AF79"/>
          <cell r="AG79"/>
          <cell r="AH79"/>
          <cell r="AI79"/>
        </row>
        <row r="80">
          <cell r="E80" t="str">
            <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cell r="AB80"/>
          <cell r="AC80"/>
          <cell r="AD80"/>
          <cell r="AE80"/>
          <cell r="AF80"/>
          <cell r="AG80"/>
          <cell r="AH80"/>
          <cell r="AI80"/>
        </row>
        <row r="81">
          <cell r="E81" t="str">
            <v>O.R. Tambo District Municipality</v>
          </cell>
          <cell r="F81">
            <v>0</v>
          </cell>
          <cell r="G81">
            <v>0</v>
          </cell>
          <cell r="H81">
            <v>0</v>
          </cell>
          <cell r="I81"/>
          <cell r="J81"/>
          <cell r="K81"/>
          <cell r="L81"/>
          <cell r="M81"/>
          <cell r="N81"/>
          <cell r="O81">
            <v>0</v>
          </cell>
          <cell r="P81">
            <v>0</v>
          </cell>
          <cell r="Q81">
            <v>0</v>
          </cell>
          <cell r="R81">
            <v>2000</v>
          </cell>
          <cell r="S81">
            <v>2000</v>
          </cell>
          <cell r="T81">
            <v>2000</v>
          </cell>
          <cell r="U81">
            <v>9245</v>
          </cell>
          <cell r="V81">
            <v>0</v>
          </cell>
          <cell r="W81">
            <v>0</v>
          </cell>
          <cell r="X81">
            <v>0</v>
          </cell>
          <cell r="Y81">
            <v>0</v>
          </cell>
          <cell r="Z81">
            <v>0</v>
          </cell>
          <cell r="AA81"/>
          <cell r="AB81"/>
          <cell r="AC81"/>
          <cell r="AD81"/>
          <cell r="AE81"/>
          <cell r="AF81"/>
          <cell r="AG81"/>
          <cell r="AH81"/>
          <cell r="AI81"/>
        </row>
        <row r="82">
          <cell r="E82"/>
          <cell r="F82">
            <v>0</v>
          </cell>
          <cell r="G82">
            <v>0</v>
          </cell>
          <cell r="H82">
            <v>0</v>
          </cell>
          <cell r="I82"/>
          <cell r="J82"/>
          <cell r="K82"/>
          <cell r="L82"/>
          <cell r="M82"/>
          <cell r="N82"/>
          <cell r="O82">
            <v>5500</v>
          </cell>
          <cell r="P82">
            <v>6500</v>
          </cell>
          <cell r="Q82">
            <v>7000</v>
          </cell>
          <cell r="R82">
            <v>12900</v>
          </cell>
          <cell r="S82">
            <v>13100</v>
          </cell>
          <cell r="T82">
            <v>13150</v>
          </cell>
          <cell r="U82">
            <v>20024</v>
          </cell>
          <cell r="V82">
            <v>0</v>
          </cell>
          <cell r="W82">
            <v>0</v>
          </cell>
          <cell r="X82">
            <v>0</v>
          </cell>
          <cell r="Y82">
            <v>0</v>
          </cell>
          <cell r="Z82">
            <v>0</v>
          </cell>
          <cell r="AA82"/>
          <cell r="AB82"/>
          <cell r="AC82"/>
          <cell r="AD82">
            <v>0</v>
          </cell>
          <cell r="AE82">
            <v>0</v>
          </cell>
          <cell r="AF82">
            <v>0</v>
          </cell>
          <cell r="AG82">
            <v>0</v>
          </cell>
          <cell r="AH82">
            <v>0</v>
          </cell>
          <cell r="AI82">
            <v>0</v>
          </cell>
        </row>
        <row r="83">
          <cell r="E83"/>
          <cell r="F83"/>
          <cell r="G83"/>
          <cell r="H83"/>
          <cell r="I83"/>
          <cell r="J83"/>
          <cell r="K83"/>
          <cell r="L83"/>
          <cell r="M83"/>
          <cell r="N83"/>
          <cell r="O83"/>
          <cell r="P83"/>
          <cell r="Q83"/>
          <cell r="R83"/>
          <cell r="S83"/>
          <cell r="T83"/>
          <cell r="U83"/>
          <cell r="V83"/>
          <cell r="W83"/>
          <cell r="X83"/>
          <cell r="Y83"/>
          <cell r="Z83"/>
          <cell r="AA83"/>
          <cell r="AB83"/>
          <cell r="AC83"/>
          <cell r="AD83"/>
          <cell r="AE83"/>
          <cell r="AF83"/>
          <cell r="AG83"/>
          <cell r="AH83"/>
          <cell r="AI83"/>
        </row>
        <row r="84">
          <cell r="E84" t="str">
            <v>Matatiele</v>
          </cell>
          <cell r="F84">
            <v>0</v>
          </cell>
          <cell r="G84">
            <v>0</v>
          </cell>
          <cell r="H84">
            <v>0</v>
          </cell>
          <cell r="I84"/>
          <cell r="J84"/>
          <cell r="K84"/>
          <cell r="L84"/>
          <cell r="M84"/>
          <cell r="N84"/>
          <cell r="O84">
            <v>0</v>
          </cell>
          <cell r="P84">
            <v>0</v>
          </cell>
          <cell r="Q84">
            <v>0</v>
          </cell>
          <cell r="R84">
            <v>1650</v>
          </cell>
          <cell r="S84">
            <v>1650</v>
          </cell>
          <cell r="T84">
            <v>1700</v>
          </cell>
          <cell r="U84">
            <v>4887</v>
          </cell>
          <cell r="V84">
            <v>0</v>
          </cell>
          <cell r="W84">
            <v>0</v>
          </cell>
          <cell r="X84">
            <v>0</v>
          </cell>
          <cell r="Y84">
            <v>0</v>
          </cell>
          <cell r="Z84">
            <v>0</v>
          </cell>
          <cell r="AA84"/>
          <cell r="AB84"/>
          <cell r="AC84"/>
          <cell r="AD84"/>
          <cell r="AE84"/>
          <cell r="AF84"/>
          <cell r="AG84"/>
          <cell r="AH84"/>
          <cell r="AI84"/>
        </row>
        <row r="85">
          <cell r="E85" t="str">
            <v>Umzimvubu</v>
          </cell>
          <cell r="F85">
            <v>0</v>
          </cell>
          <cell r="G85">
            <v>0</v>
          </cell>
          <cell r="H85">
            <v>0</v>
          </cell>
          <cell r="I85"/>
          <cell r="J85"/>
          <cell r="K85"/>
          <cell r="L85"/>
          <cell r="M85"/>
          <cell r="N85"/>
          <cell r="O85">
            <v>0</v>
          </cell>
          <cell r="P85">
            <v>0</v>
          </cell>
          <cell r="Q85">
            <v>0</v>
          </cell>
          <cell r="R85">
            <v>1720</v>
          </cell>
          <cell r="S85">
            <v>1720</v>
          </cell>
          <cell r="T85">
            <v>1720</v>
          </cell>
          <cell r="U85">
            <v>3413</v>
          </cell>
          <cell r="V85">
            <v>0</v>
          </cell>
          <cell r="W85">
            <v>0</v>
          </cell>
          <cell r="X85">
            <v>0</v>
          </cell>
          <cell r="Y85">
            <v>0</v>
          </cell>
          <cell r="Z85">
            <v>0</v>
          </cell>
          <cell r="AA85"/>
          <cell r="AB85"/>
          <cell r="AC85"/>
          <cell r="AD85"/>
          <cell r="AE85"/>
          <cell r="AF85"/>
          <cell r="AG85"/>
          <cell r="AH85"/>
          <cell r="AI85"/>
        </row>
        <row r="86">
          <cell r="E86" t="str">
            <v>Mbizana</v>
          </cell>
          <cell r="F86">
            <v>0</v>
          </cell>
          <cell r="G86">
            <v>0</v>
          </cell>
          <cell r="H86">
            <v>0</v>
          </cell>
          <cell r="I86"/>
          <cell r="J86"/>
          <cell r="K86"/>
          <cell r="L86"/>
          <cell r="M86"/>
          <cell r="N86"/>
          <cell r="O86">
            <v>0</v>
          </cell>
          <cell r="P86">
            <v>0</v>
          </cell>
          <cell r="Q86">
            <v>0</v>
          </cell>
          <cell r="R86">
            <v>2000</v>
          </cell>
          <cell r="S86">
            <v>2100</v>
          </cell>
          <cell r="T86">
            <v>2100</v>
          </cell>
          <cell r="U86">
            <v>3570</v>
          </cell>
          <cell r="V86">
            <v>0</v>
          </cell>
          <cell r="W86">
            <v>0</v>
          </cell>
          <cell r="X86">
            <v>0</v>
          </cell>
          <cell r="Y86">
            <v>0</v>
          </cell>
          <cell r="Z86">
            <v>0</v>
          </cell>
          <cell r="AA86"/>
          <cell r="AB86"/>
          <cell r="AC86"/>
          <cell r="AD86"/>
          <cell r="AE86"/>
          <cell r="AF86"/>
          <cell r="AG86"/>
          <cell r="AH86"/>
          <cell r="AI86"/>
        </row>
        <row r="87">
          <cell r="E87" t="str">
            <v>Ntabankulu</v>
          </cell>
          <cell r="F87">
            <v>0</v>
          </cell>
          <cell r="G87">
            <v>0</v>
          </cell>
          <cell r="H87">
            <v>0</v>
          </cell>
          <cell r="I87"/>
          <cell r="J87"/>
          <cell r="K87"/>
          <cell r="L87"/>
          <cell r="M87"/>
          <cell r="N87"/>
          <cell r="O87">
            <v>0</v>
          </cell>
          <cell r="P87">
            <v>0</v>
          </cell>
          <cell r="Q87">
            <v>0</v>
          </cell>
          <cell r="R87">
            <v>2650</v>
          </cell>
          <cell r="S87">
            <v>2650</v>
          </cell>
          <cell r="T87">
            <v>2650</v>
          </cell>
          <cell r="U87">
            <v>1987</v>
          </cell>
          <cell r="V87">
            <v>0</v>
          </cell>
          <cell r="W87">
            <v>0</v>
          </cell>
          <cell r="X87">
            <v>0</v>
          </cell>
          <cell r="Y87">
            <v>0</v>
          </cell>
          <cell r="Z87">
            <v>0</v>
          </cell>
          <cell r="AA87"/>
          <cell r="AB87"/>
          <cell r="AC87"/>
          <cell r="AD87"/>
          <cell r="AE87"/>
          <cell r="AF87"/>
          <cell r="AG87"/>
          <cell r="AH87"/>
          <cell r="AI87"/>
        </row>
        <row r="88">
          <cell r="E88" t="str">
            <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cell r="AB88"/>
          <cell r="AC88"/>
          <cell r="AD88"/>
          <cell r="AE88"/>
          <cell r="AF88"/>
          <cell r="AG88"/>
          <cell r="AH88"/>
          <cell r="AI88"/>
        </row>
        <row r="89">
          <cell r="E89" t="str">
            <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cell r="AB89"/>
          <cell r="AC89"/>
          <cell r="AD89"/>
          <cell r="AE89"/>
          <cell r="AF89"/>
          <cell r="AG89"/>
          <cell r="AH89"/>
          <cell r="AI89"/>
        </row>
        <row r="90">
          <cell r="E90" t="str">
            <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cell r="AB90"/>
          <cell r="AC90"/>
          <cell r="AD90"/>
          <cell r="AE90"/>
          <cell r="AF90"/>
          <cell r="AG90"/>
          <cell r="AH90"/>
          <cell r="AI90"/>
        </row>
        <row r="91">
          <cell r="E91" t="str">
            <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cell r="AB91"/>
          <cell r="AC91"/>
          <cell r="AD91"/>
          <cell r="AE91"/>
          <cell r="AF91"/>
          <cell r="AG91"/>
          <cell r="AH91"/>
          <cell r="AI91"/>
        </row>
        <row r="92">
          <cell r="E92" t="str">
            <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cell r="AB92"/>
          <cell r="AC92"/>
          <cell r="AD92"/>
          <cell r="AE92"/>
          <cell r="AF92"/>
          <cell r="AG92"/>
          <cell r="AH92"/>
          <cell r="AI92"/>
        </row>
        <row r="93">
          <cell r="E93" t="str">
            <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cell r="AB93"/>
          <cell r="AC93"/>
          <cell r="AD93"/>
          <cell r="AE93"/>
          <cell r="AF93"/>
          <cell r="AG93"/>
          <cell r="AH93"/>
          <cell r="AI93"/>
        </row>
        <row r="94">
          <cell r="E94" t="str">
            <v>Alfred Nzo District Municipality</v>
          </cell>
          <cell r="F94">
            <v>0</v>
          </cell>
          <cell r="G94">
            <v>0</v>
          </cell>
          <cell r="H94">
            <v>0</v>
          </cell>
          <cell r="I94"/>
          <cell r="J94"/>
          <cell r="K94"/>
          <cell r="L94"/>
          <cell r="M94"/>
          <cell r="N94"/>
          <cell r="O94">
            <v>5500</v>
          </cell>
          <cell r="P94">
            <v>5500</v>
          </cell>
          <cell r="Q94">
            <v>6000</v>
          </cell>
          <cell r="R94">
            <v>1950</v>
          </cell>
          <cell r="S94">
            <v>1950</v>
          </cell>
          <cell r="T94">
            <v>1950</v>
          </cell>
          <cell r="U94">
            <v>9740</v>
          </cell>
          <cell r="V94">
            <v>0</v>
          </cell>
          <cell r="W94">
            <v>0</v>
          </cell>
          <cell r="X94">
            <v>0</v>
          </cell>
          <cell r="Y94">
            <v>0</v>
          </cell>
          <cell r="Z94">
            <v>0</v>
          </cell>
          <cell r="AA94"/>
          <cell r="AB94"/>
          <cell r="AC94"/>
          <cell r="AD94"/>
          <cell r="AE94"/>
          <cell r="AF94"/>
          <cell r="AG94"/>
          <cell r="AH94"/>
          <cell r="AI94"/>
        </row>
        <row r="95">
          <cell r="E95"/>
          <cell r="F95">
            <v>0</v>
          </cell>
          <cell r="G95">
            <v>0</v>
          </cell>
          <cell r="H95">
            <v>0</v>
          </cell>
          <cell r="I95"/>
          <cell r="J95"/>
          <cell r="K95"/>
          <cell r="L95"/>
          <cell r="M95"/>
          <cell r="N95"/>
          <cell r="O95">
            <v>5500</v>
          </cell>
          <cell r="P95">
            <v>5500</v>
          </cell>
          <cell r="Q95">
            <v>6000</v>
          </cell>
          <cell r="R95">
            <v>9970</v>
          </cell>
          <cell r="S95">
            <v>10070</v>
          </cell>
          <cell r="T95">
            <v>10120</v>
          </cell>
          <cell r="U95">
            <v>23597</v>
          </cell>
          <cell r="V95">
            <v>0</v>
          </cell>
          <cell r="W95">
            <v>0</v>
          </cell>
          <cell r="X95">
            <v>0</v>
          </cell>
          <cell r="Y95">
            <v>0</v>
          </cell>
          <cell r="Z95">
            <v>0</v>
          </cell>
          <cell r="AA95"/>
          <cell r="AB95"/>
          <cell r="AC95"/>
          <cell r="AD95">
            <v>0</v>
          </cell>
          <cell r="AE95">
            <v>0</v>
          </cell>
          <cell r="AF95">
            <v>0</v>
          </cell>
          <cell r="AG95">
            <v>0</v>
          </cell>
          <cell r="AH95">
            <v>0</v>
          </cell>
          <cell r="AI95">
            <v>0</v>
          </cell>
        </row>
        <row r="96">
          <cell r="E96"/>
          <cell r="F96"/>
          <cell r="G96"/>
          <cell r="H96"/>
          <cell r="I96"/>
          <cell r="J96"/>
          <cell r="K96"/>
          <cell r="L96"/>
          <cell r="M96"/>
          <cell r="N96"/>
          <cell r="O96"/>
          <cell r="P96"/>
          <cell r="Q96"/>
          <cell r="R96"/>
          <cell r="S96"/>
          <cell r="T96"/>
          <cell r="U96"/>
          <cell r="V96"/>
          <cell r="W96"/>
          <cell r="X96"/>
          <cell r="Y96"/>
          <cell r="Z96"/>
          <cell r="AA96"/>
          <cell r="AB96"/>
          <cell r="AC96"/>
          <cell r="AD96"/>
          <cell r="AE96"/>
          <cell r="AF96"/>
          <cell r="AG96"/>
          <cell r="AH96"/>
          <cell r="AI96"/>
        </row>
        <row r="97">
          <cell r="E97" t="str">
            <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cell r="AB97"/>
          <cell r="AC97"/>
          <cell r="AD97"/>
          <cell r="AE97"/>
          <cell r="AF97"/>
          <cell r="AG97"/>
          <cell r="AH97"/>
          <cell r="AI97"/>
        </row>
        <row r="98">
          <cell r="E98" t="str">
            <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cell r="AB98"/>
          <cell r="AC98"/>
          <cell r="AD98"/>
          <cell r="AE98"/>
          <cell r="AF98"/>
          <cell r="AG98"/>
          <cell r="AH98"/>
          <cell r="AI98"/>
        </row>
        <row r="99">
          <cell r="E99" t="str">
            <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cell r="AB99"/>
          <cell r="AC99"/>
          <cell r="AD99"/>
          <cell r="AE99"/>
          <cell r="AF99"/>
          <cell r="AG99"/>
          <cell r="AH99"/>
          <cell r="AI99"/>
        </row>
        <row r="100">
          <cell r="E100" t="str">
            <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cell r="AB100"/>
          <cell r="AC100"/>
          <cell r="AD100"/>
          <cell r="AE100"/>
          <cell r="AF100"/>
          <cell r="AG100"/>
          <cell r="AH100"/>
          <cell r="AI100"/>
        </row>
        <row r="101">
          <cell r="E101" t="str">
            <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cell r="AB101"/>
          <cell r="AC101"/>
          <cell r="AD101"/>
          <cell r="AE101"/>
          <cell r="AF101"/>
          <cell r="AG101"/>
          <cell r="AH101"/>
          <cell r="AI101"/>
        </row>
        <row r="102">
          <cell r="E102" t="str">
            <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cell r="AB102"/>
          <cell r="AC102"/>
          <cell r="AD102"/>
          <cell r="AE102"/>
          <cell r="AF102"/>
          <cell r="AG102"/>
          <cell r="AH102"/>
          <cell r="AI102"/>
        </row>
        <row r="103">
          <cell r="E103" t="str">
            <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cell r="AB103"/>
          <cell r="AC103"/>
          <cell r="AD103"/>
          <cell r="AE103"/>
          <cell r="AF103"/>
          <cell r="AG103"/>
          <cell r="AH103"/>
          <cell r="AI103"/>
        </row>
        <row r="104">
          <cell r="E104" t="str">
            <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cell r="AB104"/>
          <cell r="AC104"/>
          <cell r="AD104"/>
          <cell r="AE104"/>
          <cell r="AF104"/>
          <cell r="AG104"/>
          <cell r="AH104"/>
          <cell r="AI104"/>
        </row>
        <row r="105">
          <cell r="E105" t="str">
            <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cell r="AB105"/>
          <cell r="AC105"/>
          <cell r="AD105"/>
          <cell r="AE105"/>
          <cell r="AF105"/>
          <cell r="AG105"/>
          <cell r="AH105"/>
          <cell r="AI105"/>
        </row>
        <row r="106">
          <cell r="E106" t="str">
            <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cell r="AB106"/>
          <cell r="AC106"/>
          <cell r="AD106"/>
          <cell r="AE106"/>
          <cell r="AF106"/>
          <cell r="AG106"/>
          <cell r="AH106"/>
          <cell r="AI106"/>
        </row>
        <row r="107">
          <cell r="E107" t="str">
            <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cell r="AB107"/>
          <cell r="AC107"/>
          <cell r="AD107"/>
          <cell r="AE107"/>
          <cell r="AF107"/>
          <cell r="AG107"/>
          <cell r="AH107"/>
          <cell r="AI107"/>
        </row>
        <row r="108">
          <cell r="E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row>
        <row r="109">
          <cell r="E109"/>
          <cell r="F109"/>
          <cell r="G109"/>
          <cell r="H109"/>
          <cell r="I109"/>
          <cell r="J109"/>
          <cell r="K109"/>
          <cell r="L109"/>
          <cell r="M109"/>
          <cell r="N109"/>
          <cell r="O109"/>
          <cell r="P109"/>
          <cell r="Q109"/>
          <cell r="R109"/>
          <cell r="S109"/>
          <cell r="T109"/>
          <cell r="U109"/>
          <cell r="V109"/>
          <cell r="W109"/>
          <cell r="X109"/>
          <cell r="Y109"/>
          <cell r="Z109"/>
          <cell r="AA109"/>
          <cell r="AB109"/>
          <cell r="AC109"/>
          <cell r="AD109"/>
          <cell r="AE109"/>
          <cell r="AF109"/>
          <cell r="AG109"/>
          <cell r="AH109"/>
          <cell r="AI109"/>
        </row>
        <row r="110">
          <cell r="E110" t="str">
            <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cell r="AB110"/>
          <cell r="AC110"/>
          <cell r="AD110"/>
          <cell r="AE110"/>
          <cell r="AF110"/>
          <cell r="AG110"/>
          <cell r="AH110"/>
          <cell r="AI110"/>
        </row>
        <row r="111">
          <cell r="E111" t="str">
            <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cell r="AB111"/>
          <cell r="AC111"/>
          <cell r="AD111"/>
          <cell r="AE111"/>
          <cell r="AF111"/>
          <cell r="AG111"/>
          <cell r="AH111"/>
          <cell r="AI111"/>
        </row>
        <row r="112">
          <cell r="E112" t="str">
            <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cell r="AB112"/>
          <cell r="AC112"/>
          <cell r="AD112"/>
          <cell r="AE112"/>
          <cell r="AF112"/>
          <cell r="AG112"/>
          <cell r="AH112"/>
          <cell r="AI112"/>
        </row>
        <row r="113">
          <cell r="E113" t="str">
            <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cell r="AB113"/>
          <cell r="AC113"/>
          <cell r="AD113"/>
          <cell r="AE113"/>
          <cell r="AF113"/>
          <cell r="AG113"/>
          <cell r="AH113"/>
          <cell r="AI113"/>
        </row>
        <row r="114">
          <cell r="E114" t="str">
            <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cell r="AB114"/>
          <cell r="AC114"/>
          <cell r="AD114"/>
          <cell r="AE114"/>
          <cell r="AF114"/>
          <cell r="AG114"/>
          <cell r="AH114"/>
          <cell r="AI114"/>
        </row>
        <row r="115">
          <cell r="E115" t="str">
            <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cell r="AB115"/>
          <cell r="AC115"/>
          <cell r="AD115"/>
          <cell r="AE115"/>
          <cell r="AF115"/>
          <cell r="AG115"/>
          <cell r="AH115"/>
          <cell r="AI115"/>
        </row>
        <row r="116">
          <cell r="E116" t="str">
            <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cell r="AB116"/>
          <cell r="AC116"/>
          <cell r="AD116"/>
          <cell r="AE116"/>
          <cell r="AF116"/>
          <cell r="AG116"/>
          <cell r="AH116"/>
          <cell r="AI116"/>
        </row>
        <row r="117">
          <cell r="E117" t="str">
            <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cell r="AB117"/>
          <cell r="AC117"/>
          <cell r="AD117"/>
          <cell r="AE117"/>
          <cell r="AF117"/>
          <cell r="AG117"/>
          <cell r="AH117"/>
          <cell r="AI117"/>
        </row>
        <row r="118">
          <cell r="E118" t="str">
            <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cell r="AB118"/>
          <cell r="AC118"/>
          <cell r="AD118"/>
          <cell r="AE118"/>
          <cell r="AF118"/>
          <cell r="AG118"/>
          <cell r="AH118"/>
          <cell r="AI118"/>
        </row>
        <row r="119">
          <cell r="E119" t="str">
            <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cell r="AB119"/>
          <cell r="AC119"/>
          <cell r="AD119"/>
          <cell r="AE119"/>
          <cell r="AF119"/>
          <cell r="AG119"/>
          <cell r="AH119"/>
          <cell r="AI119"/>
        </row>
        <row r="120">
          <cell r="E120" t="str">
            <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cell r="AB120"/>
          <cell r="AC120"/>
          <cell r="AD120"/>
          <cell r="AE120"/>
          <cell r="AF120"/>
          <cell r="AG120"/>
          <cell r="AH120"/>
          <cell r="AI120"/>
        </row>
        <row r="121">
          <cell r="E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row>
        <row r="122">
          <cell r="E122"/>
          <cell r="F122"/>
          <cell r="G122"/>
          <cell r="H122"/>
          <cell r="I122"/>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row>
        <row r="123">
          <cell r="E123" t="str">
            <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cell r="AB123"/>
          <cell r="AC123"/>
          <cell r="AD123"/>
          <cell r="AE123"/>
          <cell r="AF123"/>
          <cell r="AG123"/>
          <cell r="AH123"/>
          <cell r="AI123"/>
        </row>
        <row r="124">
          <cell r="E124" t="str">
            <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cell r="AB124"/>
          <cell r="AC124"/>
          <cell r="AD124"/>
          <cell r="AE124"/>
          <cell r="AF124"/>
          <cell r="AG124"/>
          <cell r="AH124"/>
          <cell r="AI124"/>
        </row>
        <row r="125">
          <cell r="E125" t="str">
            <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cell r="AB125"/>
          <cell r="AC125"/>
          <cell r="AD125"/>
          <cell r="AE125"/>
          <cell r="AF125"/>
          <cell r="AG125"/>
          <cell r="AH125"/>
          <cell r="AI125"/>
        </row>
        <row r="126">
          <cell r="E126" t="str">
            <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cell r="AB126"/>
          <cell r="AC126"/>
          <cell r="AD126"/>
          <cell r="AE126"/>
          <cell r="AF126"/>
          <cell r="AG126"/>
          <cell r="AH126"/>
          <cell r="AI126"/>
        </row>
        <row r="127">
          <cell r="E127" t="str">
            <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cell r="AB127"/>
          <cell r="AC127"/>
          <cell r="AD127"/>
          <cell r="AE127"/>
          <cell r="AF127"/>
          <cell r="AG127"/>
          <cell r="AH127"/>
          <cell r="AI127"/>
        </row>
        <row r="128">
          <cell r="E128" t="str">
            <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cell r="AB128"/>
          <cell r="AC128"/>
          <cell r="AD128"/>
          <cell r="AE128"/>
          <cell r="AF128"/>
          <cell r="AG128"/>
          <cell r="AH128"/>
          <cell r="AI128"/>
        </row>
        <row r="129">
          <cell r="E129" t="str">
            <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cell r="AB129"/>
          <cell r="AC129"/>
          <cell r="AD129"/>
          <cell r="AE129"/>
          <cell r="AF129"/>
          <cell r="AG129"/>
          <cell r="AH129"/>
          <cell r="AI129"/>
        </row>
        <row r="130">
          <cell r="E130" t="str">
            <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cell r="AB130"/>
          <cell r="AC130"/>
          <cell r="AD130"/>
          <cell r="AE130"/>
          <cell r="AF130"/>
          <cell r="AG130"/>
          <cell r="AH130"/>
          <cell r="AI130"/>
        </row>
        <row r="131">
          <cell r="E131" t="str">
            <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cell r="AB131"/>
          <cell r="AC131"/>
          <cell r="AD131"/>
          <cell r="AE131"/>
          <cell r="AF131"/>
          <cell r="AG131"/>
          <cell r="AH131"/>
          <cell r="AI131"/>
        </row>
        <row r="132">
          <cell r="E132" t="str">
            <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cell r="AB132"/>
          <cell r="AC132"/>
          <cell r="AD132"/>
          <cell r="AE132"/>
          <cell r="AF132"/>
          <cell r="AG132"/>
          <cell r="AH132"/>
          <cell r="AI132"/>
        </row>
        <row r="133">
          <cell r="E133" t="str">
            <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cell r="AB133"/>
          <cell r="AC133"/>
          <cell r="AD133"/>
          <cell r="AE133"/>
          <cell r="AF133"/>
          <cell r="AG133"/>
          <cell r="AH133"/>
          <cell r="AI133"/>
        </row>
        <row r="134">
          <cell r="E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row>
        <row r="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row>
        <row r="136">
          <cell r="E136" t="str">
            <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cell r="AB136"/>
          <cell r="AC136"/>
          <cell r="AD136"/>
          <cell r="AE136"/>
          <cell r="AF136"/>
          <cell r="AG136"/>
          <cell r="AH136"/>
          <cell r="AI136"/>
        </row>
        <row r="137">
          <cell r="E137" t="str">
            <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cell r="AB137"/>
          <cell r="AC137"/>
          <cell r="AD137"/>
          <cell r="AE137"/>
          <cell r="AF137"/>
          <cell r="AG137"/>
          <cell r="AH137"/>
          <cell r="AI137"/>
        </row>
        <row r="138">
          <cell r="E138" t="str">
            <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cell r="AB138"/>
          <cell r="AC138"/>
          <cell r="AD138"/>
          <cell r="AE138"/>
          <cell r="AF138"/>
          <cell r="AG138"/>
          <cell r="AH138"/>
          <cell r="AI138"/>
        </row>
        <row r="139">
          <cell r="E139" t="str">
            <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cell r="AB139"/>
          <cell r="AC139"/>
          <cell r="AD139"/>
          <cell r="AE139"/>
          <cell r="AF139"/>
          <cell r="AG139"/>
          <cell r="AH139"/>
          <cell r="AI139"/>
        </row>
        <row r="140">
          <cell r="E140" t="str">
            <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cell r="AB140"/>
          <cell r="AC140"/>
          <cell r="AD140"/>
          <cell r="AE140"/>
          <cell r="AF140"/>
          <cell r="AG140"/>
          <cell r="AH140"/>
          <cell r="AI140"/>
        </row>
        <row r="141">
          <cell r="E141" t="str">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cell r="AB141"/>
          <cell r="AC141"/>
          <cell r="AD141"/>
          <cell r="AE141"/>
          <cell r="AF141"/>
          <cell r="AG141"/>
          <cell r="AH141"/>
          <cell r="AI141"/>
        </row>
        <row r="142">
          <cell r="E142" t="str">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cell r="AB142"/>
          <cell r="AC142"/>
          <cell r="AD142"/>
          <cell r="AE142"/>
          <cell r="AF142"/>
          <cell r="AG142"/>
          <cell r="AH142"/>
          <cell r="AI142"/>
        </row>
        <row r="143">
          <cell r="E143" t="str">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cell r="AB143"/>
          <cell r="AC143"/>
          <cell r="AD143"/>
          <cell r="AE143"/>
          <cell r="AF143"/>
          <cell r="AG143"/>
          <cell r="AH143"/>
          <cell r="AI143"/>
        </row>
        <row r="144">
          <cell r="E144" t="str">
            <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cell r="AB144"/>
          <cell r="AC144"/>
          <cell r="AD144"/>
          <cell r="AE144"/>
          <cell r="AF144"/>
          <cell r="AG144"/>
          <cell r="AH144"/>
          <cell r="AI144"/>
        </row>
        <row r="145">
          <cell r="E145" t="str">
            <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cell r="AB145"/>
          <cell r="AC145"/>
          <cell r="AD145"/>
          <cell r="AE145"/>
          <cell r="AF145"/>
          <cell r="AG145"/>
          <cell r="AH145"/>
          <cell r="AI145"/>
        </row>
        <row r="146">
          <cell r="E146" t="str">
            <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cell r="AB146"/>
          <cell r="AC146"/>
          <cell r="AD146"/>
          <cell r="AE146"/>
          <cell r="AF146"/>
          <cell r="AG146"/>
          <cell r="AH146"/>
          <cell r="AI146"/>
        </row>
        <row r="147">
          <cell r="E147"/>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row>
        <row r="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row>
        <row r="149">
          <cell r="E149"/>
          <cell r="F149">
            <v>0</v>
          </cell>
          <cell r="G149">
            <v>0</v>
          </cell>
          <cell r="H149">
            <v>0</v>
          </cell>
          <cell r="I149"/>
          <cell r="J149"/>
          <cell r="K149"/>
          <cell r="L149"/>
          <cell r="M149"/>
          <cell r="N149"/>
          <cell r="O149">
            <v>32000</v>
          </cell>
          <cell r="P149">
            <v>35000</v>
          </cell>
          <cell r="Q149">
            <v>37000</v>
          </cell>
          <cell r="R149">
            <v>82060</v>
          </cell>
          <cell r="S149">
            <v>82910</v>
          </cell>
          <cell r="T149">
            <v>83460</v>
          </cell>
          <cell r="U149">
            <v>112946</v>
          </cell>
          <cell r="V149">
            <v>0</v>
          </cell>
          <cell r="W149">
            <v>0</v>
          </cell>
          <cell r="X149">
            <v>20208</v>
          </cell>
          <cell r="Y149">
            <v>21367</v>
          </cell>
          <cell r="Z149">
            <v>22308</v>
          </cell>
          <cell r="AA149"/>
          <cell r="AB149"/>
          <cell r="AC149"/>
          <cell r="AD149">
            <v>0</v>
          </cell>
          <cell r="AE149">
            <v>0</v>
          </cell>
          <cell r="AF149">
            <v>0</v>
          </cell>
          <cell r="AG149">
            <v>0</v>
          </cell>
          <cell r="AH149">
            <v>0</v>
          </cell>
          <cell r="AI149">
            <v>0</v>
          </cell>
        </row>
        <row r="150">
          <cell r="E150"/>
          <cell r="F150"/>
          <cell r="G150"/>
          <cell r="H150"/>
          <cell r="I150"/>
          <cell r="J150"/>
          <cell r="K150"/>
          <cell r="L150"/>
          <cell r="M150"/>
          <cell r="N150"/>
          <cell r="O150"/>
          <cell r="P150"/>
          <cell r="Q150"/>
          <cell r="R150"/>
          <cell r="S150"/>
          <cell r="T150"/>
          <cell r="U150"/>
          <cell r="V150"/>
          <cell r="W150"/>
          <cell r="X150"/>
          <cell r="Y150"/>
          <cell r="Z150"/>
          <cell r="AA150"/>
          <cell r="AB150"/>
          <cell r="AC150"/>
          <cell r="AD150"/>
          <cell r="AE150"/>
          <cell r="AF150"/>
          <cell r="AG150"/>
          <cell r="AH150"/>
          <cell r="AI150"/>
        </row>
        <row r="151">
          <cell r="E151"/>
          <cell r="F151"/>
          <cell r="G151"/>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row>
        <row r="152">
          <cell r="E152"/>
          <cell r="F152"/>
          <cell r="G152"/>
          <cell r="H152"/>
          <cell r="I152"/>
          <cell r="J152"/>
          <cell r="K152"/>
          <cell r="L152"/>
          <cell r="M152"/>
          <cell r="N152"/>
          <cell r="O152"/>
          <cell r="P152"/>
          <cell r="Q152"/>
          <cell r="R152"/>
          <cell r="S152"/>
          <cell r="T152"/>
          <cell r="U152"/>
          <cell r="V152"/>
          <cell r="W152"/>
          <cell r="X152"/>
          <cell r="Y152"/>
          <cell r="Z152"/>
          <cell r="AA152"/>
          <cell r="AB152"/>
          <cell r="AC152"/>
          <cell r="AD152"/>
          <cell r="AE152"/>
          <cell r="AF152"/>
          <cell r="AG152"/>
          <cell r="AH152"/>
          <cell r="AI152"/>
        </row>
        <row r="153">
          <cell r="E153" t="str">
            <v>Mangaung</v>
          </cell>
          <cell r="F153">
            <v>0</v>
          </cell>
          <cell r="G153">
            <v>0</v>
          </cell>
          <cell r="H153">
            <v>0</v>
          </cell>
          <cell r="I153"/>
          <cell r="J153"/>
          <cell r="K153"/>
          <cell r="L153"/>
          <cell r="M153"/>
          <cell r="N153"/>
          <cell r="O153">
            <v>0</v>
          </cell>
          <cell r="P153">
            <v>0</v>
          </cell>
          <cell r="Q153">
            <v>0</v>
          </cell>
          <cell r="R153">
            <v>2100</v>
          </cell>
          <cell r="S153">
            <v>2100</v>
          </cell>
          <cell r="T153">
            <v>2200</v>
          </cell>
          <cell r="U153">
            <v>1316</v>
          </cell>
          <cell r="V153">
            <v>0</v>
          </cell>
          <cell r="W153">
            <v>0</v>
          </cell>
          <cell r="X153">
            <v>6934</v>
          </cell>
          <cell r="Y153">
            <v>7332</v>
          </cell>
          <cell r="Z153">
            <v>7655</v>
          </cell>
          <cell r="AA153"/>
          <cell r="AB153"/>
          <cell r="AC153"/>
          <cell r="AD153"/>
          <cell r="AE153"/>
          <cell r="AF153"/>
          <cell r="AG153"/>
          <cell r="AH153"/>
          <cell r="AI153"/>
        </row>
        <row r="154">
          <cell r="E154" t="str">
            <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cell r="AB154"/>
          <cell r="AC154"/>
          <cell r="AD154"/>
          <cell r="AE154"/>
          <cell r="AF154"/>
          <cell r="AG154"/>
          <cell r="AH154"/>
          <cell r="AI154"/>
        </row>
        <row r="155">
          <cell r="E155" t="str">
            <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cell r="AB155"/>
          <cell r="AC155"/>
          <cell r="AD155"/>
          <cell r="AE155"/>
          <cell r="AF155"/>
          <cell r="AG155"/>
          <cell r="AH155"/>
          <cell r="AI155"/>
        </row>
        <row r="156">
          <cell r="E156" t="str">
            <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cell r="AB156"/>
          <cell r="AC156"/>
          <cell r="AD156"/>
          <cell r="AE156"/>
          <cell r="AF156"/>
          <cell r="AG156"/>
          <cell r="AH156"/>
          <cell r="AI156"/>
        </row>
        <row r="157">
          <cell r="E157" t="str">
            <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cell r="AB157"/>
          <cell r="AC157"/>
          <cell r="AD157"/>
          <cell r="AE157"/>
          <cell r="AF157"/>
          <cell r="AG157"/>
          <cell r="AH157"/>
          <cell r="AI157"/>
        </row>
        <row r="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row>
        <row r="159">
          <cell r="E159"/>
          <cell r="F159"/>
          <cell r="G159"/>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row>
        <row r="160">
          <cell r="E160" t="str">
            <v>Letsemeng</v>
          </cell>
          <cell r="F160">
            <v>0</v>
          </cell>
          <cell r="G160">
            <v>0</v>
          </cell>
          <cell r="H160">
            <v>0</v>
          </cell>
          <cell r="I160"/>
          <cell r="J160"/>
          <cell r="K160"/>
          <cell r="L160"/>
          <cell r="M160"/>
          <cell r="N160"/>
          <cell r="O160">
            <v>0</v>
          </cell>
          <cell r="P160">
            <v>0</v>
          </cell>
          <cell r="Q160">
            <v>0</v>
          </cell>
          <cell r="R160">
            <v>2850</v>
          </cell>
          <cell r="S160">
            <v>3000</v>
          </cell>
          <cell r="T160">
            <v>3000</v>
          </cell>
          <cell r="U160">
            <v>1124</v>
          </cell>
          <cell r="V160">
            <v>0</v>
          </cell>
          <cell r="W160">
            <v>0</v>
          </cell>
          <cell r="X160">
            <v>0</v>
          </cell>
          <cell r="Y160">
            <v>0</v>
          </cell>
          <cell r="Z160">
            <v>0</v>
          </cell>
          <cell r="AA160"/>
          <cell r="AB160"/>
          <cell r="AC160"/>
          <cell r="AD160"/>
          <cell r="AE160"/>
          <cell r="AF160"/>
          <cell r="AG160"/>
          <cell r="AH160"/>
          <cell r="AI160"/>
        </row>
        <row r="161">
          <cell r="E161" t="str">
            <v>Kopanong</v>
          </cell>
          <cell r="F161">
            <v>0</v>
          </cell>
          <cell r="G161">
            <v>0</v>
          </cell>
          <cell r="H161">
            <v>0</v>
          </cell>
          <cell r="I161"/>
          <cell r="J161"/>
          <cell r="K161"/>
          <cell r="L161"/>
          <cell r="M161"/>
          <cell r="N161"/>
          <cell r="O161">
            <v>0</v>
          </cell>
          <cell r="P161">
            <v>0</v>
          </cell>
          <cell r="Q161">
            <v>0</v>
          </cell>
          <cell r="R161">
            <v>2200</v>
          </cell>
          <cell r="S161">
            <v>2300</v>
          </cell>
          <cell r="T161">
            <v>2300</v>
          </cell>
          <cell r="U161">
            <v>1202</v>
          </cell>
          <cell r="V161">
            <v>0</v>
          </cell>
          <cell r="W161">
            <v>0</v>
          </cell>
          <cell r="X161">
            <v>0</v>
          </cell>
          <cell r="Y161">
            <v>0</v>
          </cell>
          <cell r="Z161">
            <v>0</v>
          </cell>
          <cell r="AA161"/>
          <cell r="AB161"/>
          <cell r="AC161"/>
          <cell r="AD161"/>
          <cell r="AE161"/>
          <cell r="AF161"/>
          <cell r="AG161"/>
          <cell r="AH161"/>
          <cell r="AI161"/>
        </row>
        <row r="162">
          <cell r="E162" t="str">
            <v>Mohokare</v>
          </cell>
          <cell r="F162">
            <v>0</v>
          </cell>
          <cell r="G162">
            <v>0</v>
          </cell>
          <cell r="H162">
            <v>0</v>
          </cell>
          <cell r="I162"/>
          <cell r="J162"/>
          <cell r="K162"/>
          <cell r="L162"/>
          <cell r="M162"/>
          <cell r="N162"/>
          <cell r="O162">
            <v>0</v>
          </cell>
          <cell r="P162">
            <v>0</v>
          </cell>
          <cell r="Q162">
            <v>0</v>
          </cell>
          <cell r="R162">
            <v>2850</v>
          </cell>
          <cell r="S162">
            <v>3000</v>
          </cell>
          <cell r="T162">
            <v>3000</v>
          </cell>
          <cell r="U162">
            <v>1131</v>
          </cell>
          <cell r="V162">
            <v>0</v>
          </cell>
          <cell r="W162">
            <v>0</v>
          </cell>
          <cell r="X162">
            <v>0</v>
          </cell>
          <cell r="Y162">
            <v>0</v>
          </cell>
          <cell r="Z162">
            <v>0</v>
          </cell>
          <cell r="AA162"/>
          <cell r="AB162"/>
          <cell r="AC162"/>
          <cell r="AD162"/>
          <cell r="AE162"/>
          <cell r="AF162"/>
          <cell r="AG162"/>
          <cell r="AH162"/>
          <cell r="AI162"/>
        </row>
        <row r="163">
          <cell r="E163" t="str">
            <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cell r="AB163"/>
          <cell r="AC163"/>
          <cell r="AD163"/>
          <cell r="AE163"/>
          <cell r="AF163"/>
          <cell r="AG163"/>
          <cell r="AH163"/>
          <cell r="AI163"/>
        </row>
        <row r="164">
          <cell r="E164" t="str">
            <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cell r="AB164"/>
          <cell r="AC164"/>
          <cell r="AD164"/>
          <cell r="AE164"/>
          <cell r="AF164"/>
          <cell r="AG164"/>
          <cell r="AH164"/>
          <cell r="AI164"/>
        </row>
        <row r="165">
          <cell r="E165" t="str">
            <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cell r="AB165"/>
          <cell r="AC165"/>
          <cell r="AD165"/>
          <cell r="AE165"/>
          <cell r="AF165"/>
          <cell r="AG165"/>
          <cell r="AH165"/>
          <cell r="AI165"/>
        </row>
        <row r="166">
          <cell r="E166" t="str">
            <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cell r="AB166"/>
          <cell r="AC166"/>
          <cell r="AD166"/>
          <cell r="AE166"/>
          <cell r="AF166"/>
          <cell r="AG166"/>
          <cell r="AH166"/>
          <cell r="AI166"/>
        </row>
        <row r="167">
          <cell r="E167" t="str">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cell r="AB167"/>
          <cell r="AC167"/>
          <cell r="AD167"/>
          <cell r="AE167"/>
          <cell r="AF167"/>
          <cell r="AG167"/>
          <cell r="AH167"/>
          <cell r="AI167"/>
        </row>
        <row r="168">
          <cell r="E168" t="str">
            <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cell r="AB168"/>
          <cell r="AC168"/>
          <cell r="AD168"/>
          <cell r="AE168"/>
          <cell r="AF168"/>
          <cell r="AG168"/>
          <cell r="AH168"/>
          <cell r="AI168"/>
        </row>
        <row r="169">
          <cell r="E169" t="str">
            <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cell r="AB169"/>
          <cell r="AC169"/>
          <cell r="AD169"/>
          <cell r="AE169"/>
          <cell r="AF169"/>
          <cell r="AG169"/>
          <cell r="AH169"/>
          <cell r="AI169"/>
        </row>
        <row r="170">
          <cell r="E170" t="str">
            <v>Xhariep District Municipality</v>
          </cell>
          <cell r="F170">
            <v>0</v>
          </cell>
          <cell r="G170">
            <v>0</v>
          </cell>
          <cell r="H170">
            <v>0</v>
          </cell>
          <cell r="I170"/>
          <cell r="J170"/>
          <cell r="K170"/>
          <cell r="L170"/>
          <cell r="M170"/>
          <cell r="N170"/>
          <cell r="O170">
            <v>0</v>
          </cell>
          <cell r="P170">
            <v>0</v>
          </cell>
          <cell r="Q170">
            <v>0</v>
          </cell>
          <cell r="R170">
            <v>1650</v>
          </cell>
          <cell r="S170">
            <v>1720</v>
          </cell>
          <cell r="T170">
            <v>1720</v>
          </cell>
          <cell r="U170">
            <v>1144</v>
          </cell>
          <cell r="V170">
            <v>0</v>
          </cell>
          <cell r="W170">
            <v>0</v>
          </cell>
          <cell r="X170">
            <v>0</v>
          </cell>
          <cell r="Y170">
            <v>0</v>
          </cell>
          <cell r="Z170">
            <v>0</v>
          </cell>
          <cell r="AA170"/>
          <cell r="AB170"/>
          <cell r="AC170"/>
          <cell r="AD170"/>
          <cell r="AE170"/>
          <cell r="AF170"/>
          <cell r="AG170"/>
          <cell r="AH170"/>
          <cell r="AI170"/>
        </row>
        <row r="171">
          <cell r="E171"/>
          <cell r="F171">
            <v>0</v>
          </cell>
          <cell r="G171">
            <v>0</v>
          </cell>
          <cell r="H171">
            <v>0</v>
          </cell>
          <cell r="I171"/>
          <cell r="J171"/>
          <cell r="K171"/>
          <cell r="L171"/>
          <cell r="M171"/>
          <cell r="N171"/>
          <cell r="O171">
            <v>0</v>
          </cell>
          <cell r="P171">
            <v>0</v>
          </cell>
          <cell r="Q171">
            <v>0</v>
          </cell>
          <cell r="R171">
            <v>9550</v>
          </cell>
          <cell r="S171">
            <v>10020</v>
          </cell>
          <cell r="T171">
            <v>10020</v>
          </cell>
          <cell r="U171">
            <v>4601</v>
          </cell>
          <cell r="V171">
            <v>0</v>
          </cell>
          <cell r="W171">
            <v>0</v>
          </cell>
          <cell r="X171">
            <v>0</v>
          </cell>
          <cell r="Y171">
            <v>0</v>
          </cell>
          <cell r="Z171">
            <v>0</v>
          </cell>
          <cell r="AA171"/>
          <cell r="AB171"/>
          <cell r="AC171"/>
          <cell r="AD171">
            <v>0</v>
          </cell>
          <cell r="AE171">
            <v>0</v>
          </cell>
          <cell r="AF171">
            <v>0</v>
          </cell>
          <cell r="AG171">
            <v>0</v>
          </cell>
          <cell r="AH171">
            <v>0</v>
          </cell>
          <cell r="AI171">
            <v>0</v>
          </cell>
        </row>
        <row r="172">
          <cell r="E172"/>
          <cell r="F172"/>
          <cell r="G172"/>
          <cell r="H172"/>
          <cell r="I172"/>
          <cell r="J172"/>
          <cell r="K172"/>
          <cell r="L172"/>
          <cell r="M172"/>
          <cell r="N172"/>
          <cell r="O172"/>
          <cell r="P172"/>
          <cell r="Q172"/>
          <cell r="R172"/>
          <cell r="S172"/>
          <cell r="T172"/>
          <cell r="U172"/>
          <cell r="V172"/>
          <cell r="W172"/>
          <cell r="X172"/>
          <cell r="Y172"/>
          <cell r="Z172"/>
          <cell r="AA172"/>
          <cell r="AB172"/>
          <cell r="AC172"/>
          <cell r="AD172"/>
          <cell r="AE172"/>
          <cell r="AF172"/>
          <cell r="AG172"/>
          <cell r="AH172"/>
          <cell r="AI172"/>
        </row>
        <row r="173">
          <cell r="E173" t="str">
            <v>Masilonyana</v>
          </cell>
          <cell r="F173">
            <v>0</v>
          </cell>
          <cell r="G173">
            <v>0</v>
          </cell>
          <cell r="H173">
            <v>0</v>
          </cell>
          <cell r="I173"/>
          <cell r="J173"/>
          <cell r="K173"/>
          <cell r="L173"/>
          <cell r="M173"/>
          <cell r="N173"/>
          <cell r="O173">
            <v>0</v>
          </cell>
          <cell r="P173">
            <v>0</v>
          </cell>
          <cell r="Q173">
            <v>0</v>
          </cell>
          <cell r="R173">
            <v>2450</v>
          </cell>
          <cell r="S173">
            <v>2650</v>
          </cell>
          <cell r="T173">
            <v>2650</v>
          </cell>
          <cell r="U173">
            <v>1075</v>
          </cell>
          <cell r="V173">
            <v>0</v>
          </cell>
          <cell r="W173">
            <v>0</v>
          </cell>
          <cell r="X173">
            <v>0</v>
          </cell>
          <cell r="Y173">
            <v>0</v>
          </cell>
          <cell r="Z173">
            <v>0</v>
          </cell>
          <cell r="AA173"/>
          <cell r="AB173"/>
          <cell r="AC173"/>
          <cell r="AD173"/>
          <cell r="AE173"/>
          <cell r="AF173"/>
          <cell r="AG173"/>
          <cell r="AH173"/>
          <cell r="AI173"/>
        </row>
        <row r="174">
          <cell r="E174" t="str">
            <v>Tokologo</v>
          </cell>
          <cell r="F174">
            <v>0</v>
          </cell>
          <cell r="G174">
            <v>0</v>
          </cell>
          <cell r="H174">
            <v>0</v>
          </cell>
          <cell r="I174"/>
          <cell r="J174"/>
          <cell r="K174"/>
          <cell r="L174"/>
          <cell r="M174"/>
          <cell r="N174"/>
          <cell r="O174">
            <v>0</v>
          </cell>
          <cell r="P174">
            <v>0</v>
          </cell>
          <cell r="Q174">
            <v>0</v>
          </cell>
          <cell r="R174">
            <v>2850</v>
          </cell>
          <cell r="S174">
            <v>3000</v>
          </cell>
          <cell r="T174">
            <v>3000</v>
          </cell>
          <cell r="U174">
            <v>0</v>
          </cell>
          <cell r="V174">
            <v>0</v>
          </cell>
          <cell r="W174">
            <v>0</v>
          </cell>
          <cell r="X174">
            <v>0</v>
          </cell>
          <cell r="Y174">
            <v>0</v>
          </cell>
          <cell r="Z174">
            <v>0</v>
          </cell>
          <cell r="AA174"/>
          <cell r="AB174"/>
          <cell r="AC174"/>
          <cell r="AD174"/>
          <cell r="AE174"/>
          <cell r="AF174"/>
          <cell r="AG174"/>
          <cell r="AH174"/>
          <cell r="AI174"/>
        </row>
        <row r="175">
          <cell r="E175" t="str">
            <v>Tswelopele</v>
          </cell>
          <cell r="F175">
            <v>0</v>
          </cell>
          <cell r="G175">
            <v>0</v>
          </cell>
          <cell r="H175">
            <v>0</v>
          </cell>
          <cell r="I175"/>
          <cell r="J175"/>
          <cell r="K175"/>
          <cell r="L175"/>
          <cell r="M175"/>
          <cell r="N175"/>
          <cell r="O175">
            <v>0</v>
          </cell>
          <cell r="P175">
            <v>0</v>
          </cell>
          <cell r="Q175">
            <v>0</v>
          </cell>
          <cell r="R175">
            <v>2100</v>
          </cell>
          <cell r="S175">
            <v>2100</v>
          </cell>
          <cell r="T175">
            <v>2100</v>
          </cell>
          <cell r="U175">
            <v>985</v>
          </cell>
          <cell r="V175">
            <v>0</v>
          </cell>
          <cell r="W175">
            <v>0</v>
          </cell>
          <cell r="X175">
            <v>0</v>
          </cell>
          <cell r="Y175">
            <v>0</v>
          </cell>
          <cell r="Z175">
            <v>0</v>
          </cell>
          <cell r="AA175"/>
          <cell r="AB175"/>
          <cell r="AC175"/>
          <cell r="AD175"/>
          <cell r="AE175"/>
          <cell r="AF175"/>
          <cell r="AG175"/>
          <cell r="AH175"/>
          <cell r="AI175"/>
        </row>
        <row r="176">
          <cell r="E176" t="str">
            <v>Matjhabeng</v>
          </cell>
          <cell r="F176">
            <v>0</v>
          </cell>
          <cell r="G176">
            <v>0</v>
          </cell>
          <cell r="H176">
            <v>0</v>
          </cell>
          <cell r="I176"/>
          <cell r="J176"/>
          <cell r="K176"/>
          <cell r="L176"/>
          <cell r="M176"/>
          <cell r="N176"/>
          <cell r="O176">
            <v>0</v>
          </cell>
          <cell r="P176">
            <v>0</v>
          </cell>
          <cell r="Q176">
            <v>0</v>
          </cell>
          <cell r="R176">
            <v>3100</v>
          </cell>
          <cell r="S176">
            <v>3100</v>
          </cell>
          <cell r="T176">
            <v>3100</v>
          </cell>
          <cell r="U176">
            <v>2964</v>
          </cell>
          <cell r="V176">
            <v>0</v>
          </cell>
          <cell r="W176">
            <v>0</v>
          </cell>
          <cell r="X176">
            <v>0</v>
          </cell>
          <cell r="Y176">
            <v>0</v>
          </cell>
          <cell r="Z176">
            <v>0</v>
          </cell>
          <cell r="AA176"/>
          <cell r="AB176"/>
          <cell r="AC176"/>
          <cell r="AD176"/>
          <cell r="AE176"/>
          <cell r="AF176"/>
          <cell r="AG176"/>
          <cell r="AH176"/>
          <cell r="AI176"/>
        </row>
        <row r="177">
          <cell r="E177" t="str">
            <v>Nala</v>
          </cell>
          <cell r="F177">
            <v>0</v>
          </cell>
          <cell r="G177">
            <v>0</v>
          </cell>
          <cell r="H177">
            <v>0</v>
          </cell>
          <cell r="I177"/>
          <cell r="J177"/>
          <cell r="K177"/>
          <cell r="L177"/>
          <cell r="M177"/>
          <cell r="N177"/>
          <cell r="O177">
            <v>0</v>
          </cell>
          <cell r="P177">
            <v>0</v>
          </cell>
          <cell r="Q177">
            <v>0</v>
          </cell>
          <cell r="R177">
            <v>3100</v>
          </cell>
          <cell r="S177">
            <v>3100</v>
          </cell>
          <cell r="T177">
            <v>3100</v>
          </cell>
          <cell r="U177">
            <v>1010</v>
          </cell>
          <cell r="V177">
            <v>0</v>
          </cell>
          <cell r="W177">
            <v>0</v>
          </cell>
          <cell r="X177">
            <v>0</v>
          </cell>
          <cell r="Y177">
            <v>0</v>
          </cell>
          <cell r="Z177">
            <v>0</v>
          </cell>
          <cell r="AA177"/>
          <cell r="AB177"/>
          <cell r="AC177"/>
          <cell r="AD177"/>
          <cell r="AE177"/>
          <cell r="AF177"/>
          <cell r="AG177"/>
          <cell r="AH177"/>
          <cell r="AI177"/>
        </row>
        <row r="178">
          <cell r="E178" t="str">
            <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cell r="AB178"/>
          <cell r="AC178"/>
          <cell r="AD178"/>
          <cell r="AE178"/>
          <cell r="AF178"/>
          <cell r="AG178"/>
          <cell r="AH178"/>
          <cell r="AI178"/>
        </row>
        <row r="179">
          <cell r="E179" t="str">
            <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cell r="AB179"/>
          <cell r="AC179"/>
          <cell r="AD179"/>
          <cell r="AE179"/>
          <cell r="AF179"/>
          <cell r="AG179"/>
          <cell r="AH179"/>
          <cell r="AI179"/>
        </row>
        <row r="180">
          <cell r="E180" t="str">
            <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cell r="AB180"/>
          <cell r="AC180"/>
          <cell r="AD180"/>
          <cell r="AE180"/>
          <cell r="AF180"/>
          <cell r="AG180"/>
          <cell r="AH180"/>
          <cell r="AI180"/>
        </row>
        <row r="181">
          <cell r="E181" t="str">
            <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cell r="AB181"/>
          <cell r="AC181"/>
          <cell r="AD181"/>
          <cell r="AE181"/>
          <cell r="AF181"/>
          <cell r="AG181"/>
          <cell r="AH181"/>
          <cell r="AI181"/>
        </row>
        <row r="182">
          <cell r="E182" t="str">
            <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cell r="AB182"/>
          <cell r="AC182"/>
          <cell r="AD182"/>
          <cell r="AE182"/>
          <cell r="AF182"/>
          <cell r="AG182"/>
          <cell r="AH182"/>
          <cell r="AI182"/>
        </row>
        <row r="183">
          <cell r="E183" t="str">
            <v>Lejweleputswa District Municipality</v>
          </cell>
          <cell r="F183">
            <v>0</v>
          </cell>
          <cell r="G183">
            <v>0</v>
          </cell>
          <cell r="H183">
            <v>0</v>
          </cell>
          <cell r="I183"/>
          <cell r="J183"/>
          <cell r="K183"/>
          <cell r="L183"/>
          <cell r="M183"/>
          <cell r="N183"/>
          <cell r="O183">
            <v>0</v>
          </cell>
          <cell r="P183">
            <v>0</v>
          </cell>
          <cell r="Q183">
            <v>0</v>
          </cell>
          <cell r="R183">
            <v>1000</v>
          </cell>
          <cell r="S183">
            <v>1000</v>
          </cell>
          <cell r="T183">
            <v>1000</v>
          </cell>
          <cell r="U183">
            <v>1178</v>
          </cell>
          <cell r="V183">
            <v>0</v>
          </cell>
          <cell r="W183">
            <v>0</v>
          </cell>
          <cell r="X183">
            <v>0</v>
          </cell>
          <cell r="Y183">
            <v>0</v>
          </cell>
          <cell r="Z183">
            <v>0</v>
          </cell>
          <cell r="AA183"/>
          <cell r="AB183"/>
          <cell r="AC183"/>
          <cell r="AD183"/>
          <cell r="AE183"/>
          <cell r="AF183"/>
          <cell r="AG183"/>
          <cell r="AH183"/>
          <cell r="AI183"/>
        </row>
        <row r="184">
          <cell r="E184"/>
          <cell r="F184">
            <v>0</v>
          </cell>
          <cell r="G184">
            <v>0</v>
          </cell>
          <cell r="H184">
            <v>0</v>
          </cell>
          <cell r="I184"/>
          <cell r="J184"/>
          <cell r="K184"/>
          <cell r="L184"/>
          <cell r="M184"/>
          <cell r="N184"/>
          <cell r="O184">
            <v>0</v>
          </cell>
          <cell r="P184">
            <v>0</v>
          </cell>
          <cell r="Q184">
            <v>0</v>
          </cell>
          <cell r="R184">
            <v>14600</v>
          </cell>
          <cell r="S184">
            <v>14950</v>
          </cell>
          <cell r="T184">
            <v>14950</v>
          </cell>
          <cell r="U184">
            <v>7212</v>
          </cell>
          <cell r="V184">
            <v>0</v>
          </cell>
          <cell r="W184">
            <v>0</v>
          </cell>
          <cell r="X184">
            <v>0</v>
          </cell>
          <cell r="Y184">
            <v>0</v>
          </cell>
          <cell r="Z184">
            <v>0</v>
          </cell>
          <cell r="AA184"/>
          <cell r="AB184"/>
          <cell r="AC184"/>
          <cell r="AD184">
            <v>0</v>
          </cell>
          <cell r="AE184">
            <v>0</v>
          </cell>
          <cell r="AF184">
            <v>0</v>
          </cell>
          <cell r="AG184">
            <v>0</v>
          </cell>
          <cell r="AH184">
            <v>0</v>
          </cell>
          <cell r="AI184">
            <v>0</v>
          </cell>
        </row>
        <row r="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row>
        <row r="186">
          <cell r="E186" t="str">
            <v>Setsoto</v>
          </cell>
          <cell r="F186">
            <v>0</v>
          </cell>
          <cell r="G186">
            <v>0</v>
          </cell>
          <cell r="H186">
            <v>0</v>
          </cell>
          <cell r="I186"/>
          <cell r="J186"/>
          <cell r="K186"/>
          <cell r="L186"/>
          <cell r="M186"/>
          <cell r="N186"/>
          <cell r="O186">
            <v>0</v>
          </cell>
          <cell r="P186">
            <v>0</v>
          </cell>
          <cell r="Q186">
            <v>0</v>
          </cell>
          <cell r="R186">
            <v>2100</v>
          </cell>
          <cell r="S186">
            <v>2200</v>
          </cell>
          <cell r="T186">
            <v>2200</v>
          </cell>
          <cell r="U186">
            <v>1989</v>
          </cell>
          <cell r="V186">
            <v>0</v>
          </cell>
          <cell r="W186">
            <v>0</v>
          </cell>
          <cell r="X186">
            <v>0</v>
          </cell>
          <cell r="Y186">
            <v>0</v>
          </cell>
          <cell r="Z186">
            <v>0</v>
          </cell>
          <cell r="AA186"/>
          <cell r="AB186"/>
          <cell r="AC186"/>
          <cell r="AD186"/>
          <cell r="AE186"/>
          <cell r="AF186"/>
          <cell r="AG186"/>
          <cell r="AH186"/>
          <cell r="AI186"/>
        </row>
        <row r="187">
          <cell r="E187" t="str">
            <v>Dihlabeng</v>
          </cell>
          <cell r="F187">
            <v>0</v>
          </cell>
          <cell r="G187">
            <v>0</v>
          </cell>
          <cell r="H187">
            <v>0</v>
          </cell>
          <cell r="I187"/>
          <cell r="J187"/>
          <cell r="K187"/>
          <cell r="L187"/>
          <cell r="M187"/>
          <cell r="N187"/>
          <cell r="O187">
            <v>0</v>
          </cell>
          <cell r="P187">
            <v>0</v>
          </cell>
          <cell r="Q187">
            <v>0</v>
          </cell>
          <cell r="R187">
            <v>2650</v>
          </cell>
          <cell r="S187">
            <v>2750</v>
          </cell>
          <cell r="T187">
            <v>2750</v>
          </cell>
          <cell r="U187">
            <v>5176</v>
          </cell>
          <cell r="V187">
            <v>0</v>
          </cell>
          <cell r="W187">
            <v>0</v>
          </cell>
          <cell r="X187">
            <v>0</v>
          </cell>
          <cell r="Y187">
            <v>0</v>
          </cell>
          <cell r="Z187">
            <v>0</v>
          </cell>
          <cell r="AA187"/>
          <cell r="AB187"/>
          <cell r="AC187"/>
          <cell r="AD187"/>
          <cell r="AE187"/>
          <cell r="AF187"/>
          <cell r="AG187"/>
          <cell r="AH187"/>
          <cell r="AI187"/>
        </row>
        <row r="188">
          <cell r="E188" t="str">
            <v>Nketoana</v>
          </cell>
          <cell r="F188">
            <v>0</v>
          </cell>
          <cell r="G188">
            <v>0</v>
          </cell>
          <cell r="H188">
            <v>0</v>
          </cell>
          <cell r="I188"/>
          <cell r="J188"/>
          <cell r="K188"/>
          <cell r="L188"/>
          <cell r="M188"/>
          <cell r="N188"/>
          <cell r="O188">
            <v>0</v>
          </cell>
          <cell r="P188">
            <v>0</v>
          </cell>
          <cell r="Q188">
            <v>0</v>
          </cell>
          <cell r="R188">
            <v>2650</v>
          </cell>
          <cell r="S188">
            <v>2850</v>
          </cell>
          <cell r="T188">
            <v>2850</v>
          </cell>
          <cell r="U188">
            <v>1075</v>
          </cell>
          <cell r="V188">
            <v>0</v>
          </cell>
          <cell r="W188">
            <v>0</v>
          </cell>
          <cell r="X188">
            <v>0</v>
          </cell>
          <cell r="Y188">
            <v>0</v>
          </cell>
          <cell r="Z188">
            <v>0</v>
          </cell>
          <cell r="AA188"/>
          <cell r="AB188"/>
          <cell r="AC188"/>
          <cell r="AD188"/>
          <cell r="AE188"/>
          <cell r="AF188"/>
          <cell r="AG188"/>
          <cell r="AH188"/>
          <cell r="AI188"/>
        </row>
        <row r="189">
          <cell r="E189" t="str">
            <v>Maluti-a-Phofung</v>
          </cell>
          <cell r="F189">
            <v>0</v>
          </cell>
          <cell r="G189">
            <v>0</v>
          </cell>
          <cell r="H189">
            <v>0</v>
          </cell>
          <cell r="I189"/>
          <cell r="J189"/>
          <cell r="K189"/>
          <cell r="L189"/>
          <cell r="M189"/>
          <cell r="N189"/>
          <cell r="O189">
            <v>0</v>
          </cell>
          <cell r="P189">
            <v>0</v>
          </cell>
          <cell r="Q189">
            <v>0</v>
          </cell>
          <cell r="R189">
            <v>3100</v>
          </cell>
          <cell r="S189">
            <v>3100</v>
          </cell>
          <cell r="T189">
            <v>3100</v>
          </cell>
          <cell r="U189">
            <v>6232</v>
          </cell>
          <cell r="V189">
            <v>0</v>
          </cell>
          <cell r="W189">
            <v>0</v>
          </cell>
          <cell r="X189">
            <v>0</v>
          </cell>
          <cell r="Y189">
            <v>0</v>
          </cell>
          <cell r="Z189">
            <v>0</v>
          </cell>
          <cell r="AA189"/>
          <cell r="AB189"/>
          <cell r="AC189"/>
          <cell r="AD189"/>
          <cell r="AE189"/>
          <cell r="AF189"/>
          <cell r="AG189"/>
          <cell r="AH189"/>
          <cell r="AI189"/>
        </row>
        <row r="190">
          <cell r="E190" t="str">
            <v>Phumelela</v>
          </cell>
          <cell r="F190">
            <v>0</v>
          </cell>
          <cell r="G190">
            <v>0</v>
          </cell>
          <cell r="H190">
            <v>0</v>
          </cell>
          <cell r="I190"/>
          <cell r="J190"/>
          <cell r="K190"/>
          <cell r="L190"/>
          <cell r="M190"/>
          <cell r="N190"/>
          <cell r="O190">
            <v>0</v>
          </cell>
          <cell r="P190">
            <v>0</v>
          </cell>
          <cell r="Q190">
            <v>0</v>
          </cell>
          <cell r="R190">
            <v>3100</v>
          </cell>
          <cell r="S190">
            <v>3100</v>
          </cell>
          <cell r="T190">
            <v>3100</v>
          </cell>
          <cell r="U190">
            <v>1180</v>
          </cell>
          <cell r="V190">
            <v>0</v>
          </cell>
          <cell r="W190">
            <v>0</v>
          </cell>
          <cell r="X190">
            <v>0</v>
          </cell>
          <cell r="Y190">
            <v>0</v>
          </cell>
          <cell r="Z190">
            <v>0</v>
          </cell>
          <cell r="AA190"/>
          <cell r="AB190"/>
          <cell r="AC190"/>
          <cell r="AD190"/>
          <cell r="AE190"/>
          <cell r="AF190"/>
          <cell r="AG190"/>
          <cell r="AH190"/>
          <cell r="AI190"/>
        </row>
        <row r="191">
          <cell r="E191" t="str">
            <v>Mantsopa</v>
          </cell>
          <cell r="F191">
            <v>0</v>
          </cell>
          <cell r="G191">
            <v>0</v>
          </cell>
          <cell r="H191">
            <v>0</v>
          </cell>
          <cell r="I191"/>
          <cell r="J191"/>
          <cell r="K191"/>
          <cell r="L191"/>
          <cell r="M191"/>
          <cell r="N191"/>
          <cell r="O191">
            <v>0</v>
          </cell>
          <cell r="P191">
            <v>0</v>
          </cell>
          <cell r="Q191">
            <v>0</v>
          </cell>
          <cell r="R191">
            <v>3100</v>
          </cell>
          <cell r="S191">
            <v>3100</v>
          </cell>
          <cell r="T191">
            <v>3100</v>
          </cell>
          <cell r="U191">
            <v>1134</v>
          </cell>
          <cell r="V191">
            <v>0</v>
          </cell>
          <cell r="W191">
            <v>0</v>
          </cell>
          <cell r="X191">
            <v>0</v>
          </cell>
          <cell r="Y191">
            <v>0</v>
          </cell>
          <cell r="Z191">
            <v>0</v>
          </cell>
          <cell r="AA191"/>
          <cell r="AB191"/>
          <cell r="AC191"/>
          <cell r="AD191"/>
          <cell r="AE191"/>
          <cell r="AF191"/>
          <cell r="AG191"/>
          <cell r="AH191"/>
          <cell r="AI191"/>
        </row>
        <row r="192">
          <cell r="E192" t="str">
            <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cell r="AB192"/>
          <cell r="AC192"/>
          <cell r="AD192"/>
          <cell r="AE192"/>
          <cell r="AF192"/>
          <cell r="AG192"/>
          <cell r="AH192"/>
          <cell r="AI192"/>
        </row>
        <row r="193">
          <cell r="E193" t="str">
            <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cell r="AB193"/>
          <cell r="AC193"/>
          <cell r="AD193"/>
          <cell r="AE193"/>
          <cell r="AF193"/>
          <cell r="AG193"/>
          <cell r="AH193"/>
          <cell r="AI193"/>
        </row>
        <row r="194">
          <cell r="E194" t="str">
            <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cell r="AB194"/>
          <cell r="AC194"/>
          <cell r="AD194"/>
          <cell r="AE194"/>
          <cell r="AF194"/>
          <cell r="AG194"/>
          <cell r="AH194"/>
          <cell r="AI194"/>
        </row>
        <row r="195">
          <cell r="E195" t="str">
            <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cell r="AB195"/>
          <cell r="AC195"/>
          <cell r="AD195"/>
          <cell r="AE195"/>
          <cell r="AF195"/>
          <cell r="AG195"/>
          <cell r="AH195"/>
          <cell r="AI195"/>
        </row>
        <row r="196">
          <cell r="E196" t="str">
            <v>Thabo Mofutsanyana District Municipality</v>
          </cell>
          <cell r="F196">
            <v>0</v>
          </cell>
          <cell r="G196">
            <v>0</v>
          </cell>
          <cell r="H196">
            <v>0</v>
          </cell>
          <cell r="I196"/>
          <cell r="J196"/>
          <cell r="K196"/>
          <cell r="L196"/>
          <cell r="M196"/>
          <cell r="N196"/>
          <cell r="O196">
            <v>0</v>
          </cell>
          <cell r="P196">
            <v>0</v>
          </cell>
          <cell r="Q196">
            <v>0</v>
          </cell>
          <cell r="R196">
            <v>2300</v>
          </cell>
          <cell r="S196">
            <v>2300</v>
          </cell>
          <cell r="T196">
            <v>2300</v>
          </cell>
          <cell r="U196">
            <v>5548</v>
          </cell>
          <cell r="V196">
            <v>0</v>
          </cell>
          <cell r="W196">
            <v>0</v>
          </cell>
          <cell r="X196">
            <v>0</v>
          </cell>
          <cell r="Y196">
            <v>0</v>
          </cell>
          <cell r="Z196">
            <v>0</v>
          </cell>
          <cell r="AA196"/>
          <cell r="AB196"/>
          <cell r="AC196"/>
          <cell r="AD196"/>
          <cell r="AE196"/>
          <cell r="AF196"/>
          <cell r="AG196"/>
          <cell r="AH196"/>
          <cell r="AI196"/>
        </row>
        <row r="197">
          <cell r="E197"/>
          <cell r="F197">
            <v>0</v>
          </cell>
          <cell r="G197">
            <v>0</v>
          </cell>
          <cell r="H197">
            <v>0</v>
          </cell>
          <cell r="I197"/>
          <cell r="J197"/>
          <cell r="K197"/>
          <cell r="L197"/>
          <cell r="M197"/>
          <cell r="N197"/>
          <cell r="O197">
            <v>0</v>
          </cell>
          <cell r="P197">
            <v>0</v>
          </cell>
          <cell r="Q197">
            <v>0</v>
          </cell>
          <cell r="R197">
            <v>19000</v>
          </cell>
          <cell r="S197">
            <v>19400</v>
          </cell>
          <cell r="T197">
            <v>19400</v>
          </cell>
          <cell r="U197">
            <v>22334</v>
          </cell>
          <cell r="V197">
            <v>0</v>
          </cell>
          <cell r="W197">
            <v>0</v>
          </cell>
          <cell r="X197">
            <v>0</v>
          </cell>
          <cell r="Y197">
            <v>0</v>
          </cell>
          <cell r="Z197">
            <v>0</v>
          </cell>
          <cell r="AA197"/>
          <cell r="AB197"/>
          <cell r="AC197"/>
          <cell r="AD197">
            <v>0</v>
          </cell>
          <cell r="AE197">
            <v>0</v>
          </cell>
          <cell r="AF197">
            <v>0</v>
          </cell>
          <cell r="AG197">
            <v>0</v>
          </cell>
          <cell r="AH197">
            <v>0</v>
          </cell>
          <cell r="AI197">
            <v>0</v>
          </cell>
        </row>
        <row r="198">
          <cell r="E198"/>
          <cell r="F198"/>
          <cell r="G198"/>
          <cell r="H198"/>
          <cell r="I198"/>
          <cell r="J198"/>
          <cell r="K198"/>
          <cell r="L198"/>
          <cell r="M198"/>
          <cell r="N198"/>
          <cell r="O198"/>
          <cell r="P198"/>
          <cell r="Q198"/>
          <cell r="R198"/>
          <cell r="S198"/>
          <cell r="T198"/>
          <cell r="U198"/>
          <cell r="V198"/>
          <cell r="W198"/>
          <cell r="X198"/>
          <cell r="Y198"/>
          <cell r="Z198"/>
          <cell r="AA198"/>
          <cell r="AB198"/>
          <cell r="AC198"/>
          <cell r="AD198"/>
          <cell r="AE198"/>
          <cell r="AF198"/>
          <cell r="AG198"/>
          <cell r="AH198"/>
          <cell r="AI198"/>
        </row>
        <row r="199">
          <cell r="E199" t="str">
            <v>Moqhaka</v>
          </cell>
          <cell r="F199">
            <v>0</v>
          </cell>
          <cell r="G199">
            <v>0</v>
          </cell>
          <cell r="H199">
            <v>0</v>
          </cell>
          <cell r="I199"/>
          <cell r="J199"/>
          <cell r="K199"/>
          <cell r="L199"/>
          <cell r="M199"/>
          <cell r="N199"/>
          <cell r="O199">
            <v>0</v>
          </cell>
          <cell r="P199">
            <v>0</v>
          </cell>
          <cell r="Q199">
            <v>0</v>
          </cell>
          <cell r="R199">
            <v>2200</v>
          </cell>
          <cell r="S199">
            <v>2300</v>
          </cell>
          <cell r="T199">
            <v>2300</v>
          </cell>
          <cell r="U199">
            <v>1392</v>
          </cell>
          <cell r="V199">
            <v>0</v>
          </cell>
          <cell r="W199">
            <v>0</v>
          </cell>
          <cell r="X199">
            <v>0</v>
          </cell>
          <cell r="Y199">
            <v>0</v>
          </cell>
          <cell r="Z199">
            <v>0</v>
          </cell>
          <cell r="AA199"/>
          <cell r="AB199"/>
          <cell r="AC199"/>
          <cell r="AD199"/>
          <cell r="AE199"/>
          <cell r="AF199"/>
          <cell r="AG199"/>
          <cell r="AH199"/>
          <cell r="AI199"/>
        </row>
        <row r="200">
          <cell r="E200" t="str">
            <v>Ngwathe</v>
          </cell>
          <cell r="F200">
            <v>0</v>
          </cell>
          <cell r="G200">
            <v>0</v>
          </cell>
          <cell r="H200">
            <v>0</v>
          </cell>
          <cell r="I200"/>
          <cell r="J200"/>
          <cell r="K200"/>
          <cell r="L200"/>
          <cell r="M200"/>
          <cell r="N200"/>
          <cell r="O200">
            <v>0</v>
          </cell>
          <cell r="P200">
            <v>0</v>
          </cell>
          <cell r="Q200">
            <v>0</v>
          </cell>
          <cell r="R200">
            <v>3000</v>
          </cell>
          <cell r="S200">
            <v>3100</v>
          </cell>
          <cell r="T200">
            <v>3100</v>
          </cell>
          <cell r="U200">
            <v>1672</v>
          </cell>
          <cell r="V200">
            <v>0</v>
          </cell>
          <cell r="W200">
            <v>0</v>
          </cell>
          <cell r="X200">
            <v>0</v>
          </cell>
          <cell r="Y200">
            <v>0</v>
          </cell>
          <cell r="Z200">
            <v>0</v>
          </cell>
          <cell r="AA200"/>
          <cell r="AB200"/>
          <cell r="AC200"/>
          <cell r="AD200"/>
          <cell r="AE200"/>
          <cell r="AF200"/>
          <cell r="AG200"/>
          <cell r="AH200"/>
          <cell r="AI200"/>
        </row>
        <row r="201">
          <cell r="E201" t="str">
            <v>Metsimaholo</v>
          </cell>
          <cell r="F201">
            <v>0</v>
          </cell>
          <cell r="G201">
            <v>0</v>
          </cell>
          <cell r="H201">
            <v>0</v>
          </cell>
          <cell r="I201"/>
          <cell r="J201"/>
          <cell r="K201"/>
          <cell r="L201"/>
          <cell r="M201"/>
          <cell r="N201"/>
          <cell r="O201">
            <v>0</v>
          </cell>
          <cell r="P201">
            <v>0</v>
          </cell>
          <cell r="Q201">
            <v>0</v>
          </cell>
          <cell r="R201">
            <v>2650</v>
          </cell>
          <cell r="S201">
            <v>2750</v>
          </cell>
          <cell r="T201">
            <v>2750</v>
          </cell>
          <cell r="U201">
            <v>1622</v>
          </cell>
          <cell r="V201">
            <v>0</v>
          </cell>
          <cell r="W201">
            <v>0</v>
          </cell>
          <cell r="X201">
            <v>0</v>
          </cell>
          <cell r="Y201">
            <v>0</v>
          </cell>
          <cell r="Z201">
            <v>0</v>
          </cell>
          <cell r="AA201"/>
          <cell r="AB201"/>
          <cell r="AC201"/>
          <cell r="AD201"/>
          <cell r="AE201"/>
          <cell r="AF201"/>
          <cell r="AG201"/>
          <cell r="AH201"/>
          <cell r="AI201"/>
        </row>
        <row r="202">
          <cell r="E202" t="str">
            <v>Mafube</v>
          </cell>
          <cell r="F202">
            <v>0</v>
          </cell>
          <cell r="G202">
            <v>0</v>
          </cell>
          <cell r="H202">
            <v>0</v>
          </cell>
          <cell r="I202"/>
          <cell r="J202"/>
          <cell r="K202"/>
          <cell r="L202"/>
          <cell r="M202"/>
          <cell r="N202"/>
          <cell r="O202">
            <v>0</v>
          </cell>
          <cell r="P202">
            <v>0</v>
          </cell>
          <cell r="Q202">
            <v>0</v>
          </cell>
          <cell r="R202">
            <v>3100</v>
          </cell>
          <cell r="S202">
            <v>3100</v>
          </cell>
          <cell r="T202">
            <v>3100</v>
          </cell>
          <cell r="U202">
            <v>1075</v>
          </cell>
          <cell r="V202">
            <v>0</v>
          </cell>
          <cell r="W202">
            <v>0</v>
          </cell>
          <cell r="X202">
            <v>0</v>
          </cell>
          <cell r="Y202">
            <v>0</v>
          </cell>
          <cell r="Z202">
            <v>0</v>
          </cell>
          <cell r="AA202"/>
          <cell r="AB202"/>
          <cell r="AC202"/>
          <cell r="AD202"/>
          <cell r="AE202"/>
          <cell r="AF202"/>
          <cell r="AG202"/>
          <cell r="AH202"/>
          <cell r="AI202"/>
        </row>
        <row r="203">
          <cell r="E203" t="str">
            <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cell r="AB203"/>
          <cell r="AC203"/>
          <cell r="AD203"/>
          <cell r="AE203"/>
          <cell r="AF203"/>
          <cell r="AG203"/>
          <cell r="AH203"/>
          <cell r="AI203"/>
        </row>
        <row r="204">
          <cell r="E204" t="str">
            <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cell r="AB204"/>
          <cell r="AC204"/>
          <cell r="AD204"/>
          <cell r="AE204"/>
          <cell r="AF204"/>
          <cell r="AG204"/>
          <cell r="AH204"/>
          <cell r="AI204"/>
        </row>
        <row r="205">
          <cell r="E205" t="str">
            <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cell r="AB205"/>
          <cell r="AC205"/>
          <cell r="AD205"/>
          <cell r="AE205"/>
          <cell r="AF205"/>
          <cell r="AG205"/>
          <cell r="AH205"/>
          <cell r="AI205"/>
        </row>
        <row r="206">
          <cell r="E206" t="str">
            <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cell r="AB206"/>
          <cell r="AC206"/>
          <cell r="AD206"/>
          <cell r="AE206"/>
          <cell r="AF206"/>
          <cell r="AG206"/>
          <cell r="AH206"/>
          <cell r="AI206"/>
        </row>
        <row r="207">
          <cell r="E207" t="str">
            <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cell r="AB207"/>
          <cell r="AC207"/>
          <cell r="AD207"/>
          <cell r="AE207"/>
          <cell r="AF207"/>
          <cell r="AG207"/>
          <cell r="AH207"/>
          <cell r="AI207"/>
        </row>
        <row r="208">
          <cell r="E208" t="str">
            <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cell r="AB208"/>
          <cell r="AC208"/>
          <cell r="AD208"/>
          <cell r="AE208"/>
          <cell r="AF208"/>
          <cell r="AG208"/>
          <cell r="AH208"/>
          <cell r="AI208"/>
        </row>
        <row r="209">
          <cell r="E209" t="str">
            <v>Fezile Dabi District Municipality</v>
          </cell>
          <cell r="F209">
            <v>0</v>
          </cell>
          <cell r="G209">
            <v>0</v>
          </cell>
          <cell r="H209">
            <v>0</v>
          </cell>
          <cell r="I209"/>
          <cell r="J209"/>
          <cell r="K209"/>
          <cell r="L209"/>
          <cell r="M209"/>
          <cell r="N209"/>
          <cell r="O209">
            <v>0</v>
          </cell>
          <cell r="P209">
            <v>0</v>
          </cell>
          <cell r="Q209">
            <v>0</v>
          </cell>
          <cell r="R209">
            <v>1200</v>
          </cell>
          <cell r="S209">
            <v>1300</v>
          </cell>
          <cell r="T209">
            <v>1300</v>
          </cell>
          <cell r="U209">
            <v>0</v>
          </cell>
          <cell r="V209">
            <v>0</v>
          </cell>
          <cell r="W209">
            <v>0</v>
          </cell>
          <cell r="X209">
            <v>0</v>
          </cell>
          <cell r="Y209">
            <v>0</v>
          </cell>
          <cell r="Z209">
            <v>0</v>
          </cell>
          <cell r="AA209"/>
          <cell r="AB209"/>
          <cell r="AC209"/>
          <cell r="AD209"/>
          <cell r="AE209"/>
          <cell r="AF209"/>
          <cell r="AG209"/>
          <cell r="AH209"/>
          <cell r="AI209"/>
        </row>
        <row r="210">
          <cell r="E210"/>
          <cell r="F210">
            <v>0</v>
          </cell>
          <cell r="G210">
            <v>0</v>
          </cell>
          <cell r="H210">
            <v>0</v>
          </cell>
          <cell r="I210"/>
          <cell r="J210"/>
          <cell r="K210"/>
          <cell r="L210"/>
          <cell r="M210"/>
          <cell r="N210"/>
          <cell r="O210">
            <v>0</v>
          </cell>
          <cell r="P210">
            <v>0</v>
          </cell>
          <cell r="Q210">
            <v>0</v>
          </cell>
          <cell r="R210">
            <v>12150</v>
          </cell>
          <cell r="S210">
            <v>12550</v>
          </cell>
          <cell r="T210">
            <v>12550</v>
          </cell>
          <cell r="U210">
            <v>5761</v>
          </cell>
          <cell r="V210">
            <v>0</v>
          </cell>
          <cell r="W210">
            <v>0</v>
          </cell>
          <cell r="X210">
            <v>0</v>
          </cell>
          <cell r="Y210">
            <v>0</v>
          </cell>
          <cell r="Z210">
            <v>0</v>
          </cell>
          <cell r="AA210"/>
          <cell r="AB210"/>
          <cell r="AC210"/>
          <cell r="AD210">
            <v>0</v>
          </cell>
          <cell r="AE210">
            <v>0</v>
          </cell>
          <cell r="AF210">
            <v>0</v>
          </cell>
          <cell r="AG210">
            <v>0</v>
          </cell>
          <cell r="AH210">
            <v>0</v>
          </cell>
          <cell r="AI210">
            <v>0</v>
          </cell>
        </row>
        <row r="211">
          <cell r="E211"/>
          <cell r="F211"/>
          <cell r="G211"/>
          <cell r="H211"/>
          <cell r="I211"/>
          <cell r="J211"/>
          <cell r="K211"/>
          <cell r="L211"/>
          <cell r="M211"/>
          <cell r="N211"/>
          <cell r="O211"/>
          <cell r="P211"/>
          <cell r="Q211"/>
          <cell r="R211"/>
          <cell r="S211"/>
          <cell r="T211"/>
          <cell r="U211"/>
          <cell r="V211"/>
          <cell r="W211"/>
          <cell r="X211"/>
          <cell r="Y211"/>
          <cell r="Z211"/>
          <cell r="AA211"/>
          <cell r="AB211"/>
          <cell r="AC211"/>
          <cell r="AD211"/>
          <cell r="AE211"/>
          <cell r="AF211"/>
          <cell r="AG211"/>
          <cell r="AH211"/>
          <cell r="AI211"/>
        </row>
        <row r="212">
          <cell r="E212" t="str">
            <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cell r="AB212"/>
          <cell r="AC212"/>
          <cell r="AD212"/>
          <cell r="AE212"/>
          <cell r="AF212"/>
          <cell r="AG212"/>
          <cell r="AH212"/>
          <cell r="AI212"/>
        </row>
        <row r="213">
          <cell r="E213" t="str">
            <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cell r="AB213"/>
          <cell r="AC213"/>
          <cell r="AD213"/>
          <cell r="AE213"/>
          <cell r="AF213"/>
          <cell r="AG213"/>
          <cell r="AH213"/>
          <cell r="AI213"/>
        </row>
        <row r="214">
          <cell r="E214" t="str">
            <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cell r="AB214"/>
          <cell r="AC214"/>
          <cell r="AD214"/>
          <cell r="AE214"/>
          <cell r="AF214"/>
          <cell r="AG214"/>
          <cell r="AH214"/>
          <cell r="AI214"/>
        </row>
        <row r="215">
          <cell r="E215" t="str">
            <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cell r="AB215"/>
          <cell r="AC215"/>
          <cell r="AD215"/>
          <cell r="AE215"/>
          <cell r="AF215"/>
          <cell r="AG215"/>
          <cell r="AH215"/>
          <cell r="AI215"/>
        </row>
        <row r="216">
          <cell r="E216" t="str">
            <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cell r="AB216"/>
          <cell r="AC216"/>
          <cell r="AD216"/>
          <cell r="AE216"/>
          <cell r="AF216"/>
          <cell r="AG216"/>
          <cell r="AH216"/>
          <cell r="AI216"/>
        </row>
        <row r="217">
          <cell r="E217" t="str">
            <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cell r="AB217"/>
          <cell r="AC217"/>
          <cell r="AD217"/>
          <cell r="AE217"/>
          <cell r="AF217"/>
          <cell r="AG217"/>
          <cell r="AH217"/>
          <cell r="AI217"/>
        </row>
        <row r="218">
          <cell r="E218" t="str">
            <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cell r="AB218"/>
          <cell r="AC218"/>
          <cell r="AD218"/>
          <cell r="AE218"/>
          <cell r="AF218"/>
          <cell r="AG218"/>
          <cell r="AH218"/>
          <cell r="AI218"/>
        </row>
        <row r="219">
          <cell r="E219" t="str">
            <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cell r="AB219"/>
          <cell r="AC219"/>
          <cell r="AD219"/>
          <cell r="AE219"/>
          <cell r="AF219"/>
          <cell r="AG219"/>
          <cell r="AH219"/>
          <cell r="AI219"/>
        </row>
        <row r="220">
          <cell r="E220" t="str">
            <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cell r="AB220"/>
          <cell r="AC220"/>
          <cell r="AD220"/>
          <cell r="AE220"/>
          <cell r="AF220"/>
          <cell r="AG220"/>
          <cell r="AH220"/>
          <cell r="AI220"/>
        </row>
        <row r="221">
          <cell r="E221" t="str">
            <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cell r="AB221"/>
          <cell r="AC221"/>
          <cell r="AD221"/>
          <cell r="AE221"/>
          <cell r="AF221"/>
          <cell r="AG221"/>
          <cell r="AH221"/>
          <cell r="AI221"/>
        </row>
        <row r="222">
          <cell r="E222" t="str">
            <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cell r="AB222"/>
          <cell r="AC222"/>
          <cell r="AD222"/>
          <cell r="AE222"/>
          <cell r="AF222"/>
          <cell r="AG222"/>
          <cell r="AH222"/>
          <cell r="AI222"/>
        </row>
        <row r="223">
          <cell r="E223"/>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row>
        <row r="224">
          <cell r="E224"/>
          <cell r="F224"/>
          <cell r="G224"/>
          <cell r="H224"/>
          <cell r="I224"/>
          <cell r="J224"/>
          <cell r="K224"/>
          <cell r="L224"/>
          <cell r="M224"/>
          <cell r="N224"/>
          <cell r="O224"/>
          <cell r="P224"/>
          <cell r="Q224"/>
          <cell r="R224"/>
          <cell r="S224"/>
          <cell r="T224"/>
          <cell r="U224"/>
          <cell r="V224"/>
          <cell r="W224"/>
          <cell r="X224"/>
          <cell r="Y224"/>
          <cell r="Z224"/>
          <cell r="AA224"/>
          <cell r="AB224"/>
          <cell r="AC224"/>
          <cell r="AD224"/>
          <cell r="AE224"/>
          <cell r="AF224"/>
          <cell r="AG224"/>
          <cell r="AH224"/>
          <cell r="AI224"/>
        </row>
        <row r="225">
          <cell r="E225" t="str">
            <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cell r="AB225"/>
          <cell r="AC225"/>
          <cell r="AD225"/>
          <cell r="AE225"/>
          <cell r="AF225"/>
          <cell r="AG225"/>
          <cell r="AH225"/>
          <cell r="AI225"/>
        </row>
        <row r="226">
          <cell r="E226" t="str">
            <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cell r="AB226"/>
          <cell r="AC226"/>
          <cell r="AD226"/>
          <cell r="AE226"/>
          <cell r="AF226"/>
          <cell r="AG226"/>
          <cell r="AH226"/>
          <cell r="AI226"/>
        </row>
        <row r="227">
          <cell r="E227" t="str">
            <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cell r="AB227"/>
          <cell r="AC227"/>
          <cell r="AD227"/>
          <cell r="AE227"/>
          <cell r="AF227"/>
          <cell r="AG227"/>
          <cell r="AH227"/>
          <cell r="AI227"/>
        </row>
        <row r="228">
          <cell r="E228" t="str">
            <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cell r="AB228"/>
          <cell r="AC228"/>
          <cell r="AD228"/>
          <cell r="AE228"/>
          <cell r="AF228"/>
          <cell r="AG228"/>
          <cell r="AH228"/>
          <cell r="AI228"/>
        </row>
        <row r="229">
          <cell r="E229" t="str">
            <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cell r="AB229"/>
          <cell r="AC229"/>
          <cell r="AD229"/>
          <cell r="AE229"/>
          <cell r="AF229"/>
          <cell r="AG229"/>
          <cell r="AH229"/>
          <cell r="AI229"/>
        </row>
        <row r="230">
          <cell r="E230" t="str">
            <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cell r="AB230"/>
          <cell r="AC230"/>
          <cell r="AD230"/>
          <cell r="AE230"/>
          <cell r="AF230"/>
          <cell r="AG230"/>
          <cell r="AH230"/>
          <cell r="AI230"/>
        </row>
        <row r="231">
          <cell r="E231" t="str">
            <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cell r="AB231"/>
          <cell r="AC231"/>
          <cell r="AD231"/>
          <cell r="AE231"/>
          <cell r="AF231"/>
          <cell r="AG231"/>
          <cell r="AH231"/>
          <cell r="AI231"/>
        </row>
        <row r="232">
          <cell r="E232" t="str">
            <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cell r="AB232"/>
          <cell r="AC232"/>
          <cell r="AD232"/>
          <cell r="AE232"/>
          <cell r="AF232"/>
          <cell r="AG232"/>
          <cell r="AH232"/>
          <cell r="AI232"/>
        </row>
        <row r="233">
          <cell r="E233" t="str">
            <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cell r="AB233"/>
          <cell r="AC233"/>
          <cell r="AD233"/>
          <cell r="AE233"/>
          <cell r="AF233"/>
          <cell r="AG233"/>
          <cell r="AH233"/>
          <cell r="AI233"/>
        </row>
        <row r="234">
          <cell r="E234" t="str">
            <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cell r="AB234"/>
          <cell r="AC234"/>
          <cell r="AD234"/>
          <cell r="AE234"/>
          <cell r="AF234"/>
          <cell r="AG234"/>
          <cell r="AH234"/>
          <cell r="AI234"/>
        </row>
        <row r="235">
          <cell r="E235" t="str">
            <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cell r="AB235"/>
          <cell r="AC235"/>
          <cell r="AD235"/>
          <cell r="AE235"/>
          <cell r="AF235"/>
          <cell r="AG235"/>
          <cell r="AH235"/>
          <cell r="AI235"/>
        </row>
        <row r="236">
          <cell r="E236"/>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row>
        <row r="237">
          <cell r="E237"/>
          <cell r="F237"/>
          <cell r="G237"/>
          <cell r="H237"/>
          <cell r="I237"/>
          <cell r="J237"/>
          <cell r="K237"/>
          <cell r="L237"/>
          <cell r="M237"/>
          <cell r="N237"/>
          <cell r="O237"/>
          <cell r="P237"/>
          <cell r="Q237"/>
          <cell r="R237"/>
          <cell r="S237"/>
          <cell r="T237"/>
          <cell r="U237"/>
          <cell r="V237"/>
          <cell r="W237"/>
          <cell r="X237"/>
          <cell r="Y237"/>
          <cell r="Z237"/>
          <cell r="AA237"/>
          <cell r="AB237"/>
          <cell r="AC237"/>
          <cell r="AD237"/>
          <cell r="AE237"/>
          <cell r="AF237"/>
          <cell r="AG237"/>
          <cell r="AH237"/>
          <cell r="AI237"/>
        </row>
        <row r="238">
          <cell r="E238" t="str">
            <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cell r="AB238"/>
          <cell r="AC238"/>
          <cell r="AD238"/>
          <cell r="AE238"/>
          <cell r="AF238"/>
          <cell r="AG238"/>
          <cell r="AH238"/>
          <cell r="AI238"/>
        </row>
        <row r="239">
          <cell r="E239" t="str">
            <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cell r="AB239"/>
          <cell r="AC239"/>
          <cell r="AD239"/>
          <cell r="AE239"/>
          <cell r="AF239"/>
          <cell r="AG239"/>
          <cell r="AH239"/>
          <cell r="AI239"/>
        </row>
        <row r="240">
          <cell r="E240" t="str">
            <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cell r="AB240"/>
          <cell r="AC240"/>
          <cell r="AD240"/>
          <cell r="AE240"/>
          <cell r="AF240"/>
          <cell r="AG240"/>
          <cell r="AH240"/>
          <cell r="AI240"/>
        </row>
        <row r="241">
          <cell r="E241" t="str">
            <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cell r="AB241"/>
          <cell r="AC241"/>
          <cell r="AD241"/>
          <cell r="AE241"/>
          <cell r="AF241"/>
          <cell r="AG241"/>
          <cell r="AH241"/>
          <cell r="AI241"/>
        </row>
        <row r="242">
          <cell r="E242" t="str">
            <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cell r="AB242"/>
          <cell r="AC242"/>
          <cell r="AD242"/>
          <cell r="AE242"/>
          <cell r="AF242"/>
          <cell r="AG242"/>
          <cell r="AH242"/>
          <cell r="AI242"/>
        </row>
        <row r="243">
          <cell r="E243" t="str">
            <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cell r="AB243"/>
          <cell r="AC243"/>
          <cell r="AD243"/>
          <cell r="AE243"/>
          <cell r="AF243"/>
          <cell r="AG243"/>
          <cell r="AH243"/>
          <cell r="AI243"/>
        </row>
        <row r="244">
          <cell r="E244" t="str">
            <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cell r="AB244"/>
          <cell r="AC244"/>
          <cell r="AD244"/>
          <cell r="AE244"/>
          <cell r="AF244"/>
          <cell r="AG244"/>
          <cell r="AH244"/>
          <cell r="AI244"/>
        </row>
        <row r="245">
          <cell r="E245" t="str">
            <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cell r="AB245"/>
          <cell r="AC245"/>
          <cell r="AD245"/>
          <cell r="AE245"/>
          <cell r="AF245"/>
          <cell r="AG245"/>
          <cell r="AH245"/>
          <cell r="AI245"/>
        </row>
        <row r="246">
          <cell r="E246" t="str">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cell r="AB246"/>
          <cell r="AC246"/>
          <cell r="AD246"/>
          <cell r="AE246"/>
          <cell r="AF246"/>
          <cell r="AG246"/>
          <cell r="AH246"/>
          <cell r="AI246"/>
        </row>
        <row r="247">
          <cell r="E247" t="str">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cell r="AB247"/>
          <cell r="AC247"/>
          <cell r="AD247"/>
          <cell r="AE247"/>
          <cell r="AF247"/>
          <cell r="AG247"/>
          <cell r="AH247"/>
          <cell r="AI247"/>
        </row>
        <row r="248">
          <cell r="E248" t="str">
            <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cell r="AB248"/>
          <cell r="AC248"/>
          <cell r="AD248"/>
          <cell r="AE248"/>
          <cell r="AF248"/>
          <cell r="AG248"/>
          <cell r="AH248"/>
          <cell r="AI248"/>
        </row>
        <row r="249">
          <cell r="E249"/>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row>
        <row r="250">
          <cell r="E250"/>
          <cell r="F250"/>
          <cell r="G250"/>
          <cell r="H250"/>
          <cell r="I250"/>
          <cell r="J250"/>
          <cell r="K250"/>
          <cell r="L250"/>
          <cell r="M250"/>
          <cell r="N250"/>
          <cell r="O250"/>
          <cell r="P250"/>
          <cell r="Q250"/>
          <cell r="R250"/>
          <cell r="S250"/>
          <cell r="T250"/>
          <cell r="U250"/>
          <cell r="V250"/>
          <cell r="W250"/>
          <cell r="X250"/>
          <cell r="Y250"/>
          <cell r="Z250"/>
          <cell r="AA250"/>
          <cell r="AB250"/>
          <cell r="AC250"/>
          <cell r="AD250"/>
          <cell r="AE250"/>
          <cell r="AF250"/>
          <cell r="AG250"/>
          <cell r="AH250"/>
          <cell r="AI250"/>
        </row>
        <row r="251">
          <cell r="E251" t="str">
            <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cell r="AB251"/>
          <cell r="AC251"/>
          <cell r="AD251"/>
          <cell r="AE251"/>
          <cell r="AF251"/>
          <cell r="AG251"/>
          <cell r="AH251"/>
          <cell r="AI251"/>
        </row>
        <row r="252">
          <cell r="E252" t="str">
            <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cell r="AB252"/>
          <cell r="AC252"/>
          <cell r="AD252"/>
          <cell r="AE252"/>
          <cell r="AF252"/>
          <cell r="AG252"/>
          <cell r="AH252"/>
          <cell r="AI252"/>
        </row>
        <row r="253">
          <cell r="E253" t="str">
            <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cell r="AB253"/>
          <cell r="AC253"/>
          <cell r="AD253"/>
          <cell r="AE253"/>
          <cell r="AF253"/>
          <cell r="AG253"/>
          <cell r="AH253"/>
          <cell r="AI253"/>
        </row>
        <row r="254">
          <cell r="E254" t="str">
            <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cell r="AB254"/>
          <cell r="AC254"/>
          <cell r="AD254"/>
          <cell r="AE254"/>
          <cell r="AF254"/>
          <cell r="AG254"/>
          <cell r="AH254"/>
          <cell r="AI254"/>
        </row>
        <row r="255">
          <cell r="E255" t="str">
            <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cell r="AB255"/>
          <cell r="AC255"/>
          <cell r="AD255"/>
          <cell r="AE255"/>
          <cell r="AF255"/>
          <cell r="AG255"/>
          <cell r="AH255"/>
          <cell r="AI255"/>
        </row>
        <row r="256">
          <cell r="E256" t="str">
            <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cell r="AB256"/>
          <cell r="AC256"/>
          <cell r="AD256"/>
          <cell r="AE256"/>
          <cell r="AF256"/>
          <cell r="AG256"/>
          <cell r="AH256"/>
          <cell r="AI256"/>
        </row>
        <row r="257">
          <cell r="E257" t="str">
            <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cell r="AB257"/>
          <cell r="AC257"/>
          <cell r="AD257"/>
          <cell r="AE257"/>
          <cell r="AF257"/>
          <cell r="AG257"/>
          <cell r="AH257"/>
          <cell r="AI257"/>
        </row>
        <row r="258">
          <cell r="E258" t="str">
            <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cell r="AB258"/>
          <cell r="AC258"/>
          <cell r="AD258"/>
          <cell r="AE258"/>
          <cell r="AF258"/>
          <cell r="AG258"/>
          <cell r="AH258"/>
          <cell r="AI258"/>
        </row>
        <row r="259">
          <cell r="E259" t="str">
            <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cell r="AB259"/>
          <cell r="AC259"/>
          <cell r="AD259"/>
          <cell r="AE259"/>
          <cell r="AF259"/>
          <cell r="AG259"/>
          <cell r="AH259"/>
          <cell r="AI259"/>
        </row>
        <row r="260">
          <cell r="E260" t="str">
            <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cell r="AB260"/>
          <cell r="AC260"/>
          <cell r="AD260"/>
          <cell r="AE260"/>
          <cell r="AF260"/>
          <cell r="AG260"/>
          <cell r="AH260"/>
          <cell r="AI260"/>
        </row>
        <row r="261">
          <cell r="E261" t="str">
            <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cell r="AB261"/>
          <cell r="AC261"/>
          <cell r="AD261"/>
          <cell r="AE261"/>
          <cell r="AF261"/>
          <cell r="AG261"/>
          <cell r="AH261"/>
          <cell r="AI261"/>
        </row>
        <row r="262">
          <cell r="E262"/>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row>
        <row r="263">
          <cell r="E263"/>
          <cell r="F263"/>
          <cell r="G263"/>
          <cell r="H263"/>
          <cell r="I263"/>
          <cell r="J263"/>
          <cell r="K263"/>
          <cell r="L263"/>
          <cell r="M263"/>
          <cell r="N263"/>
          <cell r="O263"/>
          <cell r="P263"/>
          <cell r="Q263"/>
          <cell r="R263"/>
          <cell r="S263"/>
          <cell r="T263"/>
          <cell r="U263"/>
          <cell r="V263"/>
          <cell r="W263"/>
          <cell r="X263"/>
          <cell r="Y263"/>
          <cell r="Z263"/>
          <cell r="AA263"/>
          <cell r="AB263"/>
          <cell r="AC263"/>
          <cell r="AD263"/>
          <cell r="AE263"/>
          <cell r="AF263"/>
          <cell r="AG263"/>
          <cell r="AH263"/>
          <cell r="AI263"/>
        </row>
        <row r="264">
          <cell r="E264" t="str">
            <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cell r="AB264"/>
          <cell r="AC264"/>
          <cell r="AD264"/>
          <cell r="AE264"/>
          <cell r="AF264"/>
          <cell r="AG264"/>
          <cell r="AH264"/>
          <cell r="AI264"/>
        </row>
        <row r="265">
          <cell r="E265" t="str">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cell r="AB265"/>
          <cell r="AC265"/>
          <cell r="AD265"/>
          <cell r="AE265"/>
          <cell r="AF265"/>
          <cell r="AG265"/>
          <cell r="AH265"/>
          <cell r="AI265"/>
        </row>
        <row r="266">
          <cell r="E266" t="str">
            <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cell r="AB266"/>
          <cell r="AC266"/>
          <cell r="AD266"/>
          <cell r="AE266"/>
          <cell r="AF266"/>
          <cell r="AG266"/>
          <cell r="AH266"/>
          <cell r="AI266"/>
        </row>
        <row r="267">
          <cell r="E267" t="str">
            <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cell r="AB267"/>
          <cell r="AC267"/>
          <cell r="AD267"/>
          <cell r="AE267"/>
          <cell r="AF267"/>
          <cell r="AG267"/>
          <cell r="AH267"/>
          <cell r="AI267"/>
        </row>
        <row r="268">
          <cell r="E268" t="str">
            <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cell r="AB268"/>
          <cell r="AC268"/>
          <cell r="AD268"/>
          <cell r="AE268"/>
          <cell r="AF268"/>
          <cell r="AG268"/>
          <cell r="AH268"/>
          <cell r="AI268"/>
        </row>
        <row r="269">
          <cell r="E269" t="str">
            <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cell r="AB269"/>
          <cell r="AC269"/>
          <cell r="AD269"/>
          <cell r="AE269"/>
          <cell r="AF269"/>
          <cell r="AG269"/>
          <cell r="AH269"/>
          <cell r="AI269"/>
        </row>
        <row r="270">
          <cell r="E270" t="str">
            <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cell r="AB270"/>
          <cell r="AC270"/>
          <cell r="AD270"/>
          <cell r="AE270"/>
          <cell r="AF270"/>
          <cell r="AG270"/>
          <cell r="AH270"/>
          <cell r="AI270"/>
        </row>
        <row r="271">
          <cell r="E271" t="str">
            <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cell r="AB271"/>
          <cell r="AC271"/>
          <cell r="AD271"/>
          <cell r="AE271"/>
          <cell r="AF271"/>
          <cell r="AG271"/>
          <cell r="AH271"/>
          <cell r="AI271"/>
        </row>
        <row r="272">
          <cell r="E272" t="str">
            <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cell r="AB272"/>
          <cell r="AC272"/>
          <cell r="AD272"/>
          <cell r="AE272"/>
          <cell r="AF272"/>
          <cell r="AG272"/>
          <cell r="AH272"/>
          <cell r="AI272"/>
        </row>
        <row r="273">
          <cell r="E273" t="str">
            <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cell r="AB273"/>
          <cell r="AC273"/>
          <cell r="AD273"/>
          <cell r="AE273"/>
          <cell r="AF273"/>
          <cell r="AG273"/>
          <cell r="AH273"/>
          <cell r="AI273"/>
        </row>
        <row r="274">
          <cell r="E274" t="str">
            <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cell r="AB274"/>
          <cell r="AC274"/>
          <cell r="AD274"/>
          <cell r="AE274"/>
          <cell r="AF274"/>
          <cell r="AG274"/>
          <cell r="AH274"/>
          <cell r="AI274"/>
        </row>
        <row r="275">
          <cell r="E275"/>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row>
        <row r="276">
          <cell r="E276"/>
          <cell r="F276"/>
          <cell r="G276"/>
          <cell r="H276"/>
          <cell r="I276"/>
          <cell r="J276"/>
          <cell r="K276"/>
          <cell r="L276"/>
          <cell r="M276"/>
          <cell r="N276"/>
          <cell r="O276"/>
          <cell r="P276"/>
          <cell r="Q276"/>
          <cell r="R276"/>
          <cell r="S276"/>
          <cell r="T276"/>
          <cell r="U276"/>
          <cell r="V276"/>
          <cell r="W276"/>
          <cell r="X276"/>
          <cell r="Y276"/>
          <cell r="Z276"/>
          <cell r="AA276"/>
          <cell r="AB276"/>
          <cell r="AC276"/>
          <cell r="AD276"/>
          <cell r="AE276"/>
          <cell r="AF276"/>
          <cell r="AG276"/>
          <cell r="AH276"/>
          <cell r="AI276"/>
        </row>
        <row r="277">
          <cell r="E277" t="str">
            <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cell r="AB277"/>
          <cell r="AC277"/>
          <cell r="AD277"/>
          <cell r="AE277"/>
          <cell r="AF277"/>
          <cell r="AG277"/>
          <cell r="AH277"/>
          <cell r="AI277"/>
        </row>
        <row r="278">
          <cell r="E278" t="str">
            <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cell r="AB278"/>
          <cell r="AC278"/>
          <cell r="AD278"/>
          <cell r="AE278"/>
          <cell r="AF278"/>
          <cell r="AG278"/>
          <cell r="AH278"/>
          <cell r="AI278"/>
        </row>
        <row r="279">
          <cell r="E279" t="str">
            <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cell r="AB279"/>
          <cell r="AC279"/>
          <cell r="AD279"/>
          <cell r="AE279"/>
          <cell r="AF279"/>
          <cell r="AG279"/>
          <cell r="AH279"/>
          <cell r="AI279"/>
        </row>
        <row r="280">
          <cell r="E280" t="str">
            <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cell r="AB280"/>
          <cell r="AC280"/>
          <cell r="AD280"/>
          <cell r="AE280"/>
          <cell r="AF280"/>
          <cell r="AG280"/>
          <cell r="AH280"/>
          <cell r="AI280"/>
        </row>
        <row r="281">
          <cell r="E281" t="str">
            <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cell r="AB281"/>
          <cell r="AC281"/>
          <cell r="AD281"/>
          <cell r="AE281"/>
          <cell r="AF281"/>
          <cell r="AG281"/>
          <cell r="AH281"/>
          <cell r="AI281"/>
        </row>
        <row r="282">
          <cell r="E282" t="str">
            <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cell r="AB282"/>
          <cell r="AC282"/>
          <cell r="AD282"/>
          <cell r="AE282"/>
          <cell r="AF282"/>
          <cell r="AG282"/>
          <cell r="AH282"/>
          <cell r="AI282"/>
        </row>
        <row r="283">
          <cell r="E283" t="str">
            <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cell r="AB283"/>
          <cell r="AC283"/>
          <cell r="AD283"/>
          <cell r="AE283"/>
          <cell r="AF283"/>
          <cell r="AG283"/>
          <cell r="AH283"/>
          <cell r="AI283"/>
        </row>
        <row r="284">
          <cell r="E284" t="str">
            <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cell r="AB284"/>
          <cell r="AC284"/>
          <cell r="AD284"/>
          <cell r="AE284"/>
          <cell r="AF284"/>
          <cell r="AG284"/>
          <cell r="AH284"/>
          <cell r="AI284"/>
        </row>
        <row r="285">
          <cell r="E285" t="str">
            <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cell r="AB285"/>
          <cell r="AC285"/>
          <cell r="AD285"/>
          <cell r="AE285"/>
          <cell r="AF285"/>
          <cell r="AG285"/>
          <cell r="AH285"/>
          <cell r="AI285"/>
        </row>
        <row r="286">
          <cell r="E286" t="str">
            <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cell r="AB286"/>
          <cell r="AC286"/>
          <cell r="AD286"/>
          <cell r="AE286"/>
          <cell r="AF286"/>
          <cell r="AG286"/>
          <cell r="AH286"/>
          <cell r="AI286"/>
        </row>
        <row r="287">
          <cell r="E287" t="str">
            <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cell r="AB287"/>
          <cell r="AC287"/>
          <cell r="AD287"/>
          <cell r="AE287"/>
          <cell r="AF287"/>
          <cell r="AG287"/>
          <cell r="AH287"/>
          <cell r="AI287"/>
        </row>
        <row r="288">
          <cell r="E288"/>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row>
        <row r="289">
          <cell r="E289"/>
          <cell r="F289"/>
          <cell r="G289"/>
          <cell r="H289"/>
          <cell r="I289"/>
          <cell r="J289"/>
          <cell r="K289"/>
          <cell r="L289"/>
          <cell r="M289"/>
          <cell r="N289"/>
          <cell r="O289"/>
          <cell r="P289"/>
          <cell r="Q289"/>
          <cell r="R289"/>
          <cell r="S289"/>
          <cell r="T289"/>
          <cell r="U289"/>
          <cell r="V289"/>
          <cell r="W289"/>
          <cell r="X289"/>
          <cell r="Y289"/>
          <cell r="Z289"/>
          <cell r="AA289"/>
          <cell r="AB289"/>
          <cell r="AC289"/>
          <cell r="AD289"/>
          <cell r="AE289"/>
          <cell r="AF289"/>
          <cell r="AG289"/>
          <cell r="AH289"/>
          <cell r="AI289"/>
        </row>
        <row r="290">
          <cell r="E290"/>
          <cell r="F290">
            <v>0</v>
          </cell>
          <cell r="G290">
            <v>0</v>
          </cell>
          <cell r="H290">
            <v>0</v>
          </cell>
          <cell r="I290"/>
          <cell r="J290"/>
          <cell r="K290"/>
          <cell r="L290"/>
          <cell r="M290"/>
          <cell r="N290"/>
          <cell r="O290">
            <v>0</v>
          </cell>
          <cell r="P290">
            <v>0</v>
          </cell>
          <cell r="Q290">
            <v>0</v>
          </cell>
          <cell r="R290">
            <v>57400</v>
          </cell>
          <cell r="S290">
            <v>59020</v>
          </cell>
          <cell r="T290">
            <v>59120</v>
          </cell>
          <cell r="U290">
            <v>41224</v>
          </cell>
          <cell r="V290">
            <v>0</v>
          </cell>
          <cell r="W290">
            <v>0</v>
          </cell>
          <cell r="X290">
            <v>6934</v>
          </cell>
          <cell r="Y290">
            <v>7332</v>
          </cell>
          <cell r="Z290">
            <v>7655</v>
          </cell>
          <cell r="AA290"/>
          <cell r="AB290"/>
          <cell r="AC290"/>
          <cell r="AD290">
            <v>0</v>
          </cell>
          <cell r="AE290">
            <v>0</v>
          </cell>
          <cell r="AF290">
            <v>0</v>
          </cell>
          <cell r="AG290">
            <v>0</v>
          </cell>
          <cell r="AH290">
            <v>0</v>
          </cell>
          <cell r="AI290">
            <v>0</v>
          </cell>
        </row>
        <row r="291">
          <cell r="E291"/>
          <cell r="F291"/>
          <cell r="G291"/>
          <cell r="H291"/>
          <cell r="I291"/>
          <cell r="J291"/>
          <cell r="K291"/>
          <cell r="L291"/>
          <cell r="M291"/>
          <cell r="N291"/>
          <cell r="O291"/>
          <cell r="P291"/>
          <cell r="Q291"/>
          <cell r="R291"/>
          <cell r="S291"/>
          <cell r="T291"/>
          <cell r="U291"/>
          <cell r="V291"/>
          <cell r="W291"/>
          <cell r="X291"/>
          <cell r="Y291"/>
          <cell r="Z291"/>
          <cell r="AA291"/>
          <cell r="AB291"/>
          <cell r="AC291"/>
          <cell r="AD291"/>
          <cell r="AE291"/>
          <cell r="AF291"/>
          <cell r="AG291"/>
          <cell r="AH291"/>
          <cell r="AI291"/>
        </row>
        <row r="292">
          <cell r="E292"/>
          <cell r="F292"/>
          <cell r="G292"/>
          <cell r="H292"/>
          <cell r="I292"/>
          <cell r="J292"/>
          <cell r="K292"/>
          <cell r="L292"/>
          <cell r="M292"/>
          <cell r="N292"/>
          <cell r="O292"/>
          <cell r="P292"/>
          <cell r="Q292"/>
          <cell r="R292"/>
          <cell r="S292"/>
          <cell r="T292"/>
          <cell r="U292"/>
          <cell r="V292"/>
          <cell r="W292"/>
          <cell r="X292"/>
          <cell r="Y292"/>
          <cell r="Z292"/>
          <cell r="AA292"/>
          <cell r="AB292"/>
          <cell r="AC292"/>
          <cell r="AD292"/>
          <cell r="AE292"/>
          <cell r="AF292"/>
          <cell r="AG292"/>
          <cell r="AH292"/>
          <cell r="AI292"/>
        </row>
        <row r="293">
          <cell r="E293"/>
          <cell r="F293"/>
          <cell r="G293"/>
          <cell r="H293"/>
          <cell r="I293"/>
          <cell r="J293"/>
          <cell r="K293"/>
          <cell r="L293"/>
          <cell r="M293"/>
          <cell r="N293"/>
          <cell r="O293"/>
          <cell r="P293"/>
          <cell r="Q293"/>
          <cell r="R293"/>
          <cell r="S293"/>
          <cell r="T293"/>
          <cell r="U293"/>
          <cell r="V293"/>
          <cell r="W293"/>
          <cell r="X293"/>
          <cell r="Y293"/>
          <cell r="Z293"/>
          <cell r="AA293"/>
          <cell r="AB293"/>
          <cell r="AC293"/>
          <cell r="AD293"/>
          <cell r="AE293"/>
          <cell r="AF293"/>
          <cell r="AG293"/>
          <cell r="AH293"/>
          <cell r="AI293"/>
        </row>
        <row r="294">
          <cell r="E294" t="str">
            <v>City of Ekurhuleni</v>
          </cell>
          <cell r="F294">
            <v>0</v>
          </cell>
          <cell r="G294">
            <v>0</v>
          </cell>
          <cell r="H294">
            <v>0</v>
          </cell>
          <cell r="I294"/>
          <cell r="J294"/>
          <cell r="K294"/>
          <cell r="L294"/>
          <cell r="M294"/>
          <cell r="N294"/>
          <cell r="O294">
            <v>0</v>
          </cell>
          <cell r="P294">
            <v>0</v>
          </cell>
          <cell r="Q294">
            <v>0</v>
          </cell>
          <cell r="R294">
            <v>1000</v>
          </cell>
          <cell r="S294">
            <v>1000</v>
          </cell>
          <cell r="T294">
            <v>1000</v>
          </cell>
          <cell r="U294">
            <v>20669</v>
          </cell>
          <cell r="V294">
            <v>0</v>
          </cell>
          <cell r="W294">
            <v>0</v>
          </cell>
          <cell r="X294">
            <v>57595</v>
          </cell>
          <cell r="Y294">
            <v>60898</v>
          </cell>
          <cell r="Z294">
            <v>63582</v>
          </cell>
          <cell r="AA294"/>
          <cell r="AB294"/>
          <cell r="AC294"/>
          <cell r="AD294"/>
          <cell r="AE294"/>
          <cell r="AF294"/>
          <cell r="AG294"/>
          <cell r="AH294"/>
          <cell r="AI294"/>
        </row>
        <row r="295">
          <cell r="E295" t="str">
            <v>City of Johannesburg</v>
          </cell>
          <cell r="F295">
            <v>0</v>
          </cell>
          <cell r="G295">
            <v>0</v>
          </cell>
          <cell r="H295">
            <v>0</v>
          </cell>
          <cell r="I295"/>
          <cell r="J295"/>
          <cell r="K295"/>
          <cell r="L295"/>
          <cell r="M295"/>
          <cell r="N295"/>
          <cell r="O295">
            <v>7500</v>
          </cell>
          <cell r="P295">
            <v>7500</v>
          </cell>
          <cell r="Q295">
            <v>7500</v>
          </cell>
          <cell r="R295">
            <v>1000</v>
          </cell>
          <cell r="S295">
            <v>1000</v>
          </cell>
          <cell r="T295">
            <v>1000</v>
          </cell>
          <cell r="U295">
            <v>8529</v>
          </cell>
          <cell r="V295">
            <v>0</v>
          </cell>
          <cell r="W295">
            <v>0</v>
          </cell>
          <cell r="X295">
            <v>80361</v>
          </cell>
          <cell r="Y295">
            <v>84969</v>
          </cell>
          <cell r="Z295">
            <v>88714</v>
          </cell>
          <cell r="AA295"/>
          <cell r="AB295"/>
          <cell r="AC295"/>
          <cell r="AD295"/>
          <cell r="AE295"/>
          <cell r="AF295"/>
          <cell r="AG295"/>
          <cell r="AH295"/>
          <cell r="AI295"/>
        </row>
        <row r="296">
          <cell r="E296" t="str">
            <v>City of Tshwane</v>
          </cell>
          <cell r="F296">
            <v>0</v>
          </cell>
          <cell r="G296">
            <v>0</v>
          </cell>
          <cell r="H296">
            <v>0</v>
          </cell>
          <cell r="I296"/>
          <cell r="J296"/>
          <cell r="K296"/>
          <cell r="L296"/>
          <cell r="M296"/>
          <cell r="N296"/>
          <cell r="O296">
            <v>0</v>
          </cell>
          <cell r="P296">
            <v>0</v>
          </cell>
          <cell r="Q296">
            <v>0</v>
          </cell>
          <cell r="R296">
            <v>2100</v>
          </cell>
          <cell r="S296">
            <v>2200</v>
          </cell>
          <cell r="T296">
            <v>2200</v>
          </cell>
          <cell r="U296">
            <v>19031</v>
          </cell>
          <cell r="V296">
            <v>0</v>
          </cell>
          <cell r="W296">
            <v>0</v>
          </cell>
          <cell r="X296">
            <v>55375</v>
          </cell>
          <cell r="Y296">
            <v>58551</v>
          </cell>
          <cell r="Z296">
            <v>61132</v>
          </cell>
          <cell r="AA296"/>
          <cell r="AB296"/>
          <cell r="AC296"/>
          <cell r="AD296"/>
          <cell r="AE296"/>
          <cell r="AF296"/>
          <cell r="AG296"/>
          <cell r="AH296"/>
          <cell r="AI296"/>
        </row>
        <row r="297">
          <cell r="E297" t="str">
            <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cell r="AB297"/>
          <cell r="AC297"/>
          <cell r="AD297"/>
          <cell r="AE297"/>
          <cell r="AF297"/>
          <cell r="AG297"/>
          <cell r="AH297"/>
          <cell r="AI297"/>
        </row>
        <row r="298">
          <cell r="E298" t="str">
            <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cell r="AB298"/>
          <cell r="AC298"/>
          <cell r="AD298"/>
          <cell r="AE298"/>
          <cell r="AF298"/>
          <cell r="AG298"/>
          <cell r="AH298"/>
          <cell r="AI298"/>
        </row>
        <row r="299">
          <cell r="E299"/>
          <cell r="F299"/>
          <cell r="G299"/>
          <cell r="H299"/>
          <cell r="I299"/>
          <cell r="J299"/>
          <cell r="K299"/>
          <cell r="L299"/>
          <cell r="M299"/>
          <cell r="N299"/>
          <cell r="O299"/>
          <cell r="P299"/>
          <cell r="Q299"/>
          <cell r="R299"/>
          <cell r="S299"/>
          <cell r="T299"/>
          <cell r="U299"/>
          <cell r="V299"/>
          <cell r="W299"/>
          <cell r="X299"/>
          <cell r="Y299"/>
          <cell r="Z299"/>
          <cell r="AA299"/>
          <cell r="AB299"/>
          <cell r="AC299"/>
          <cell r="AD299"/>
          <cell r="AE299"/>
          <cell r="AF299"/>
          <cell r="AG299"/>
          <cell r="AH299"/>
          <cell r="AI299"/>
        </row>
        <row r="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cell r="AF300"/>
          <cell r="AG300"/>
          <cell r="AH300"/>
          <cell r="AI300"/>
        </row>
        <row r="301">
          <cell r="E301" t="str">
            <v>Emfuleni</v>
          </cell>
          <cell r="F301">
            <v>0</v>
          </cell>
          <cell r="G301">
            <v>0</v>
          </cell>
          <cell r="H301">
            <v>0</v>
          </cell>
          <cell r="I301"/>
          <cell r="J301"/>
          <cell r="K301"/>
          <cell r="L301"/>
          <cell r="M301"/>
          <cell r="N301"/>
          <cell r="O301">
            <v>0</v>
          </cell>
          <cell r="P301">
            <v>0</v>
          </cell>
          <cell r="Q301">
            <v>0</v>
          </cell>
          <cell r="R301">
            <v>2100</v>
          </cell>
          <cell r="S301">
            <v>2200</v>
          </cell>
          <cell r="T301">
            <v>2200</v>
          </cell>
          <cell r="U301">
            <v>3360</v>
          </cell>
          <cell r="V301">
            <v>0</v>
          </cell>
          <cell r="W301">
            <v>0</v>
          </cell>
          <cell r="X301">
            <v>0</v>
          </cell>
          <cell r="Y301">
            <v>0</v>
          </cell>
          <cell r="Z301">
            <v>0</v>
          </cell>
          <cell r="AA301"/>
          <cell r="AB301"/>
          <cell r="AC301"/>
          <cell r="AD301"/>
          <cell r="AE301"/>
          <cell r="AF301"/>
          <cell r="AG301"/>
          <cell r="AH301"/>
          <cell r="AI301"/>
        </row>
        <row r="302">
          <cell r="E302" t="str">
            <v>Midvaal</v>
          </cell>
          <cell r="F302">
            <v>0</v>
          </cell>
          <cell r="G302">
            <v>0</v>
          </cell>
          <cell r="H302">
            <v>0</v>
          </cell>
          <cell r="I302"/>
          <cell r="J302"/>
          <cell r="K302"/>
          <cell r="L302"/>
          <cell r="M302"/>
          <cell r="N302"/>
          <cell r="O302">
            <v>0</v>
          </cell>
          <cell r="P302">
            <v>0</v>
          </cell>
          <cell r="Q302">
            <v>0</v>
          </cell>
          <cell r="R302">
            <v>1550</v>
          </cell>
          <cell r="S302">
            <v>1550</v>
          </cell>
          <cell r="T302">
            <v>1550</v>
          </cell>
          <cell r="U302">
            <v>1539</v>
          </cell>
          <cell r="V302">
            <v>0</v>
          </cell>
          <cell r="W302">
            <v>0</v>
          </cell>
          <cell r="X302">
            <v>0</v>
          </cell>
          <cell r="Y302">
            <v>0</v>
          </cell>
          <cell r="Z302">
            <v>0</v>
          </cell>
          <cell r="AA302"/>
          <cell r="AB302"/>
          <cell r="AC302"/>
          <cell r="AD302"/>
          <cell r="AE302"/>
          <cell r="AF302"/>
          <cell r="AG302"/>
          <cell r="AH302"/>
          <cell r="AI302"/>
        </row>
        <row r="303">
          <cell r="E303" t="str">
            <v>Lesedi</v>
          </cell>
          <cell r="F303">
            <v>0</v>
          </cell>
          <cell r="G303">
            <v>0</v>
          </cell>
          <cell r="H303">
            <v>0</v>
          </cell>
          <cell r="I303"/>
          <cell r="J303"/>
          <cell r="K303"/>
          <cell r="L303"/>
          <cell r="M303"/>
          <cell r="N303"/>
          <cell r="O303">
            <v>0</v>
          </cell>
          <cell r="P303">
            <v>0</v>
          </cell>
          <cell r="Q303">
            <v>0</v>
          </cell>
          <cell r="R303">
            <v>1750</v>
          </cell>
          <cell r="S303">
            <v>1950</v>
          </cell>
          <cell r="T303">
            <v>1950</v>
          </cell>
          <cell r="U303">
            <v>1100</v>
          </cell>
          <cell r="V303">
            <v>0</v>
          </cell>
          <cell r="W303">
            <v>0</v>
          </cell>
          <cell r="X303">
            <v>0</v>
          </cell>
          <cell r="Y303">
            <v>0</v>
          </cell>
          <cell r="Z303">
            <v>0</v>
          </cell>
          <cell r="AA303"/>
          <cell r="AB303"/>
          <cell r="AC303"/>
          <cell r="AD303"/>
          <cell r="AE303"/>
          <cell r="AF303"/>
          <cell r="AG303"/>
          <cell r="AH303"/>
          <cell r="AI303"/>
        </row>
        <row r="304">
          <cell r="E304" t="str">
            <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cell r="AB304"/>
          <cell r="AC304"/>
          <cell r="AD304"/>
          <cell r="AE304"/>
          <cell r="AF304"/>
          <cell r="AG304"/>
          <cell r="AH304"/>
          <cell r="AI304"/>
        </row>
        <row r="305">
          <cell r="E305" t="str">
            <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cell r="AB305"/>
          <cell r="AC305"/>
          <cell r="AD305"/>
          <cell r="AE305"/>
          <cell r="AF305"/>
          <cell r="AG305"/>
          <cell r="AH305"/>
          <cell r="AI305"/>
        </row>
        <row r="306">
          <cell r="E306" t="str">
            <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cell r="AB306"/>
          <cell r="AC306"/>
          <cell r="AD306"/>
          <cell r="AE306"/>
          <cell r="AF306"/>
          <cell r="AG306"/>
          <cell r="AH306"/>
          <cell r="AI306"/>
        </row>
        <row r="307">
          <cell r="E307" t="str">
            <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cell r="AB307"/>
          <cell r="AC307"/>
          <cell r="AD307"/>
          <cell r="AE307"/>
          <cell r="AF307"/>
          <cell r="AG307"/>
          <cell r="AH307"/>
          <cell r="AI307"/>
        </row>
        <row r="308">
          <cell r="E308" t="str">
            <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cell r="AB308"/>
          <cell r="AC308"/>
          <cell r="AD308"/>
          <cell r="AE308"/>
          <cell r="AF308"/>
          <cell r="AG308"/>
          <cell r="AH308"/>
          <cell r="AI308"/>
        </row>
        <row r="309">
          <cell r="E309" t="str">
            <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cell r="AB309"/>
          <cell r="AC309"/>
          <cell r="AD309"/>
          <cell r="AE309"/>
          <cell r="AF309"/>
          <cell r="AG309"/>
          <cell r="AH309"/>
          <cell r="AI309"/>
        </row>
        <row r="310">
          <cell r="E310" t="str">
            <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cell r="AB310"/>
          <cell r="AC310"/>
          <cell r="AD310"/>
          <cell r="AE310"/>
          <cell r="AF310"/>
          <cell r="AG310"/>
          <cell r="AH310"/>
          <cell r="AI310"/>
        </row>
        <row r="311">
          <cell r="E311" t="str">
            <v>Sedibeng District Municipality</v>
          </cell>
          <cell r="F311">
            <v>0</v>
          </cell>
          <cell r="G311">
            <v>0</v>
          </cell>
          <cell r="H311">
            <v>0</v>
          </cell>
          <cell r="I311"/>
          <cell r="J311"/>
          <cell r="K311"/>
          <cell r="L311"/>
          <cell r="M311"/>
          <cell r="N311"/>
          <cell r="O311">
            <v>0</v>
          </cell>
          <cell r="P311">
            <v>0</v>
          </cell>
          <cell r="Q311">
            <v>0</v>
          </cell>
          <cell r="R311">
            <v>1200</v>
          </cell>
          <cell r="S311">
            <v>1400</v>
          </cell>
          <cell r="T311">
            <v>1400</v>
          </cell>
          <cell r="U311">
            <v>1023</v>
          </cell>
          <cell r="V311">
            <v>0</v>
          </cell>
          <cell r="W311">
            <v>0</v>
          </cell>
          <cell r="X311">
            <v>0</v>
          </cell>
          <cell r="Y311">
            <v>0</v>
          </cell>
          <cell r="Z311">
            <v>0</v>
          </cell>
          <cell r="AA311"/>
          <cell r="AB311"/>
          <cell r="AC311"/>
          <cell r="AD311"/>
          <cell r="AE311"/>
          <cell r="AF311"/>
          <cell r="AG311"/>
          <cell r="AH311"/>
          <cell r="AI311"/>
        </row>
        <row r="312">
          <cell r="E312"/>
          <cell r="F312">
            <v>0</v>
          </cell>
          <cell r="G312">
            <v>0</v>
          </cell>
          <cell r="H312">
            <v>0</v>
          </cell>
          <cell r="I312"/>
          <cell r="J312"/>
          <cell r="K312"/>
          <cell r="L312"/>
          <cell r="M312"/>
          <cell r="N312"/>
          <cell r="O312">
            <v>0</v>
          </cell>
          <cell r="P312">
            <v>0</v>
          </cell>
          <cell r="Q312">
            <v>0</v>
          </cell>
          <cell r="R312">
            <v>6600</v>
          </cell>
          <cell r="S312">
            <v>7100</v>
          </cell>
          <cell r="T312">
            <v>7100</v>
          </cell>
          <cell r="U312">
            <v>7022</v>
          </cell>
          <cell r="V312">
            <v>0</v>
          </cell>
          <cell r="W312">
            <v>0</v>
          </cell>
          <cell r="X312">
            <v>0</v>
          </cell>
          <cell r="Y312">
            <v>0</v>
          </cell>
          <cell r="Z312">
            <v>0</v>
          </cell>
          <cell r="AA312"/>
          <cell r="AB312"/>
          <cell r="AC312"/>
          <cell r="AD312">
            <v>0</v>
          </cell>
          <cell r="AE312">
            <v>0</v>
          </cell>
          <cell r="AF312">
            <v>0</v>
          </cell>
          <cell r="AG312">
            <v>0</v>
          </cell>
          <cell r="AH312">
            <v>0</v>
          </cell>
          <cell r="AI312">
            <v>0</v>
          </cell>
        </row>
        <row r="313">
          <cell r="E313"/>
          <cell r="F313"/>
          <cell r="G313"/>
          <cell r="H313"/>
          <cell r="I313"/>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row>
        <row r="314">
          <cell r="E314" t="str">
            <v>Mogale City</v>
          </cell>
          <cell r="F314">
            <v>0</v>
          </cell>
          <cell r="G314">
            <v>0</v>
          </cell>
          <cell r="H314">
            <v>0</v>
          </cell>
          <cell r="I314"/>
          <cell r="J314"/>
          <cell r="K314"/>
          <cell r="L314"/>
          <cell r="M314"/>
          <cell r="N314"/>
          <cell r="O314">
            <v>0</v>
          </cell>
          <cell r="P314">
            <v>0</v>
          </cell>
          <cell r="Q314">
            <v>0</v>
          </cell>
          <cell r="R314">
            <v>1550</v>
          </cell>
          <cell r="S314">
            <v>1650</v>
          </cell>
          <cell r="T314">
            <v>1700</v>
          </cell>
          <cell r="U314">
            <v>7702</v>
          </cell>
          <cell r="V314">
            <v>0</v>
          </cell>
          <cell r="W314">
            <v>0</v>
          </cell>
          <cell r="X314">
            <v>0</v>
          </cell>
          <cell r="Y314">
            <v>0</v>
          </cell>
          <cell r="Z314">
            <v>0</v>
          </cell>
          <cell r="AA314"/>
          <cell r="AB314"/>
          <cell r="AC314"/>
          <cell r="AD314"/>
          <cell r="AE314"/>
          <cell r="AF314"/>
          <cell r="AG314"/>
          <cell r="AH314"/>
          <cell r="AI314"/>
        </row>
        <row r="315">
          <cell r="E315" t="str">
            <v>Merafong City</v>
          </cell>
          <cell r="F315">
            <v>0</v>
          </cell>
          <cell r="G315">
            <v>0</v>
          </cell>
          <cell r="H315">
            <v>0</v>
          </cell>
          <cell r="I315"/>
          <cell r="J315"/>
          <cell r="K315"/>
          <cell r="L315"/>
          <cell r="M315"/>
          <cell r="N315"/>
          <cell r="O315">
            <v>0</v>
          </cell>
          <cell r="P315">
            <v>0</v>
          </cell>
          <cell r="Q315">
            <v>0</v>
          </cell>
          <cell r="R315">
            <v>2550</v>
          </cell>
          <cell r="S315">
            <v>2850</v>
          </cell>
          <cell r="T315">
            <v>2850</v>
          </cell>
          <cell r="U315">
            <v>0</v>
          </cell>
          <cell r="V315">
            <v>0</v>
          </cell>
          <cell r="W315">
            <v>0</v>
          </cell>
          <cell r="X315">
            <v>0</v>
          </cell>
          <cell r="Y315">
            <v>0</v>
          </cell>
          <cell r="Z315">
            <v>0</v>
          </cell>
          <cell r="AA315"/>
          <cell r="AB315"/>
          <cell r="AC315"/>
          <cell r="AD315"/>
          <cell r="AE315"/>
          <cell r="AF315"/>
          <cell r="AG315"/>
          <cell r="AH315"/>
          <cell r="AI315"/>
        </row>
        <row r="316">
          <cell r="E316" t="str">
            <v>Rand West City</v>
          </cell>
          <cell r="F316">
            <v>0</v>
          </cell>
          <cell r="G316">
            <v>0</v>
          </cell>
          <cell r="H316">
            <v>0</v>
          </cell>
          <cell r="I316"/>
          <cell r="J316"/>
          <cell r="K316"/>
          <cell r="L316"/>
          <cell r="M316"/>
          <cell r="N316"/>
          <cell r="O316">
            <v>0</v>
          </cell>
          <cell r="P316">
            <v>0</v>
          </cell>
          <cell r="Q316">
            <v>0</v>
          </cell>
          <cell r="R316">
            <v>2200</v>
          </cell>
          <cell r="S316">
            <v>2300</v>
          </cell>
          <cell r="T316">
            <v>2300</v>
          </cell>
          <cell r="U316">
            <v>2933</v>
          </cell>
          <cell r="V316">
            <v>0</v>
          </cell>
          <cell r="W316">
            <v>0</v>
          </cell>
          <cell r="X316">
            <v>0</v>
          </cell>
          <cell r="Y316">
            <v>0</v>
          </cell>
          <cell r="Z316">
            <v>0</v>
          </cell>
          <cell r="AA316"/>
          <cell r="AB316"/>
          <cell r="AC316"/>
          <cell r="AD316"/>
          <cell r="AE316"/>
          <cell r="AF316"/>
          <cell r="AG316"/>
          <cell r="AH316"/>
          <cell r="AI316"/>
        </row>
        <row r="317">
          <cell r="E317" t="str">
            <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cell r="AB317"/>
          <cell r="AC317"/>
          <cell r="AD317"/>
          <cell r="AE317"/>
          <cell r="AF317"/>
          <cell r="AG317"/>
          <cell r="AH317"/>
          <cell r="AI317"/>
        </row>
        <row r="318">
          <cell r="E318" t="str">
            <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cell r="AB318"/>
          <cell r="AC318"/>
          <cell r="AD318"/>
          <cell r="AE318"/>
          <cell r="AF318"/>
          <cell r="AG318"/>
          <cell r="AH318"/>
          <cell r="AI318"/>
        </row>
        <row r="319">
          <cell r="E319" t="str">
            <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cell r="AB319"/>
          <cell r="AC319"/>
          <cell r="AD319"/>
          <cell r="AE319"/>
          <cell r="AF319"/>
          <cell r="AG319"/>
          <cell r="AH319"/>
          <cell r="AI319"/>
        </row>
        <row r="320">
          <cell r="E320" t="str">
            <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cell r="AB320"/>
          <cell r="AC320"/>
          <cell r="AD320"/>
          <cell r="AE320"/>
          <cell r="AF320"/>
          <cell r="AG320"/>
          <cell r="AH320"/>
          <cell r="AI320"/>
        </row>
        <row r="321">
          <cell r="E321" t="str">
            <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cell r="AB321"/>
          <cell r="AC321"/>
          <cell r="AD321"/>
          <cell r="AE321"/>
          <cell r="AF321"/>
          <cell r="AG321"/>
          <cell r="AH321"/>
          <cell r="AI321"/>
        </row>
        <row r="322">
          <cell r="E322" t="str">
            <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cell r="AB322"/>
          <cell r="AC322"/>
          <cell r="AD322"/>
          <cell r="AE322"/>
          <cell r="AF322"/>
          <cell r="AG322"/>
          <cell r="AH322"/>
          <cell r="AI322"/>
        </row>
        <row r="323">
          <cell r="E323" t="str">
            <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cell r="AB323"/>
          <cell r="AC323"/>
          <cell r="AD323"/>
          <cell r="AE323"/>
          <cell r="AF323"/>
          <cell r="AG323"/>
          <cell r="AH323"/>
          <cell r="AI323"/>
        </row>
        <row r="324">
          <cell r="E324" t="str">
            <v>West Rand District Municipality</v>
          </cell>
          <cell r="F324">
            <v>0</v>
          </cell>
          <cell r="G324">
            <v>0</v>
          </cell>
          <cell r="H324">
            <v>0</v>
          </cell>
          <cell r="I324"/>
          <cell r="J324"/>
          <cell r="K324"/>
          <cell r="L324"/>
          <cell r="M324"/>
          <cell r="N324"/>
          <cell r="O324">
            <v>0</v>
          </cell>
          <cell r="P324">
            <v>0</v>
          </cell>
          <cell r="Q324">
            <v>0</v>
          </cell>
          <cell r="R324">
            <v>1000</v>
          </cell>
          <cell r="S324">
            <v>1200</v>
          </cell>
          <cell r="T324">
            <v>1200</v>
          </cell>
          <cell r="U324">
            <v>1090</v>
          </cell>
          <cell r="V324">
            <v>0</v>
          </cell>
          <cell r="W324">
            <v>0</v>
          </cell>
          <cell r="X324">
            <v>0</v>
          </cell>
          <cell r="Y324">
            <v>0</v>
          </cell>
          <cell r="Z324">
            <v>0</v>
          </cell>
          <cell r="AA324"/>
          <cell r="AB324"/>
          <cell r="AC324"/>
          <cell r="AD324"/>
          <cell r="AE324"/>
          <cell r="AF324"/>
          <cell r="AG324"/>
          <cell r="AH324"/>
          <cell r="AI324"/>
        </row>
        <row r="325">
          <cell r="E325"/>
          <cell r="F325">
            <v>0</v>
          </cell>
          <cell r="G325">
            <v>0</v>
          </cell>
          <cell r="H325">
            <v>0</v>
          </cell>
          <cell r="I325"/>
          <cell r="J325"/>
          <cell r="K325"/>
          <cell r="L325"/>
          <cell r="M325"/>
          <cell r="N325"/>
          <cell r="O325">
            <v>0</v>
          </cell>
          <cell r="P325">
            <v>0</v>
          </cell>
          <cell r="Q325">
            <v>0</v>
          </cell>
          <cell r="R325">
            <v>7300</v>
          </cell>
          <cell r="S325">
            <v>8000</v>
          </cell>
          <cell r="T325">
            <v>8050</v>
          </cell>
          <cell r="U325">
            <v>11725</v>
          </cell>
          <cell r="V325">
            <v>0</v>
          </cell>
          <cell r="W325">
            <v>0</v>
          </cell>
          <cell r="X325">
            <v>0</v>
          </cell>
          <cell r="Y325">
            <v>0</v>
          </cell>
          <cell r="Z325">
            <v>0</v>
          </cell>
          <cell r="AA325"/>
          <cell r="AB325"/>
          <cell r="AC325"/>
          <cell r="AD325">
            <v>0</v>
          </cell>
          <cell r="AE325">
            <v>0</v>
          </cell>
          <cell r="AF325">
            <v>0</v>
          </cell>
          <cell r="AG325">
            <v>0</v>
          </cell>
          <cell r="AH325">
            <v>0</v>
          </cell>
          <cell r="AI325">
            <v>0</v>
          </cell>
        </row>
        <row r="326">
          <cell r="E326"/>
          <cell r="F326"/>
          <cell r="G326"/>
          <cell r="H326"/>
          <cell r="I326"/>
          <cell r="J326"/>
          <cell r="K326"/>
          <cell r="L326"/>
          <cell r="M326"/>
          <cell r="N326"/>
          <cell r="O326"/>
          <cell r="P326"/>
          <cell r="Q326"/>
          <cell r="R326"/>
          <cell r="S326"/>
          <cell r="T326"/>
          <cell r="U326"/>
          <cell r="V326"/>
          <cell r="W326"/>
          <cell r="X326"/>
          <cell r="Y326"/>
          <cell r="Z326"/>
          <cell r="AA326"/>
          <cell r="AB326"/>
          <cell r="AC326"/>
          <cell r="AD326"/>
          <cell r="AE326"/>
          <cell r="AF326"/>
          <cell r="AG326"/>
          <cell r="AH326"/>
          <cell r="AI326"/>
        </row>
        <row r="327">
          <cell r="E327" t="str">
            <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cell r="AB327"/>
          <cell r="AC327"/>
          <cell r="AD327"/>
          <cell r="AE327"/>
          <cell r="AF327"/>
          <cell r="AG327"/>
          <cell r="AH327"/>
          <cell r="AI327"/>
        </row>
        <row r="328">
          <cell r="E328" t="str">
            <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cell r="AB328"/>
          <cell r="AC328"/>
          <cell r="AD328"/>
          <cell r="AE328"/>
          <cell r="AF328"/>
          <cell r="AG328"/>
          <cell r="AH328"/>
          <cell r="AI328"/>
        </row>
        <row r="329">
          <cell r="E329" t="str">
            <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cell r="AB329"/>
          <cell r="AC329"/>
          <cell r="AD329"/>
          <cell r="AE329"/>
          <cell r="AF329"/>
          <cell r="AG329"/>
          <cell r="AH329"/>
          <cell r="AI329"/>
        </row>
        <row r="330">
          <cell r="E330" t="str">
            <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cell r="AB330"/>
          <cell r="AC330"/>
          <cell r="AD330"/>
          <cell r="AE330"/>
          <cell r="AF330"/>
          <cell r="AG330"/>
          <cell r="AH330"/>
          <cell r="AI330"/>
        </row>
        <row r="331">
          <cell r="E331" t="str">
            <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cell r="AB331"/>
          <cell r="AC331"/>
          <cell r="AD331"/>
          <cell r="AE331"/>
          <cell r="AF331"/>
          <cell r="AG331"/>
          <cell r="AH331"/>
          <cell r="AI331"/>
        </row>
        <row r="332">
          <cell r="E332" t="str">
            <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cell r="AB332"/>
          <cell r="AC332"/>
          <cell r="AD332"/>
          <cell r="AE332"/>
          <cell r="AF332"/>
          <cell r="AG332"/>
          <cell r="AH332"/>
          <cell r="AI332"/>
        </row>
        <row r="333">
          <cell r="E333" t="str">
            <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cell r="AB333"/>
          <cell r="AC333"/>
          <cell r="AD333"/>
          <cell r="AE333"/>
          <cell r="AF333"/>
          <cell r="AG333"/>
          <cell r="AH333"/>
          <cell r="AI333"/>
        </row>
        <row r="334">
          <cell r="E334" t="str">
            <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cell r="AB334"/>
          <cell r="AC334"/>
          <cell r="AD334"/>
          <cell r="AE334"/>
          <cell r="AF334"/>
          <cell r="AG334"/>
          <cell r="AH334"/>
          <cell r="AI334"/>
        </row>
        <row r="335">
          <cell r="E335" t="str">
            <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cell r="AB335"/>
          <cell r="AC335"/>
          <cell r="AD335"/>
          <cell r="AE335"/>
          <cell r="AF335"/>
          <cell r="AG335"/>
          <cell r="AH335"/>
          <cell r="AI335"/>
        </row>
        <row r="336">
          <cell r="E336" t="str">
            <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cell r="AB336"/>
          <cell r="AC336"/>
          <cell r="AD336"/>
          <cell r="AE336"/>
          <cell r="AF336"/>
          <cell r="AG336"/>
          <cell r="AH336"/>
          <cell r="AI336"/>
        </row>
        <row r="337">
          <cell r="E337" t="str">
            <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cell r="AB337"/>
          <cell r="AC337"/>
          <cell r="AD337"/>
          <cell r="AE337"/>
          <cell r="AF337"/>
          <cell r="AG337"/>
          <cell r="AH337"/>
          <cell r="AI337"/>
        </row>
        <row r="338">
          <cell r="E338"/>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row>
        <row r="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row>
        <row r="340">
          <cell r="E340" t="str">
            <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cell r="AB340"/>
          <cell r="AC340"/>
          <cell r="AD340"/>
          <cell r="AE340"/>
          <cell r="AF340"/>
          <cell r="AG340"/>
          <cell r="AH340"/>
          <cell r="AI340"/>
        </row>
        <row r="341">
          <cell r="E341" t="str">
            <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cell r="AB341"/>
          <cell r="AC341"/>
          <cell r="AD341"/>
          <cell r="AE341"/>
          <cell r="AF341"/>
          <cell r="AG341"/>
          <cell r="AH341"/>
          <cell r="AI341"/>
        </row>
        <row r="342">
          <cell r="E342" t="str">
            <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cell r="AB342"/>
          <cell r="AC342"/>
          <cell r="AD342"/>
          <cell r="AE342"/>
          <cell r="AF342"/>
          <cell r="AG342"/>
          <cell r="AH342"/>
          <cell r="AI342"/>
        </row>
        <row r="343">
          <cell r="E343" t="str">
            <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cell r="AB343"/>
          <cell r="AC343"/>
          <cell r="AD343"/>
          <cell r="AE343"/>
          <cell r="AF343"/>
          <cell r="AG343"/>
          <cell r="AH343"/>
          <cell r="AI343"/>
        </row>
        <row r="344">
          <cell r="E344" t="str">
            <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cell r="AB344"/>
          <cell r="AC344"/>
          <cell r="AD344"/>
          <cell r="AE344"/>
          <cell r="AF344"/>
          <cell r="AG344"/>
          <cell r="AH344"/>
          <cell r="AI344"/>
        </row>
        <row r="345">
          <cell r="E345" t="str">
            <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cell r="AB345"/>
          <cell r="AC345"/>
          <cell r="AD345"/>
          <cell r="AE345"/>
          <cell r="AF345"/>
          <cell r="AG345"/>
          <cell r="AH345"/>
          <cell r="AI345"/>
        </row>
        <row r="346">
          <cell r="E346" t="str">
            <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cell r="AB346"/>
          <cell r="AC346"/>
          <cell r="AD346"/>
          <cell r="AE346"/>
          <cell r="AF346"/>
          <cell r="AG346"/>
          <cell r="AH346"/>
          <cell r="AI346"/>
        </row>
        <row r="347">
          <cell r="E347" t="str">
            <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cell r="AB347"/>
          <cell r="AC347"/>
          <cell r="AD347"/>
          <cell r="AE347"/>
          <cell r="AF347"/>
          <cell r="AG347"/>
          <cell r="AH347"/>
          <cell r="AI347"/>
        </row>
        <row r="348">
          <cell r="E348" t="str">
            <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cell r="AB348"/>
          <cell r="AC348"/>
          <cell r="AD348"/>
          <cell r="AE348"/>
          <cell r="AF348"/>
          <cell r="AG348"/>
          <cell r="AH348"/>
          <cell r="AI348"/>
        </row>
        <row r="349">
          <cell r="E349" t="str">
            <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cell r="AB349"/>
          <cell r="AC349"/>
          <cell r="AD349"/>
          <cell r="AE349"/>
          <cell r="AF349"/>
          <cell r="AG349"/>
          <cell r="AH349"/>
          <cell r="AI349"/>
        </row>
        <row r="350">
          <cell r="E350" t="str">
            <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cell r="AB350"/>
          <cell r="AC350"/>
          <cell r="AD350"/>
          <cell r="AE350"/>
          <cell r="AF350"/>
          <cell r="AG350"/>
          <cell r="AH350"/>
          <cell r="AI350"/>
        </row>
        <row r="351">
          <cell r="E351"/>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row>
        <row r="352">
          <cell r="E352"/>
          <cell r="F352"/>
          <cell r="G352"/>
          <cell r="H352"/>
          <cell r="I352"/>
          <cell r="J352"/>
          <cell r="K352"/>
          <cell r="L352"/>
          <cell r="M352"/>
          <cell r="N352"/>
          <cell r="O352"/>
          <cell r="P352"/>
          <cell r="Q352"/>
          <cell r="R352"/>
          <cell r="S352"/>
          <cell r="T352"/>
          <cell r="U352"/>
          <cell r="V352"/>
          <cell r="W352"/>
          <cell r="X352"/>
          <cell r="Y352"/>
          <cell r="Z352"/>
          <cell r="AA352"/>
          <cell r="AB352"/>
          <cell r="AC352"/>
          <cell r="AD352"/>
          <cell r="AE352"/>
          <cell r="AF352"/>
          <cell r="AG352"/>
          <cell r="AH352"/>
          <cell r="AI352"/>
        </row>
        <row r="353">
          <cell r="E353" t="str">
            <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cell r="AB353"/>
          <cell r="AC353"/>
          <cell r="AD353"/>
          <cell r="AE353"/>
          <cell r="AF353"/>
          <cell r="AG353"/>
          <cell r="AH353"/>
          <cell r="AI353"/>
        </row>
        <row r="354">
          <cell r="E354" t="str">
            <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cell r="AB354"/>
          <cell r="AC354"/>
          <cell r="AD354"/>
          <cell r="AE354"/>
          <cell r="AF354"/>
          <cell r="AG354"/>
          <cell r="AH354"/>
          <cell r="AI354"/>
        </row>
        <row r="355">
          <cell r="E355" t="str">
            <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cell r="AB355"/>
          <cell r="AC355"/>
          <cell r="AD355"/>
          <cell r="AE355"/>
          <cell r="AF355"/>
          <cell r="AG355"/>
          <cell r="AH355"/>
          <cell r="AI355"/>
        </row>
        <row r="356">
          <cell r="E356" t="str">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cell r="AB356"/>
          <cell r="AC356"/>
          <cell r="AD356"/>
          <cell r="AE356"/>
          <cell r="AF356"/>
          <cell r="AG356"/>
          <cell r="AH356"/>
          <cell r="AI356"/>
        </row>
        <row r="357">
          <cell r="E357" t="str">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cell r="AB357"/>
          <cell r="AC357"/>
          <cell r="AD357"/>
          <cell r="AE357"/>
          <cell r="AF357"/>
          <cell r="AG357"/>
          <cell r="AH357"/>
          <cell r="AI357"/>
        </row>
        <row r="358">
          <cell r="E358" t="str">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cell r="AB358"/>
          <cell r="AC358"/>
          <cell r="AD358"/>
          <cell r="AE358"/>
          <cell r="AF358"/>
          <cell r="AG358"/>
          <cell r="AH358"/>
          <cell r="AI358"/>
        </row>
        <row r="359">
          <cell r="E359" t="str">
            <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cell r="AB359"/>
          <cell r="AC359"/>
          <cell r="AD359"/>
          <cell r="AE359"/>
          <cell r="AF359"/>
          <cell r="AG359"/>
          <cell r="AH359"/>
          <cell r="AI359"/>
        </row>
        <row r="360">
          <cell r="E360" t="str">
            <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cell r="AB360"/>
          <cell r="AC360"/>
          <cell r="AD360"/>
          <cell r="AE360"/>
          <cell r="AF360"/>
          <cell r="AG360"/>
          <cell r="AH360"/>
          <cell r="AI360"/>
        </row>
        <row r="361">
          <cell r="E361" t="str">
            <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cell r="AB361"/>
          <cell r="AC361"/>
          <cell r="AD361"/>
          <cell r="AE361"/>
          <cell r="AF361"/>
          <cell r="AG361"/>
          <cell r="AH361"/>
          <cell r="AI361"/>
        </row>
        <row r="362">
          <cell r="E362" t="str">
            <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cell r="AB362"/>
          <cell r="AC362"/>
          <cell r="AD362"/>
          <cell r="AE362"/>
          <cell r="AF362"/>
          <cell r="AG362"/>
          <cell r="AH362"/>
          <cell r="AI362"/>
        </row>
        <row r="363">
          <cell r="E363" t="str">
            <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cell r="AB363"/>
          <cell r="AC363"/>
          <cell r="AD363"/>
          <cell r="AE363"/>
          <cell r="AF363"/>
          <cell r="AG363"/>
          <cell r="AH363"/>
          <cell r="AI363"/>
        </row>
        <row r="364">
          <cell r="E364"/>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row>
        <row r="365">
          <cell r="E365"/>
          <cell r="F365"/>
          <cell r="G365"/>
          <cell r="H365"/>
          <cell r="I365"/>
          <cell r="J365"/>
          <cell r="K365"/>
          <cell r="L365"/>
          <cell r="M365"/>
          <cell r="N365"/>
          <cell r="O365"/>
          <cell r="P365"/>
          <cell r="Q365"/>
          <cell r="R365"/>
          <cell r="S365"/>
          <cell r="T365"/>
          <cell r="U365"/>
          <cell r="V365"/>
          <cell r="W365"/>
          <cell r="X365"/>
          <cell r="Y365"/>
          <cell r="Z365"/>
          <cell r="AA365"/>
          <cell r="AB365"/>
          <cell r="AC365"/>
          <cell r="AD365"/>
          <cell r="AE365"/>
          <cell r="AF365"/>
          <cell r="AG365"/>
          <cell r="AH365"/>
          <cell r="AI365"/>
        </row>
        <row r="366">
          <cell r="E366" t="str">
            <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cell r="AB366"/>
          <cell r="AC366"/>
          <cell r="AD366"/>
          <cell r="AE366"/>
          <cell r="AF366"/>
          <cell r="AG366"/>
          <cell r="AH366"/>
          <cell r="AI366"/>
        </row>
        <row r="367">
          <cell r="E367" t="str">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cell r="AB367"/>
          <cell r="AC367"/>
          <cell r="AD367"/>
          <cell r="AE367"/>
          <cell r="AF367"/>
          <cell r="AG367"/>
          <cell r="AH367"/>
          <cell r="AI367"/>
        </row>
        <row r="368">
          <cell r="E368" t="str">
            <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cell r="AB368"/>
          <cell r="AC368"/>
          <cell r="AD368"/>
          <cell r="AE368"/>
          <cell r="AF368"/>
          <cell r="AG368"/>
          <cell r="AH368"/>
          <cell r="AI368"/>
        </row>
        <row r="369">
          <cell r="E369" t="str">
            <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cell r="AB369"/>
          <cell r="AC369"/>
          <cell r="AD369"/>
          <cell r="AE369"/>
          <cell r="AF369"/>
          <cell r="AG369"/>
          <cell r="AH369"/>
          <cell r="AI369"/>
        </row>
        <row r="370">
          <cell r="E370" t="str">
            <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cell r="AB370"/>
          <cell r="AC370"/>
          <cell r="AD370"/>
          <cell r="AE370"/>
          <cell r="AF370"/>
          <cell r="AG370"/>
          <cell r="AH370"/>
          <cell r="AI370"/>
        </row>
        <row r="371">
          <cell r="E371" t="str">
            <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cell r="AB371"/>
          <cell r="AC371"/>
          <cell r="AD371"/>
          <cell r="AE371"/>
          <cell r="AF371"/>
          <cell r="AG371"/>
          <cell r="AH371"/>
          <cell r="AI371"/>
        </row>
        <row r="372">
          <cell r="E372" t="str">
            <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cell r="AB372"/>
          <cell r="AC372"/>
          <cell r="AD372"/>
          <cell r="AE372"/>
          <cell r="AF372"/>
          <cell r="AG372"/>
          <cell r="AH372"/>
          <cell r="AI372"/>
        </row>
        <row r="373">
          <cell r="E373" t="str">
            <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cell r="AB373"/>
          <cell r="AC373"/>
          <cell r="AD373"/>
          <cell r="AE373"/>
          <cell r="AF373"/>
          <cell r="AG373"/>
          <cell r="AH373"/>
          <cell r="AI373"/>
        </row>
        <row r="374">
          <cell r="E374" t="str">
            <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cell r="AB374"/>
          <cell r="AC374"/>
          <cell r="AD374"/>
          <cell r="AE374"/>
          <cell r="AF374"/>
          <cell r="AG374"/>
          <cell r="AH374"/>
          <cell r="AI374"/>
        </row>
        <row r="375">
          <cell r="E375" t="str">
            <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cell r="AB375"/>
          <cell r="AC375"/>
          <cell r="AD375"/>
          <cell r="AE375"/>
          <cell r="AF375"/>
          <cell r="AG375"/>
          <cell r="AH375"/>
          <cell r="AI375"/>
        </row>
        <row r="376">
          <cell r="E376" t="str">
            <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cell r="AB376"/>
          <cell r="AC376"/>
          <cell r="AD376"/>
          <cell r="AE376"/>
          <cell r="AF376"/>
          <cell r="AG376"/>
          <cell r="AH376"/>
          <cell r="AI376"/>
        </row>
        <row r="377">
          <cell r="E377"/>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row>
        <row r="378">
          <cell r="E378"/>
          <cell r="F378"/>
          <cell r="G378"/>
          <cell r="H378"/>
          <cell r="I378"/>
          <cell r="J378"/>
          <cell r="K378"/>
          <cell r="L378"/>
          <cell r="M378"/>
          <cell r="N378"/>
          <cell r="O378"/>
          <cell r="P378"/>
          <cell r="Q378"/>
          <cell r="R378"/>
          <cell r="S378"/>
          <cell r="T378"/>
          <cell r="U378"/>
          <cell r="V378"/>
          <cell r="W378"/>
          <cell r="X378"/>
          <cell r="Y378"/>
          <cell r="Z378"/>
          <cell r="AA378"/>
          <cell r="AB378"/>
          <cell r="AC378"/>
          <cell r="AD378"/>
          <cell r="AE378"/>
          <cell r="AF378"/>
          <cell r="AG378"/>
          <cell r="AH378"/>
          <cell r="AI378"/>
        </row>
        <row r="379">
          <cell r="E379" t="str">
            <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cell r="AB379"/>
          <cell r="AC379"/>
          <cell r="AD379"/>
          <cell r="AE379"/>
          <cell r="AF379"/>
          <cell r="AG379"/>
          <cell r="AH379"/>
          <cell r="AI379"/>
        </row>
        <row r="380">
          <cell r="E380" t="str">
            <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cell r="AB380"/>
          <cell r="AC380"/>
          <cell r="AD380"/>
          <cell r="AE380"/>
          <cell r="AF380"/>
          <cell r="AG380"/>
          <cell r="AH380"/>
          <cell r="AI380"/>
        </row>
        <row r="381">
          <cell r="E381" t="str">
            <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cell r="AB381"/>
          <cell r="AC381"/>
          <cell r="AD381"/>
          <cell r="AE381"/>
          <cell r="AF381"/>
          <cell r="AG381"/>
          <cell r="AH381"/>
          <cell r="AI381"/>
        </row>
        <row r="382">
          <cell r="E382" t="str">
            <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cell r="AB382"/>
          <cell r="AC382"/>
          <cell r="AD382"/>
          <cell r="AE382"/>
          <cell r="AF382"/>
          <cell r="AG382"/>
          <cell r="AH382"/>
          <cell r="AI382"/>
        </row>
        <row r="383">
          <cell r="E383" t="str">
            <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cell r="AB383"/>
          <cell r="AC383"/>
          <cell r="AD383"/>
          <cell r="AE383"/>
          <cell r="AF383"/>
          <cell r="AG383"/>
          <cell r="AH383"/>
          <cell r="AI383"/>
        </row>
        <row r="384">
          <cell r="E384" t="str">
            <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cell r="AB384"/>
          <cell r="AC384"/>
          <cell r="AD384"/>
          <cell r="AE384"/>
          <cell r="AF384"/>
          <cell r="AG384"/>
          <cell r="AH384"/>
          <cell r="AI384"/>
        </row>
        <row r="385">
          <cell r="E385" t="str">
            <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cell r="AB385"/>
          <cell r="AC385"/>
          <cell r="AD385"/>
          <cell r="AE385"/>
          <cell r="AF385"/>
          <cell r="AG385"/>
          <cell r="AH385"/>
          <cell r="AI385"/>
        </row>
        <row r="386">
          <cell r="E386" t="str">
            <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cell r="AB386"/>
          <cell r="AC386"/>
          <cell r="AD386"/>
          <cell r="AE386"/>
          <cell r="AF386"/>
          <cell r="AG386"/>
          <cell r="AH386"/>
          <cell r="AI386"/>
        </row>
        <row r="387">
          <cell r="E387" t="str">
            <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cell r="AB387"/>
          <cell r="AC387"/>
          <cell r="AD387"/>
          <cell r="AE387"/>
          <cell r="AF387"/>
          <cell r="AG387"/>
          <cell r="AH387"/>
          <cell r="AI387"/>
        </row>
        <row r="388">
          <cell r="E388" t="str">
            <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cell r="AB388"/>
          <cell r="AC388"/>
          <cell r="AD388"/>
          <cell r="AE388"/>
          <cell r="AF388"/>
          <cell r="AG388"/>
          <cell r="AH388"/>
          <cell r="AI388"/>
        </row>
        <row r="389">
          <cell r="E389" t="str">
            <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cell r="AB389"/>
          <cell r="AC389"/>
          <cell r="AD389"/>
          <cell r="AE389"/>
          <cell r="AF389"/>
          <cell r="AG389"/>
          <cell r="AH389"/>
          <cell r="AI389"/>
        </row>
        <row r="390">
          <cell r="E390"/>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row>
        <row r="391">
          <cell r="E391"/>
          <cell r="F391"/>
          <cell r="G391"/>
          <cell r="H391"/>
          <cell r="I391"/>
          <cell r="J391"/>
          <cell r="K391"/>
          <cell r="L391"/>
          <cell r="M391"/>
          <cell r="N391"/>
          <cell r="O391"/>
          <cell r="P391"/>
          <cell r="Q391"/>
          <cell r="R391"/>
          <cell r="S391"/>
          <cell r="T391"/>
          <cell r="U391"/>
          <cell r="V391"/>
          <cell r="W391"/>
          <cell r="X391"/>
          <cell r="Y391"/>
          <cell r="Z391"/>
          <cell r="AA391"/>
          <cell r="AB391"/>
          <cell r="AC391"/>
          <cell r="AD391"/>
          <cell r="AE391"/>
          <cell r="AF391"/>
          <cell r="AG391"/>
          <cell r="AH391"/>
          <cell r="AI391"/>
        </row>
        <row r="392">
          <cell r="E392" t="str">
            <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cell r="AB392"/>
          <cell r="AC392"/>
          <cell r="AD392"/>
          <cell r="AE392"/>
          <cell r="AF392"/>
          <cell r="AG392"/>
          <cell r="AH392"/>
          <cell r="AI392"/>
        </row>
        <row r="393">
          <cell r="E393" t="str">
            <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cell r="AB393"/>
          <cell r="AC393"/>
          <cell r="AD393"/>
          <cell r="AE393"/>
          <cell r="AF393"/>
          <cell r="AG393"/>
          <cell r="AH393"/>
          <cell r="AI393"/>
        </row>
        <row r="394">
          <cell r="E394" t="str">
            <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cell r="AB394"/>
          <cell r="AC394"/>
          <cell r="AD394"/>
          <cell r="AE394"/>
          <cell r="AF394"/>
          <cell r="AG394"/>
          <cell r="AH394"/>
          <cell r="AI394"/>
        </row>
        <row r="395">
          <cell r="E395" t="str">
            <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cell r="AB395"/>
          <cell r="AC395"/>
          <cell r="AD395"/>
          <cell r="AE395"/>
          <cell r="AF395"/>
          <cell r="AG395"/>
          <cell r="AH395"/>
          <cell r="AI395"/>
        </row>
        <row r="396">
          <cell r="E396" t="str">
            <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cell r="AB396"/>
          <cell r="AC396"/>
          <cell r="AD396"/>
          <cell r="AE396"/>
          <cell r="AF396"/>
          <cell r="AG396"/>
          <cell r="AH396"/>
          <cell r="AI396"/>
        </row>
        <row r="397">
          <cell r="E397" t="str">
            <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cell r="AB397"/>
          <cell r="AC397"/>
          <cell r="AD397"/>
          <cell r="AE397"/>
          <cell r="AF397"/>
          <cell r="AG397"/>
          <cell r="AH397"/>
          <cell r="AI397"/>
        </row>
        <row r="398">
          <cell r="E398" t="str">
            <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cell r="AB398"/>
          <cell r="AC398"/>
          <cell r="AD398"/>
          <cell r="AE398"/>
          <cell r="AF398"/>
          <cell r="AG398"/>
          <cell r="AH398"/>
          <cell r="AI398"/>
        </row>
        <row r="399">
          <cell r="E399" t="str">
            <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cell r="AB399"/>
          <cell r="AC399"/>
          <cell r="AD399"/>
          <cell r="AE399"/>
          <cell r="AF399"/>
          <cell r="AG399"/>
          <cell r="AH399"/>
          <cell r="AI399"/>
        </row>
        <row r="400">
          <cell r="E400" t="str">
            <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cell r="AB400"/>
          <cell r="AC400"/>
          <cell r="AD400"/>
          <cell r="AE400"/>
          <cell r="AF400"/>
          <cell r="AG400"/>
          <cell r="AH400"/>
          <cell r="AI400"/>
        </row>
        <row r="401">
          <cell r="E401" t="str">
            <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cell r="AB401"/>
          <cell r="AC401"/>
          <cell r="AD401"/>
          <cell r="AE401"/>
          <cell r="AF401"/>
          <cell r="AG401"/>
          <cell r="AH401"/>
          <cell r="AI401"/>
        </row>
        <row r="402">
          <cell r="E402" t="str">
            <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cell r="AB402"/>
          <cell r="AC402"/>
          <cell r="AD402"/>
          <cell r="AE402"/>
          <cell r="AF402"/>
          <cell r="AG402"/>
          <cell r="AH402"/>
          <cell r="AI402"/>
        </row>
        <row r="403">
          <cell r="E403"/>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row>
        <row r="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row>
        <row r="405">
          <cell r="E405" t="str">
            <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cell r="AB405"/>
          <cell r="AC405"/>
          <cell r="AD405"/>
          <cell r="AE405"/>
          <cell r="AF405"/>
          <cell r="AG405"/>
          <cell r="AH405"/>
          <cell r="AI405"/>
        </row>
        <row r="406">
          <cell r="E406" t="str">
            <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cell r="AB406"/>
          <cell r="AC406"/>
          <cell r="AD406"/>
          <cell r="AE406"/>
          <cell r="AF406"/>
          <cell r="AG406"/>
          <cell r="AH406"/>
          <cell r="AI406"/>
        </row>
        <row r="407">
          <cell r="E407" t="str">
            <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cell r="AB407"/>
          <cell r="AC407"/>
          <cell r="AD407"/>
          <cell r="AE407"/>
          <cell r="AF407"/>
          <cell r="AG407"/>
          <cell r="AH407"/>
          <cell r="AI407"/>
        </row>
        <row r="408">
          <cell r="E408" t="str">
            <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cell r="AB408"/>
          <cell r="AC408"/>
          <cell r="AD408"/>
          <cell r="AE408"/>
          <cell r="AF408"/>
          <cell r="AG408"/>
          <cell r="AH408"/>
          <cell r="AI408"/>
        </row>
        <row r="409">
          <cell r="E409" t="str">
            <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cell r="AB409"/>
          <cell r="AC409"/>
          <cell r="AD409"/>
          <cell r="AE409"/>
          <cell r="AF409"/>
          <cell r="AG409"/>
          <cell r="AH409"/>
          <cell r="AI409"/>
        </row>
        <row r="410">
          <cell r="E410" t="str">
            <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cell r="AB410"/>
          <cell r="AC410"/>
          <cell r="AD410"/>
          <cell r="AE410"/>
          <cell r="AF410"/>
          <cell r="AG410"/>
          <cell r="AH410"/>
          <cell r="AI410"/>
        </row>
        <row r="411">
          <cell r="E411" t="str">
            <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cell r="AB411"/>
          <cell r="AC411"/>
          <cell r="AD411"/>
          <cell r="AE411"/>
          <cell r="AF411"/>
          <cell r="AG411"/>
          <cell r="AH411"/>
          <cell r="AI411"/>
        </row>
        <row r="412">
          <cell r="E412" t="str">
            <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cell r="AB412"/>
          <cell r="AC412"/>
          <cell r="AD412"/>
          <cell r="AE412"/>
          <cell r="AF412"/>
          <cell r="AG412"/>
          <cell r="AH412"/>
          <cell r="AI412"/>
        </row>
        <row r="413">
          <cell r="E413" t="str">
            <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cell r="AB413"/>
          <cell r="AC413"/>
          <cell r="AD413"/>
          <cell r="AE413"/>
          <cell r="AF413"/>
          <cell r="AG413"/>
          <cell r="AH413"/>
          <cell r="AI413"/>
        </row>
        <row r="414">
          <cell r="E414" t="str">
            <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cell r="AB414"/>
          <cell r="AC414"/>
          <cell r="AD414"/>
          <cell r="AE414"/>
          <cell r="AF414"/>
          <cell r="AG414"/>
          <cell r="AH414"/>
          <cell r="AI414"/>
        </row>
        <row r="415">
          <cell r="E415" t="str">
            <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cell r="AB415"/>
          <cell r="AC415"/>
          <cell r="AD415"/>
          <cell r="AE415"/>
          <cell r="AF415"/>
          <cell r="AG415"/>
          <cell r="AH415"/>
          <cell r="AI415"/>
        </row>
        <row r="416">
          <cell r="E416"/>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row>
        <row r="417">
          <cell r="E417"/>
          <cell r="F417"/>
          <cell r="G417"/>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cell r="AG417"/>
          <cell r="AH417"/>
          <cell r="AI417"/>
        </row>
        <row r="418">
          <cell r="E418" t="str">
            <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cell r="AB418"/>
          <cell r="AC418"/>
          <cell r="AD418"/>
          <cell r="AE418"/>
          <cell r="AF418"/>
          <cell r="AG418"/>
          <cell r="AH418"/>
          <cell r="AI418"/>
        </row>
        <row r="419">
          <cell r="E419" t="str">
            <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cell r="AB419"/>
          <cell r="AC419"/>
          <cell r="AD419"/>
          <cell r="AE419"/>
          <cell r="AF419"/>
          <cell r="AG419"/>
          <cell r="AH419"/>
          <cell r="AI419"/>
        </row>
        <row r="420">
          <cell r="E420" t="str">
            <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cell r="AB420"/>
          <cell r="AC420"/>
          <cell r="AD420"/>
          <cell r="AE420"/>
          <cell r="AF420"/>
          <cell r="AG420"/>
          <cell r="AH420"/>
          <cell r="AI420"/>
        </row>
        <row r="421">
          <cell r="E421" t="str">
            <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cell r="AB421"/>
          <cell r="AC421"/>
          <cell r="AD421"/>
          <cell r="AE421"/>
          <cell r="AF421"/>
          <cell r="AG421"/>
          <cell r="AH421"/>
          <cell r="AI421"/>
        </row>
        <row r="422">
          <cell r="E422" t="str">
            <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cell r="AB422"/>
          <cell r="AC422"/>
          <cell r="AD422"/>
          <cell r="AE422"/>
          <cell r="AF422"/>
          <cell r="AG422"/>
          <cell r="AH422"/>
          <cell r="AI422"/>
        </row>
        <row r="423">
          <cell r="E423" t="str">
            <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cell r="AB423"/>
          <cell r="AC423"/>
          <cell r="AD423"/>
          <cell r="AE423"/>
          <cell r="AF423"/>
          <cell r="AG423"/>
          <cell r="AH423"/>
          <cell r="AI423"/>
        </row>
        <row r="424">
          <cell r="E424" t="str">
            <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cell r="AB424"/>
          <cell r="AC424"/>
          <cell r="AD424"/>
          <cell r="AE424"/>
          <cell r="AF424"/>
          <cell r="AG424"/>
          <cell r="AH424"/>
          <cell r="AI424"/>
        </row>
        <row r="425">
          <cell r="E425" t="str">
            <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cell r="AB425"/>
          <cell r="AC425"/>
          <cell r="AD425"/>
          <cell r="AE425"/>
          <cell r="AF425"/>
          <cell r="AG425"/>
          <cell r="AH425"/>
          <cell r="AI425"/>
        </row>
        <row r="426">
          <cell r="E426" t="str">
            <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cell r="AB426"/>
          <cell r="AC426"/>
          <cell r="AD426"/>
          <cell r="AE426"/>
          <cell r="AF426"/>
          <cell r="AG426"/>
          <cell r="AH426"/>
          <cell r="AI426"/>
        </row>
        <row r="427">
          <cell r="E427" t="str">
            <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cell r="AB427"/>
          <cell r="AC427"/>
          <cell r="AD427"/>
          <cell r="AE427"/>
          <cell r="AF427"/>
          <cell r="AG427"/>
          <cell r="AH427"/>
          <cell r="AI427"/>
        </row>
        <row r="428">
          <cell r="E428" t="str">
            <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cell r="AB428"/>
          <cell r="AC428"/>
          <cell r="AD428"/>
          <cell r="AE428"/>
          <cell r="AF428"/>
          <cell r="AG428"/>
          <cell r="AH428"/>
          <cell r="AI428"/>
        </row>
        <row r="429">
          <cell r="E429"/>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row>
        <row r="430">
          <cell r="E430"/>
          <cell r="F430"/>
          <cell r="G430"/>
          <cell r="H430"/>
          <cell r="I430"/>
          <cell r="J430"/>
          <cell r="K430"/>
          <cell r="L430"/>
          <cell r="M430"/>
          <cell r="N430"/>
          <cell r="O430"/>
          <cell r="P430"/>
          <cell r="Q430"/>
          <cell r="R430"/>
          <cell r="S430"/>
          <cell r="T430"/>
          <cell r="U430"/>
          <cell r="V430"/>
          <cell r="W430"/>
          <cell r="X430"/>
          <cell r="Y430"/>
          <cell r="Z430"/>
          <cell r="AA430"/>
          <cell r="AB430"/>
          <cell r="AC430"/>
          <cell r="AD430"/>
          <cell r="AE430"/>
          <cell r="AF430"/>
          <cell r="AG430"/>
          <cell r="AH430"/>
          <cell r="AI430"/>
        </row>
        <row r="431">
          <cell r="E431"/>
          <cell r="F431">
            <v>0</v>
          </cell>
          <cell r="G431">
            <v>0</v>
          </cell>
          <cell r="H431">
            <v>0</v>
          </cell>
          <cell r="I431"/>
          <cell r="J431"/>
          <cell r="K431"/>
          <cell r="L431"/>
          <cell r="M431"/>
          <cell r="N431"/>
          <cell r="O431">
            <v>7500</v>
          </cell>
          <cell r="P431">
            <v>7500</v>
          </cell>
          <cell r="Q431">
            <v>7500</v>
          </cell>
          <cell r="R431">
            <v>18000</v>
          </cell>
          <cell r="S431">
            <v>19300</v>
          </cell>
          <cell r="T431">
            <v>19350</v>
          </cell>
          <cell r="U431">
            <v>66976</v>
          </cell>
          <cell r="V431">
            <v>0</v>
          </cell>
          <cell r="W431">
            <v>0</v>
          </cell>
          <cell r="X431">
            <v>193331</v>
          </cell>
          <cell r="Y431">
            <v>204418</v>
          </cell>
          <cell r="Z431">
            <v>213428</v>
          </cell>
          <cell r="AA431"/>
          <cell r="AB431"/>
          <cell r="AC431"/>
          <cell r="AD431">
            <v>0</v>
          </cell>
          <cell r="AE431">
            <v>0</v>
          </cell>
          <cell r="AF431">
            <v>0</v>
          </cell>
          <cell r="AG431">
            <v>0</v>
          </cell>
          <cell r="AH431">
            <v>0</v>
          </cell>
          <cell r="AI431">
            <v>0</v>
          </cell>
        </row>
        <row r="432">
          <cell r="E432"/>
          <cell r="F432"/>
          <cell r="G432"/>
          <cell r="H432"/>
          <cell r="I432"/>
          <cell r="J432"/>
          <cell r="K432"/>
          <cell r="L432"/>
          <cell r="M432"/>
          <cell r="N432"/>
          <cell r="O432"/>
          <cell r="P432"/>
          <cell r="Q432"/>
          <cell r="R432"/>
          <cell r="S432"/>
          <cell r="T432"/>
          <cell r="U432"/>
          <cell r="V432"/>
          <cell r="W432"/>
          <cell r="X432"/>
          <cell r="Y432"/>
          <cell r="Z432"/>
          <cell r="AA432"/>
          <cell r="AB432"/>
          <cell r="AC432"/>
          <cell r="AD432"/>
          <cell r="AE432"/>
          <cell r="AF432"/>
          <cell r="AG432"/>
          <cell r="AH432"/>
          <cell r="AI432"/>
        </row>
        <row r="433">
          <cell r="E433"/>
          <cell r="F433"/>
          <cell r="G433"/>
          <cell r="H433"/>
          <cell r="I433"/>
          <cell r="J433"/>
          <cell r="K433"/>
          <cell r="L433"/>
          <cell r="M433"/>
          <cell r="N433"/>
          <cell r="O433"/>
          <cell r="P433"/>
          <cell r="Q433"/>
          <cell r="R433"/>
          <cell r="S433"/>
          <cell r="T433"/>
          <cell r="U433"/>
          <cell r="V433"/>
          <cell r="W433"/>
          <cell r="X433"/>
          <cell r="Y433"/>
          <cell r="Z433"/>
          <cell r="AA433"/>
          <cell r="AB433"/>
          <cell r="AC433"/>
          <cell r="AD433"/>
          <cell r="AE433"/>
          <cell r="AF433"/>
          <cell r="AG433"/>
          <cell r="AH433"/>
          <cell r="AI433"/>
        </row>
        <row r="434">
          <cell r="E434"/>
          <cell r="F434"/>
          <cell r="G434"/>
          <cell r="H434"/>
          <cell r="I434"/>
          <cell r="J434"/>
          <cell r="K434"/>
          <cell r="L434"/>
          <cell r="M434"/>
          <cell r="N434"/>
          <cell r="O434"/>
          <cell r="P434"/>
          <cell r="Q434"/>
          <cell r="R434"/>
          <cell r="S434"/>
          <cell r="T434"/>
          <cell r="U434"/>
          <cell r="V434"/>
          <cell r="W434"/>
          <cell r="X434"/>
          <cell r="Y434"/>
          <cell r="Z434"/>
          <cell r="AA434"/>
          <cell r="AB434"/>
          <cell r="AC434"/>
          <cell r="AD434"/>
          <cell r="AE434"/>
          <cell r="AF434"/>
          <cell r="AG434"/>
          <cell r="AH434"/>
          <cell r="AI434"/>
        </row>
        <row r="435">
          <cell r="E435" t="str">
            <v>eThekwini</v>
          </cell>
          <cell r="F435">
            <v>0</v>
          </cell>
          <cell r="G435">
            <v>0</v>
          </cell>
          <cell r="H435">
            <v>0</v>
          </cell>
          <cell r="I435"/>
          <cell r="J435"/>
          <cell r="K435"/>
          <cell r="L435"/>
          <cell r="M435"/>
          <cell r="N435"/>
          <cell r="O435">
            <v>33500</v>
          </cell>
          <cell r="P435">
            <v>34500</v>
          </cell>
          <cell r="Q435">
            <v>34500</v>
          </cell>
          <cell r="R435">
            <v>1000</v>
          </cell>
          <cell r="S435">
            <v>1000</v>
          </cell>
          <cell r="T435">
            <v>1000</v>
          </cell>
          <cell r="U435">
            <v>81691</v>
          </cell>
          <cell r="V435">
            <v>0</v>
          </cell>
          <cell r="W435">
            <v>0</v>
          </cell>
          <cell r="X435">
            <v>49949</v>
          </cell>
          <cell r="Y435">
            <v>52814</v>
          </cell>
          <cell r="Z435">
            <v>55142</v>
          </cell>
          <cell r="AA435"/>
          <cell r="AB435"/>
          <cell r="AC435"/>
          <cell r="AD435"/>
          <cell r="AE435"/>
          <cell r="AF435"/>
          <cell r="AG435"/>
          <cell r="AH435"/>
          <cell r="AI435"/>
        </row>
        <row r="436">
          <cell r="E436" t="str">
            <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cell r="AB436"/>
          <cell r="AC436"/>
          <cell r="AD436"/>
          <cell r="AE436"/>
          <cell r="AF436"/>
          <cell r="AG436"/>
          <cell r="AH436"/>
          <cell r="AI436"/>
        </row>
        <row r="437">
          <cell r="E437" t="str">
            <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cell r="AB437"/>
          <cell r="AC437"/>
          <cell r="AD437"/>
          <cell r="AE437"/>
          <cell r="AF437"/>
          <cell r="AG437"/>
          <cell r="AH437"/>
          <cell r="AI437"/>
        </row>
        <row r="438">
          <cell r="E438" t="str">
            <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cell r="AB438"/>
          <cell r="AC438"/>
          <cell r="AD438"/>
          <cell r="AE438"/>
          <cell r="AF438"/>
          <cell r="AG438"/>
          <cell r="AH438"/>
          <cell r="AI438"/>
        </row>
        <row r="439">
          <cell r="E439" t="str">
            <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cell r="AB439"/>
          <cell r="AC439"/>
          <cell r="AD439"/>
          <cell r="AE439"/>
          <cell r="AF439"/>
          <cell r="AG439"/>
          <cell r="AH439"/>
          <cell r="AI439"/>
        </row>
        <row r="440">
          <cell r="E440"/>
          <cell r="F440"/>
          <cell r="G440"/>
          <cell r="H440"/>
          <cell r="I440"/>
          <cell r="J440"/>
          <cell r="K440"/>
          <cell r="L440"/>
          <cell r="M440"/>
          <cell r="N440"/>
          <cell r="O440"/>
          <cell r="P440"/>
          <cell r="Q440"/>
          <cell r="R440"/>
          <cell r="S440"/>
          <cell r="T440"/>
          <cell r="U440"/>
          <cell r="V440"/>
          <cell r="W440"/>
          <cell r="X440"/>
          <cell r="Y440"/>
          <cell r="Z440"/>
          <cell r="AA440"/>
          <cell r="AB440"/>
          <cell r="AC440"/>
          <cell r="AD440"/>
          <cell r="AE440"/>
          <cell r="AF440"/>
          <cell r="AG440"/>
          <cell r="AH440"/>
          <cell r="AI440"/>
        </row>
        <row r="441">
          <cell r="E441"/>
          <cell r="F441"/>
          <cell r="G441"/>
          <cell r="H441"/>
          <cell r="I441"/>
          <cell r="J441"/>
          <cell r="K441"/>
          <cell r="L441"/>
          <cell r="M441"/>
          <cell r="N441"/>
          <cell r="O441"/>
          <cell r="P441"/>
          <cell r="Q441"/>
          <cell r="R441"/>
          <cell r="S441"/>
          <cell r="T441"/>
          <cell r="U441"/>
          <cell r="V441"/>
          <cell r="W441"/>
          <cell r="X441"/>
          <cell r="Y441"/>
          <cell r="Z441"/>
          <cell r="AA441"/>
          <cell r="AB441"/>
          <cell r="AC441"/>
          <cell r="AD441"/>
          <cell r="AE441"/>
          <cell r="AF441"/>
          <cell r="AG441"/>
          <cell r="AH441"/>
          <cell r="AI441"/>
        </row>
        <row r="442">
          <cell r="E442" t="str">
            <v>uMdoni</v>
          </cell>
          <cell r="F442">
            <v>0</v>
          </cell>
          <cell r="G442">
            <v>0</v>
          </cell>
          <cell r="H442">
            <v>0</v>
          </cell>
          <cell r="I442"/>
          <cell r="J442"/>
          <cell r="K442"/>
          <cell r="L442"/>
          <cell r="M442"/>
          <cell r="N442"/>
          <cell r="O442">
            <v>0</v>
          </cell>
          <cell r="P442">
            <v>0</v>
          </cell>
          <cell r="Q442">
            <v>0</v>
          </cell>
          <cell r="R442">
            <v>1950</v>
          </cell>
          <cell r="S442">
            <v>1950</v>
          </cell>
          <cell r="T442">
            <v>1950</v>
          </cell>
          <cell r="U442">
            <v>1976</v>
          </cell>
          <cell r="V442">
            <v>0</v>
          </cell>
          <cell r="W442">
            <v>0</v>
          </cell>
          <cell r="X442">
            <v>0</v>
          </cell>
          <cell r="Y442">
            <v>0</v>
          </cell>
          <cell r="Z442">
            <v>0</v>
          </cell>
          <cell r="AA442"/>
          <cell r="AB442"/>
          <cell r="AC442"/>
          <cell r="AD442"/>
          <cell r="AE442"/>
          <cell r="AF442"/>
          <cell r="AG442"/>
          <cell r="AH442"/>
          <cell r="AI442"/>
        </row>
        <row r="443">
          <cell r="E443" t="str">
            <v>uMzumbe</v>
          </cell>
          <cell r="F443">
            <v>0</v>
          </cell>
          <cell r="G443">
            <v>0</v>
          </cell>
          <cell r="H443">
            <v>0</v>
          </cell>
          <cell r="I443"/>
          <cell r="J443"/>
          <cell r="K443"/>
          <cell r="L443"/>
          <cell r="M443"/>
          <cell r="N443"/>
          <cell r="O443">
            <v>0</v>
          </cell>
          <cell r="P443">
            <v>0</v>
          </cell>
          <cell r="Q443">
            <v>0</v>
          </cell>
          <cell r="R443">
            <v>1850</v>
          </cell>
          <cell r="S443">
            <v>1850</v>
          </cell>
          <cell r="T443">
            <v>1850</v>
          </cell>
          <cell r="U443">
            <v>1658</v>
          </cell>
          <cell r="V443">
            <v>0</v>
          </cell>
          <cell r="W443">
            <v>0</v>
          </cell>
          <cell r="X443">
            <v>0</v>
          </cell>
          <cell r="Y443">
            <v>0</v>
          </cell>
          <cell r="Z443">
            <v>0</v>
          </cell>
          <cell r="AA443"/>
          <cell r="AB443"/>
          <cell r="AC443"/>
          <cell r="AD443"/>
          <cell r="AE443"/>
          <cell r="AF443"/>
          <cell r="AG443"/>
          <cell r="AH443"/>
          <cell r="AI443"/>
        </row>
        <row r="444">
          <cell r="E444" t="str">
            <v>uMuziwabantu</v>
          </cell>
          <cell r="F444">
            <v>0</v>
          </cell>
          <cell r="G444">
            <v>0</v>
          </cell>
          <cell r="H444">
            <v>0</v>
          </cell>
          <cell r="I444"/>
          <cell r="J444"/>
          <cell r="K444"/>
          <cell r="L444"/>
          <cell r="M444"/>
          <cell r="N444"/>
          <cell r="O444">
            <v>0</v>
          </cell>
          <cell r="P444">
            <v>0</v>
          </cell>
          <cell r="Q444">
            <v>0</v>
          </cell>
          <cell r="R444">
            <v>1850</v>
          </cell>
          <cell r="S444">
            <v>1850</v>
          </cell>
          <cell r="T444">
            <v>1850</v>
          </cell>
          <cell r="U444">
            <v>980</v>
          </cell>
          <cell r="V444">
            <v>0</v>
          </cell>
          <cell r="W444">
            <v>0</v>
          </cell>
          <cell r="X444">
            <v>0</v>
          </cell>
          <cell r="Y444">
            <v>0</v>
          </cell>
          <cell r="Z444">
            <v>0</v>
          </cell>
          <cell r="AA444"/>
          <cell r="AB444"/>
          <cell r="AC444"/>
          <cell r="AD444"/>
          <cell r="AE444"/>
          <cell r="AF444"/>
          <cell r="AG444"/>
          <cell r="AH444"/>
          <cell r="AI444"/>
        </row>
        <row r="445">
          <cell r="E445" t="str">
            <v>Ray Nkonyeni</v>
          </cell>
          <cell r="F445">
            <v>0</v>
          </cell>
          <cell r="G445">
            <v>0</v>
          </cell>
          <cell r="H445">
            <v>0</v>
          </cell>
          <cell r="I445"/>
          <cell r="J445"/>
          <cell r="K445"/>
          <cell r="L445"/>
          <cell r="M445"/>
          <cell r="N445"/>
          <cell r="O445">
            <v>0</v>
          </cell>
          <cell r="P445">
            <v>0</v>
          </cell>
          <cell r="Q445">
            <v>0</v>
          </cell>
          <cell r="R445">
            <v>1950</v>
          </cell>
          <cell r="S445">
            <v>1950</v>
          </cell>
          <cell r="T445">
            <v>1950</v>
          </cell>
          <cell r="U445">
            <v>5558</v>
          </cell>
          <cell r="V445">
            <v>0</v>
          </cell>
          <cell r="W445">
            <v>0</v>
          </cell>
          <cell r="X445">
            <v>0</v>
          </cell>
          <cell r="Y445">
            <v>0</v>
          </cell>
          <cell r="Z445">
            <v>0</v>
          </cell>
          <cell r="AA445"/>
          <cell r="AB445"/>
          <cell r="AC445"/>
          <cell r="AD445"/>
          <cell r="AE445"/>
          <cell r="AF445"/>
          <cell r="AG445"/>
          <cell r="AH445"/>
          <cell r="AI445"/>
        </row>
        <row r="446">
          <cell r="E446" t="str">
            <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cell r="AB446"/>
          <cell r="AC446"/>
          <cell r="AD446"/>
          <cell r="AE446"/>
          <cell r="AF446"/>
          <cell r="AG446"/>
          <cell r="AH446"/>
          <cell r="AI446"/>
        </row>
        <row r="447">
          <cell r="E447" t="str">
            <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cell r="AB447"/>
          <cell r="AC447"/>
          <cell r="AD447"/>
          <cell r="AE447"/>
          <cell r="AF447"/>
          <cell r="AG447"/>
          <cell r="AH447"/>
          <cell r="AI447"/>
        </row>
        <row r="448">
          <cell r="E448" t="str">
            <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cell r="AB448"/>
          <cell r="AC448"/>
          <cell r="AD448"/>
          <cell r="AE448"/>
          <cell r="AF448"/>
          <cell r="AG448"/>
          <cell r="AH448"/>
          <cell r="AI448"/>
        </row>
        <row r="449">
          <cell r="E449" t="str">
            <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cell r="AB449"/>
          <cell r="AC449"/>
          <cell r="AD449"/>
          <cell r="AE449"/>
          <cell r="AF449"/>
          <cell r="AG449"/>
          <cell r="AH449"/>
          <cell r="AI449"/>
        </row>
        <row r="450">
          <cell r="E450" t="str">
            <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cell r="AB450"/>
          <cell r="AC450"/>
          <cell r="AD450"/>
          <cell r="AE450"/>
          <cell r="AF450"/>
          <cell r="AG450"/>
          <cell r="AH450"/>
          <cell r="AI450"/>
        </row>
        <row r="451">
          <cell r="E451" t="str">
            <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cell r="AB451"/>
          <cell r="AC451"/>
          <cell r="AD451"/>
          <cell r="AE451"/>
          <cell r="AF451"/>
          <cell r="AG451"/>
          <cell r="AH451"/>
          <cell r="AI451"/>
        </row>
        <row r="452">
          <cell r="E452" t="str">
            <v>Ugu District Municipality</v>
          </cell>
          <cell r="F452">
            <v>0</v>
          </cell>
          <cell r="G452">
            <v>0</v>
          </cell>
          <cell r="H452">
            <v>0</v>
          </cell>
          <cell r="I452"/>
          <cell r="J452"/>
          <cell r="K452"/>
          <cell r="L452"/>
          <cell r="M452"/>
          <cell r="N452"/>
          <cell r="O452">
            <v>0</v>
          </cell>
          <cell r="P452">
            <v>0</v>
          </cell>
          <cell r="Q452">
            <v>0</v>
          </cell>
          <cell r="R452">
            <v>1750</v>
          </cell>
          <cell r="S452">
            <v>1950</v>
          </cell>
          <cell r="T452">
            <v>1950</v>
          </cell>
          <cell r="U452">
            <v>3611</v>
          </cell>
          <cell r="V452">
            <v>0</v>
          </cell>
          <cell r="W452">
            <v>0</v>
          </cell>
          <cell r="X452">
            <v>0</v>
          </cell>
          <cell r="Y452">
            <v>0</v>
          </cell>
          <cell r="Z452">
            <v>0</v>
          </cell>
          <cell r="AA452"/>
          <cell r="AB452"/>
          <cell r="AC452"/>
          <cell r="AD452"/>
          <cell r="AE452"/>
          <cell r="AF452"/>
          <cell r="AG452"/>
          <cell r="AH452"/>
          <cell r="AI452"/>
        </row>
        <row r="453">
          <cell r="E453"/>
          <cell r="F453">
            <v>0</v>
          </cell>
          <cell r="G453">
            <v>0</v>
          </cell>
          <cell r="H453">
            <v>0</v>
          </cell>
          <cell r="I453"/>
          <cell r="J453"/>
          <cell r="K453"/>
          <cell r="L453"/>
          <cell r="M453"/>
          <cell r="N453"/>
          <cell r="O453">
            <v>0</v>
          </cell>
          <cell r="P453">
            <v>0</v>
          </cell>
          <cell r="Q453">
            <v>0</v>
          </cell>
          <cell r="R453">
            <v>9350</v>
          </cell>
          <cell r="S453">
            <v>9550</v>
          </cell>
          <cell r="T453">
            <v>9550</v>
          </cell>
          <cell r="U453">
            <v>13783</v>
          </cell>
          <cell r="V453">
            <v>0</v>
          </cell>
          <cell r="W453">
            <v>0</v>
          </cell>
          <cell r="X453">
            <v>0</v>
          </cell>
          <cell r="Y453">
            <v>0</v>
          </cell>
          <cell r="Z453">
            <v>0</v>
          </cell>
          <cell r="AA453"/>
          <cell r="AB453"/>
          <cell r="AC453"/>
          <cell r="AD453">
            <v>0</v>
          </cell>
          <cell r="AE453">
            <v>0</v>
          </cell>
          <cell r="AF453">
            <v>0</v>
          </cell>
          <cell r="AG453">
            <v>0</v>
          </cell>
          <cell r="AH453">
            <v>0</v>
          </cell>
          <cell r="AI453">
            <v>0</v>
          </cell>
        </row>
        <row r="454">
          <cell r="E454"/>
          <cell r="F454"/>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cell r="AG454"/>
          <cell r="AH454"/>
          <cell r="AI454"/>
        </row>
        <row r="455">
          <cell r="E455" t="str">
            <v>uMshwathi</v>
          </cell>
          <cell r="F455">
            <v>0</v>
          </cell>
          <cell r="G455">
            <v>0</v>
          </cell>
          <cell r="H455">
            <v>0</v>
          </cell>
          <cell r="I455"/>
          <cell r="J455"/>
          <cell r="K455"/>
          <cell r="L455"/>
          <cell r="M455"/>
          <cell r="N455"/>
          <cell r="O455">
            <v>0</v>
          </cell>
          <cell r="P455">
            <v>0</v>
          </cell>
          <cell r="Q455">
            <v>0</v>
          </cell>
          <cell r="R455">
            <v>1920</v>
          </cell>
          <cell r="S455">
            <v>1920</v>
          </cell>
          <cell r="T455">
            <v>1920</v>
          </cell>
          <cell r="U455">
            <v>1376</v>
          </cell>
          <cell r="V455">
            <v>0</v>
          </cell>
          <cell r="W455">
            <v>0</v>
          </cell>
          <cell r="X455">
            <v>0</v>
          </cell>
          <cell r="Y455">
            <v>0</v>
          </cell>
          <cell r="Z455">
            <v>0</v>
          </cell>
          <cell r="AA455"/>
          <cell r="AB455"/>
          <cell r="AC455"/>
          <cell r="AD455"/>
          <cell r="AE455"/>
          <cell r="AF455"/>
          <cell r="AG455"/>
          <cell r="AH455"/>
          <cell r="AI455"/>
        </row>
        <row r="456">
          <cell r="E456" t="str">
            <v>uMngeni</v>
          </cell>
          <cell r="F456">
            <v>0</v>
          </cell>
          <cell r="G456">
            <v>0</v>
          </cell>
          <cell r="H456">
            <v>0</v>
          </cell>
          <cell r="I456"/>
          <cell r="J456"/>
          <cell r="K456"/>
          <cell r="L456"/>
          <cell r="M456"/>
          <cell r="N456"/>
          <cell r="O456">
            <v>0</v>
          </cell>
          <cell r="P456">
            <v>0</v>
          </cell>
          <cell r="Q456">
            <v>0</v>
          </cell>
          <cell r="R456">
            <v>1720</v>
          </cell>
          <cell r="S456">
            <v>1720</v>
          </cell>
          <cell r="T456">
            <v>1720</v>
          </cell>
          <cell r="U456">
            <v>980</v>
          </cell>
          <cell r="V456">
            <v>0</v>
          </cell>
          <cell r="W456">
            <v>0</v>
          </cell>
          <cell r="X456">
            <v>0</v>
          </cell>
          <cell r="Y456">
            <v>0</v>
          </cell>
          <cell r="Z456">
            <v>0</v>
          </cell>
          <cell r="AA456"/>
          <cell r="AB456"/>
          <cell r="AC456"/>
          <cell r="AD456"/>
          <cell r="AE456"/>
          <cell r="AF456"/>
          <cell r="AG456"/>
          <cell r="AH456"/>
          <cell r="AI456"/>
        </row>
        <row r="457">
          <cell r="E457" t="str">
            <v>Mpofana</v>
          </cell>
          <cell r="F457">
            <v>0</v>
          </cell>
          <cell r="G457">
            <v>0</v>
          </cell>
          <cell r="H457">
            <v>0</v>
          </cell>
          <cell r="I457"/>
          <cell r="J457"/>
          <cell r="K457"/>
          <cell r="L457"/>
          <cell r="M457"/>
          <cell r="N457"/>
          <cell r="O457">
            <v>0</v>
          </cell>
          <cell r="P457">
            <v>0</v>
          </cell>
          <cell r="Q457">
            <v>0</v>
          </cell>
          <cell r="R457">
            <v>2900</v>
          </cell>
          <cell r="S457">
            <v>3000</v>
          </cell>
          <cell r="T457">
            <v>3000</v>
          </cell>
          <cell r="U457">
            <v>1136</v>
          </cell>
          <cell r="V457">
            <v>0</v>
          </cell>
          <cell r="W457">
            <v>0</v>
          </cell>
          <cell r="X457">
            <v>0</v>
          </cell>
          <cell r="Y457">
            <v>0</v>
          </cell>
          <cell r="Z457">
            <v>0</v>
          </cell>
          <cell r="AA457"/>
          <cell r="AB457"/>
          <cell r="AC457"/>
          <cell r="AD457"/>
          <cell r="AE457"/>
          <cell r="AF457"/>
          <cell r="AG457"/>
          <cell r="AH457"/>
          <cell r="AI457"/>
        </row>
        <row r="458">
          <cell r="E458" t="str">
            <v>iMpendle</v>
          </cell>
          <cell r="F458">
            <v>0</v>
          </cell>
          <cell r="G458">
            <v>0</v>
          </cell>
          <cell r="H458">
            <v>0</v>
          </cell>
          <cell r="I458"/>
          <cell r="J458"/>
          <cell r="K458"/>
          <cell r="L458"/>
          <cell r="M458"/>
          <cell r="N458"/>
          <cell r="O458">
            <v>0</v>
          </cell>
          <cell r="P458">
            <v>0</v>
          </cell>
          <cell r="Q458">
            <v>0</v>
          </cell>
          <cell r="R458">
            <v>2200</v>
          </cell>
          <cell r="S458">
            <v>2400</v>
          </cell>
          <cell r="T458">
            <v>2400</v>
          </cell>
          <cell r="U458">
            <v>1221</v>
          </cell>
          <cell r="V458">
            <v>0</v>
          </cell>
          <cell r="W458">
            <v>0</v>
          </cell>
          <cell r="X458">
            <v>0</v>
          </cell>
          <cell r="Y458">
            <v>0</v>
          </cell>
          <cell r="Z458">
            <v>0</v>
          </cell>
          <cell r="AA458"/>
          <cell r="AB458"/>
          <cell r="AC458"/>
          <cell r="AD458"/>
          <cell r="AE458"/>
          <cell r="AF458"/>
          <cell r="AG458"/>
          <cell r="AH458"/>
          <cell r="AI458"/>
        </row>
        <row r="459">
          <cell r="E459" t="str">
            <v>Msunduzi</v>
          </cell>
          <cell r="F459">
            <v>0</v>
          </cell>
          <cell r="G459">
            <v>0</v>
          </cell>
          <cell r="H459">
            <v>0</v>
          </cell>
          <cell r="I459"/>
          <cell r="J459"/>
          <cell r="K459"/>
          <cell r="L459"/>
          <cell r="M459"/>
          <cell r="N459"/>
          <cell r="O459">
            <v>0</v>
          </cell>
          <cell r="P459">
            <v>0</v>
          </cell>
          <cell r="Q459">
            <v>0</v>
          </cell>
          <cell r="R459">
            <v>1900</v>
          </cell>
          <cell r="S459">
            <v>1950</v>
          </cell>
          <cell r="T459">
            <v>1950</v>
          </cell>
          <cell r="U459">
            <v>3516</v>
          </cell>
          <cell r="V459">
            <v>0</v>
          </cell>
          <cell r="W459">
            <v>0</v>
          </cell>
          <cell r="X459">
            <v>0</v>
          </cell>
          <cell r="Y459">
            <v>0</v>
          </cell>
          <cell r="Z459">
            <v>0</v>
          </cell>
          <cell r="AA459"/>
          <cell r="AB459"/>
          <cell r="AC459"/>
          <cell r="AD459"/>
          <cell r="AE459"/>
          <cell r="AF459"/>
          <cell r="AG459"/>
          <cell r="AH459"/>
          <cell r="AI459"/>
        </row>
        <row r="460">
          <cell r="E460" t="str">
            <v>Mkhambathini</v>
          </cell>
          <cell r="F460">
            <v>0</v>
          </cell>
          <cell r="G460">
            <v>0</v>
          </cell>
          <cell r="H460">
            <v>0</v>
          </cell>
          <cell r="I460"/>
          <cell r="J460"/>
          <cell r="K460"/>
          <cell r="L460"/>
          <cell r="M460"/>
          <cell r="N460"/>
          <cell r="O460">
            <v>0</v>
          </cell>
          <cell r="P460">
            <v>0</v>
          </cell>
          <cell r="Q460">
            <v>0</v>
          </cell>
          <cell r="R460">
            <v>2850</v>
          </cell>
          <cell r="S460">
            <v>3000</v>
          </cell>
          <cell r="T460">
            <v>3000</v>
          </cell>
          <cell r="U460">
            <v>1329</v>
          </cell>
          <cell r="V460">
            <v>0</v>
          </cell>
          <cell r="W460">
            <v>0</v>
          </cell>
          <cell r="X460">
            <v>0</v>
          </cell>
          <cell r="Y460">
            <v>0</v>
          </cell>
          <cell r="Z460">
            <v>0</v>
          </cell>
          <cell r="AA460"/>
          <cell r="AB460"/>
          <cell r="AC460"/>
          <cell r="AD460"/>
          <cell r="AE460"/>
          <cell r="AF460"/>
          <cell r="AG460"/>
          <cell r="AH460"/>
          <cell r="AI460"/>
        </row>
        <row r="461">
          <cell r="E461" t="str">
            <v>Richmond</v>
          </cell>
          <cell r="F461">
            <v>0</v>
          </cell>
          <cell r="G461">
            <v>0</v>
          </cell>
          <cell r="H461">
            <v>0</v>
          </cell>
          <cell r="I461"/>
          <cell r="J461"/>
          <cell r="K461"/>
          <cell r="L461"/>
          <cell r="M461"/>
          <cell r="N461"/>
          <cell r="O461">
            <v>0</v>
          </cell>
          <cell r="P461">
            <v>0</v>
          </cell>
          <cell r="Q461">
            <v>0</v>
          </cell>
          <cell r="R461">
            <v>1850</v>
          </cell>
          <cell r="S461">
            <v>1950</v>
          </cell>
          <cell r="T461">
            <v>1950</v>
          </cell>
          <cell r="U461">
            <v>1101</v>
          </cell>
          <cell r="V461">
            <v>0</v>
          </cell>
          <cell r="W461">
            <v>0</v>
          </cell>
          <cell r="X461">
            <v>0</v>
          </cell>
          <cell r="Y461">
            <v>0</v>
          </cell>
          <cell r="Z461">
            <v>0</v>
          </cell>
          <cell r="AA461"/>
          <cell r="AB461"/>
          <cell r="AC461"/>
          <cell r="AD461"/>
          <cell r="AE461"/>
          <cell r="AF461"/>
          <cell r="AG461"/>
          <cell r="AH461"/>
          <cell r="AI461"/>
        </row>
        <row r="462">
          <cell r="E462" t="str">
            <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cell r="AB462"/>
          <cell r="AC462"/>
          <cell r="AD462"/>
          <cell r="AE462"/>
          <cell r="AF462"/>
          <cell r="AG462"/>
          <cell r="AH462"/>
          <cell r="AI462"/>
        </row>
        <row r="463">
          <cell r="E463" t="str">
            <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cell r="AB463"/>
          <cell r="AC463"/>
          <cell r="AD463"/>
          <cell r="AE463"/>
          <cell r="AF463"/>
          <cell r="AG463"/>
          <cell r="AH463"/>
          <cell r="AI463"/>
        </row>
        <row r="464">
          <cell r="E464" t="str">
            <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cell r="AB464"/>
          <cell r="AC464"/>
          <cell r="AD464"/>
          <cell r="AE464"/>
          <cell r="AF464"/>
          <cell r="AG464"/>
          <cell r="AH464"/>
          <cell r="AI464"/>
        </row>
        <row r="465">
          <cell r="E465" t="str">
            <v>uMgungundlovu District Municipality</v>
          </cell>
          <cell r="F465">
            <v>0</v>
          </cell>
          <cell r="G465">
            <v>0</v>
          </cell>
          <cell r="H465">
            <v>0</v>
          </cell>
          <cell r="I465"/>
          <cell r="J465"/>
          <cell r="K465"/>
          <cell r="L465"/>
          <cell r="M465"/>
          <cell r="N465"/>
          <cell r="O465">
            <v>0</v>
          </cell>
          <cell r="P465">
            <v>0</v>
          </cell>
          <cell r="Q465">
            <v>0</v>
          </cell>
          <cell r="R465">
            <v>1000</v>
          </cell>
          <cell r="S465">
            <v>1200</v>
          </cell>
          <cell r="T465">
            <v>1200</v>
          </cell>
          <cell r="U465">
            <v>2299</v>
          </cell>
          <cell r="V465">
            <v>0</v>
          </cell>
          <cell r="W465">
            <v>0</v>
          </cell>
          <cell r="X465">
            <v>0</v>
          </cell>
          <cell r="Y465">
            <v>0</v>
          </cell>
          <cell r="Z465">
            <v>0</v>
          </cell>
          <cell r="AA465"/>
          <cell r="AB465"/>
          <cell r="AC465"/>
          <cell r="AD465"/>
          <cell r="AE465"/>
          <cell r="AF465"/>
          <cell r="AG465"/>
          <cell r="AH465"/>
          <cell r="AI465"/>
        </row>
        <row r="466">
          <cell r="E466"/>
          <cell r="F466">
            <v>0</v>
          </cell>
          <cell r="G466">
            <v>0</v>
          </cell>
          <cell r="H466">
            <v>0</v>
          </cell>
          <cell r="I466"/>
          <cell r="J466"/>
          <cell r="K466"/>
          <cell r="L466"/>
          <cell r="M466"/>
          <cell r="N466"/>
          <cell r="O466">
            <v>0</v>
          </cell>
          <cell r="P466">
            <v>0</v>
          </cell>
          <cell r="Q466">
            <v>0</v>
          </cell>
          <cell r="R466">
            <v>16340</v>
          </cell>
          <cell r="S466">
            <v>17140</v>
          </cell>
          <cell r="T466">
            <v>17140</v>
          </cell>
          <cell r="U466">
            <v>12958</v>
          </cell>
          <cell r="V466">
            <v>0</v>
          </cell>
          <cell r="W466">
            <v>0</v>
          </cell>
          <cell r="X466">
            <v>0</v>
          </cell>
          <cell r="Y466">
            <v>0</v>
          </cell>
          <cell r="Z466">
            <v>0</v>
          </cell>
          <cell r="AA466"/>
          <cell r="AB466"/>
          <cell r="AC466"/>
          <cell r="AD466">
            <v>0</v>
          </cell>
          <cell r="AE466">
            <v>0</v>
          </cell>
          <cell r="AF466">
            <v>0</v>
          </cell>
          <cell r="AG466">
            <v>0</v>
          </cell>
          <cell r="AH466">
            <v>0</v>
          </cell>
          <cell r="AI466">
            <v>0</v>
          </cell>
        </row>
        <row r="467">
          <cell r="E467"/>
          <cell r="F467"/>
          <cell r="G467"/>
          <cell r="H467"/>
          <cell r="I467"/>
          <cell r="J467"/>
          <cell r="K467"/>
          <cell r="L467"/>
          <cell r="M467"/>
          <cell r="N467"/>
          <cell r="O467"/>
          <cell r="P467"/>
          <cell r="Q467"/>
          <cell r="R467"/>
          <cell r="S467"/>
          <cell r="T467"/>
          <cell r="U467"/>
          <cell r="V467"/>
          <cell r="W467"/>
          <cell r="X467"/>
          <cell r="Y467"/>
          <cell r="Z467"/>
          <cell r="AA467"/>
          <cell r="AB467"/>
          <cell r="AC467"/>
          <cell r="AD467"/>
          <cell r="AE467"/>
          <cell r="AF467"/>
          <cell r="AG467"/>
          <cell r="AH467"/>
          <cell r="AI467"/>
        </row>
        <row r="468">
          <cell r="E468" t="str">
            <v>Okhahlamba</v>
          </cell>
          <cell r="F468">
            <v>0</v>
          </cell>
          <cell r="G468">
            <v>0</v>
          </cell>
          <cell r="H468">
            <v>0</v>
          </cell>
          <cell r="I468"/>
          <cell r="J468"/>
          <cell r="K468"/>
          <cell r="L468"/>
          <cell r="M468"/>
          <cell r="N468"/>
          <cell r="O468">
            <v>0</v>
          </cell>
          <cell r="P468">
            <v>0</v>
          </cell>
          <cell r="Q468">
            <v>0</v>
          </cell>
          <cell r="R468">
            <v>1850</v>
          </cell>
          <cell r="S468">
            <v>1850</v>
          </cell>
          <cell r="T468">
            <v>1850</v>
          </cell>
          <cell r="U468">
            <v>2513</v>
          </cell>
          <cell r="V468">
            <v>0</v>
          </cell>
          <cell r="W468">
            <v>0</v>
          </cell>
          <cell r="X468">
            <v>0</v>
          </cell>
          <cell r="Y468">
            <v>0</v>
          </cell>
          <cell r="Z468">
            <v>0</v>
          </cell>
          <cell r="AA468"/>
          <cell r="AB468"/>
          <cell r="AC468"/>
          <cell r="AD468"/>
          <cell r="AE468"/>
          <cell r="AF468"/>
          <cell r="AG468"/>
          <cell r="AH468"/>
          <cell r="AI468"/>
        </row>
        <row r="469">
          <cell r="E469" t="str">
            <v>iNkosi Langalibalele</v>
          </cell>
          <cell r="F469">
            <v>0</v>
          </cell>
          <cell r="G469">
            <v>0</v>
          </cell>
          <cell r="H469">
            <v>0</v>
          </cell>
          <cell r="I469"/>
          <cell r="J469"/>
          <cell r="K469"/>
          <cell r="L469"/>
          <cell r="M469"/>
          <cell r="N469"/>
          <cell r="O469">
            <v>0</v>
          </cell>
          <cell r="P469">
            <v>0</v>
          </cell>
          <cell r="Q469">
            <v>0</v>
          </cell>
          <cell r="R469">
            <v>2100</v>
          </cell>
          <cell r="S469">
            <v>2300</v>
          </cell>
          <cell r="T469">
            <v>2300</v>
          </cell>
          <cell r="U469">
            <v>2114</v>
          </cell>
          <cell r="V469">
            <v>0</v>
          </cell>
          <cell r="W469">
            <v>0</v>
          </cell>
          <cell r="X469">
            <v>0</v>
          </cell>
          <cell r="Y469">
            <v>0</v>
          </cell>
          <cell r="Z469">
            <v>0</v>
          </cell>
          <cell r="AA469"/>
          <cell r="AB469"/>
          <cell r="AC469"/>
          <cell r="AD469"/>
          <cell r="AE469"/>
          <cell r="AF469"/>
          <cell r="AG469"/>
          <cell r="AH469"/>
          <cell r="AI469"/>
        </row>
        <row r="470">
          <cell r="E470" t="str">
            <v>Alfred Duma</v>
          </cell>
          <cell r="F470">
            <v>0</v>
          </cell>
          <cell r="G470">
            <v>0</v>
          </cell>
          <cell r="H470">
            <v>0</v>
          </cell>
          <cell r="I470"/>
          <cell r="J470"/>
          <cell r="K470"/>
          <cell r="L470"/>
          <cell r="M470"/>
          <cell r="N470"/>
          <cell r="O470">
            <v>3500</v>
          </cell>
          <cell r="P470">
            <v>4500</v>
          </cell>
          <cell r="Q470">
            <v>5000</v>
          </cell>
          <cell r="R470">
            <v>1950</v>
          </cell>
          <cell r="S470">
            <v>2100</v>
          </cell>
          <cell r="T470">
            <v>2100</v>
          </cell>
          <cell r="U470">
            <v>4143</v>
          </cell>
          <cell r="V470">
            <v>0</v>
          </cell>
          <cell r="W470">
            <v>0</v>
          </cell>
          <cell r="X470">
            <v>0</v>
          </cell>
          <cell r="Y470">
            <v>0</v>
          </cell>
          <cell r="Z470">
            <v>0</v>
          </cell>
          <cell r="AA470"/>
          <cell r="AB470"/>
          <cell r="AC470"/>
          <cell r="AD470"/>
          <cell r="AE470"/>
          <cell r="AF470"/>
          <cell r="AG470"/>
          <cell r="AH470"/>
          <cell r="AI470"/>
        </row>
        <row r="471">
          <cell r="E471" t="str">
            <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cell r="AB471"/>
          <cell r="AC471"/>
          <cell r="AD471"/>
          <cell r="AE471"/>
          <cell r="AF471"/>
          <cell r="AG471"/>
          <cell r="AH471"/>
          <cell r="AI471"/>
        </row>
        <row r="472">
          <cell r="E472" t="str">
            <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cell r="AB472"/>
          <cell r="AC472"/>
          <cell r="AD472"/>
          <cell r="AE472"/>
          <cell r="AF472"/>
          <cell r="AG472"/>
          <cell r="AH472"/>
          <cell r="AI472"/>
        </row>
        <row r="473">
          <cell r="E473" t="str">
            <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cell r="AB473"/>
          <cell r="AC473"/>
          <cell r="AD473"/>
          <cell r="AE473"/>
          <cell r="AF473"/>
          <cell r="AG473"/>
          <cell r="AH473"/>
          <cell r="AI473"/>
        </row>
        <row r="474">
          <cell r="E474" t="str">
            <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cell r="AB474"/>
          <cell r="AC474"/>
          <cell r="AD474"/>
          <cell r="AE474"/>
          <cell r="AF474"/>
          <cell r="AG474"/>
          <cell r="AH474"/>
          <cell r="AI474"/>
        </row>
        <row r="475">
          <cell r="E475" t="str">
            <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cell r="AB475"/>
          <cell r="AC475"/>
          <cell r="AD475"/>
          <cell r="AE475"/>
          <cell r="AF475"/>
          <cell r="AG475"/>
          <cell r="AH475"/>
          <cell r="AI475"/>
        </row>
        <row r="476">
          <cell r="E476" t="str">
            <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cell r="AB476"/>
          <cell r="AC476"/>
          <cell r="AD476"/>
          <cell r="AE476"/>
          <cell r="AF476"/>
          <cell r="AG476"/>
          <cell r="AH476"/>
          <cell r="AI476"/>
        </row>
        <row r="477">
          <cell r="E477" t="str">
            <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cell r="AB477"/>
          <cell r="AC477"/>
          <cell r="AD477"/>
          <cell r="AE477"/>
          <cell r="AF477"/>
          <cell r="AG477"/>
          <cell r="AH477"/>
          <cell r="AI477"/>
        </row>
        <row r="478">
          <cell r="E478" t="str">
            <v>uThukela District Municipality</v>
          </cell>
          <cell r="F478">
            <v>0</v>
          </cell>
          <cell r="G478">
            <v>0</v>
          </cell>
          <cell r="H478">
            <v>0</v>
          </cell>
          <cell r="I478"/>
          <cell r="J478"/>
          <cell r="K478"/>
          <cell r="L478"/>
          <cell r="M478"/>
          <cell r="N478"/>
          <cell r="O478">
            <v>0</v>
          </cell>
          <cell r="P478">
            <v>0</v>
          </cell>
          <cell r="Q478">
            <v>0</v>
          </cell>
          <cell r="R478">
            <v>1950</v>
          </cell>
          <cell r="S478">
            <v>2100</v>
          </cell>
          <cell r="T478">
            <v>2100</v>
          </cell>
          <cell r="U478">
            <v>3516</v>
          </cell>
          <cell r="V478">
            <v>0</v>
          </cell>
          <cell r="W478">
            <v>0</v>
          </cell>
          <cell r="X478">
            <v>0</v>
          </cell>
          <cell r="Y478">
            <v>0</v>
          </cell>
          <cell r="Z478">
            <v>0</v>
          </cell>
          <cell r="AA478"/>
          <cell r="AB478"/>
          <cell r="AC478"/>
          <cell r="AD478"/>
          <cell r="AE478"/>
          <cell r="AF478"/>
          <cell r="AG478"/>
          <cell r="AH478"/>
          <cell r="AI478"/>
        </row>
        <row r="479">
          <cell r="E479"/>
          <cell r="F479">
            <v>0</v>
          </cell>
          <cell r="G479">
            <v>0</v>
          </cell>
          <cell r="H479">
            <v>0</v>
          </cell>
          <cell r="I479"/>
          <cell r="J479"/>
          <cell r="K479"/>
          <cell r="L479"/>
          <cell r="M479"/>
          <cell r="N479"/>
          <cell r="O479">
            <v>3500</v>
          </cell>
          <cell r="P479">
            <v>4500</v>
          </cell>
          <cell r="Q479">
            <v>5000</v>
          </cell>
          <cell r="R479">
            <v>7850</v>
          </cell>
          <cell r="S479">
            <v>8350</v>
          </cell>
          <cell r="T479">
            <v>8350</v>
          </cell>
          <cell r="U479">
            <v>12286</v>
          </cell>
          <cell r="V479">
            <v>0</v>
          </cell>
          <cell r="W479">
            <v>0</v>
          </cell>
          <cell r="X479">
            <v>0</v>
          </cell>
          <cell r="Y479">
            <v>0</v>
          </cell>
          <cell r="Z479">
            <v>0</v>
          </cell>
          <cell r="AA479"/>
          <cell r="AB479"/>
          <cell r="AC479"/>
          <cell r="AD479">
            <v>0</v>
          </cell>
          <cell r="AE479">
            <v>0</v>
          </cell>
          <cell r="AF479">
            <v>0</v>
          </cell>
          <cell r="AG479">
            <v>0</v>
          </cell>
          <cell r="AH479">
            <v>0</v>
          </cell>
          <cell r="AI479">
            <v>0</v>
          </cell>
        </row>
        <row r="480">
          <cell r="E480"/>
          <cell r="F480"/>
          <cell r="G480"/>
          <cell r="H480"/>
          <cell r="I480"/>
          <cell r="J480"/>
          <cell r="K480"/>
          <cell r="L480"/>
          <cell r="M480"/>
          <cell r="N480"/>
          <cell r="O480"/>
          <cell r="P480"/>
          <cell r="Q480"/>
          <cell r="R480"/>
          <cell r="S480"/>
          <cell r="T480"/>
          <cell r="U480"/>
          <cell r="V480"/>
          <cell r="W480"/>
          <cell r="X480"/>
          <cell r="Y480"/>
          <cell r="Z480"/>
          <cell r="AA480"/>
          <cell r="AB480"/>
          <cell r="AC480"/>
          <cell r="AD480"/>
          <cell r="AE480"/>
          <cell r="AF480"/>
          <cell r="AG480"/>
          <cell r="AH480"/>
          <cell r="AI480"/>
        </row>
        <row r="481">
          <cell r="E481" t="str">
            <v>eNdumeni</v>
          </cell>
          <cell r="F481">
            <v>0</v>
          </cell>
          <cell r="G481">
            <v>0</v>
          </cell>
          <cell r="H481">
            <v>0</v>
          </cell>
          <cell r="I481"/>
          <cell r="J481"/>
          <cell r="K481"/>
          <cell r="L481"/>
          <cell r="M481"/>
          <cell r="N481"/>
          <cell r="O481">
            <v>0</v>
          </cell>
          <cell r="P481">
            <v>0</v>
          </cell>
          <cell r="Q481">
            <v>0</v>
          </cell>
          <cell r="R481">
            <v>2100</v>
          </cell>
          <cell r="S481">
            <v>2100</v>
          </cell>
          <cell r="T481">
            <v>2100</v>
          </cell>
          <cell r="U481">
            <v>1589</v>
          </cell>
          <cell r="V481">
            <v>0</v>
          </cell>
          <cell r="W481">
            <v>0</v>
          </cell>
          <cell r="X481">
            <v>0</v>
          </cell>
          <cell r="Y481">
            <v>0</v>
          </cell>
          <cell r="Z481">
            <v>0</v>
          </cell>
          <cell r="AA481"/>
          <cell r="AB481"/>
          <cell r="AC481"/>
          <cell r="AD481"/>
          <cell r="AE481"/>
          <cell r="AF481"/>
          <cell r="AG481"/>
          <cell r="AH481"/>
          <cell r="AI481"/>
        </row>
        <row r="482">
          <cell r="E482" t="str">
            <v>Nquthu</v>
          </cell>
          <cell r="F482">
            <v>0</v>
          </cell>
          <cell r="G482">
            <v>0</v>
          </cell>
          <cell r="H482">
            <v>0</v>
          </cell>
          <cell r="I482"/>
          <cell r="J482"/>
          <cell r="K482"/>
          <cell r="L482"/>
          <cell r="M482"/>
          <cell r="N482"/>
          <cell r="O482">
            <v>0</v>
          </cell>
          <cell r="P482">
            <v>0</v>
          </cell>
          <cell r="Q482">
            <v>0</v>
          </cell>
          <cell r="R482">
            <v>1850</v>
          </cell>
          <cell r="S482">
            <v>1850</v>
          </cell>
          <cell r="T482">
            <v>1850</v>
          </cell>
          <cell r="U482">
            <v>1260</v>
          </cell>
          <cell r="V482">
            <v>0</v>
          </cell>
          <cell r="W482">
            <v>0</v>
          </cell>
          <cell r="X482">
            <v>0</v>
          </cell>
          <cell r="Y482">
            <v>0</v>
          </cell>
          <cell r="Z482">
            <v>0</v>
          </cell>
          <cell r="AA482"/>
          <cell r="AB482"/>
          <cell r="AC482"/>
          <cell r="AD482"/>
          <cell r="AE482"/>
          <cell r="AF482"/>
          <cell r="AG482"/>
          <cell r="AH482"/>
          <cell r="AI482"/>
        </row>
        <row r="483">
          <cell r="E483" t="str">
            <v>uMsinga</v>
          </cell>
          <cell r="F483">
            <v>0</v>
          </cell>
          <cell r="G483">
            <v>0</v>
          </cell>
          <cell r="H483">
            <v>0</v>
          </cell>
          <cell r="I483"/>
          <cell r="J483"/>
          <cell r="K483"/>
          <cell r="L483"/>
          <cell r="M483"/>
          <cell r="N483"/>
          <cell r="O483">
            <v>0</v>
          </cell>
          <cell r="P483">
            <v>0</v>
          </cell>
          <cell r="Q483">
            <v>0</v>
          </cell>
          <cell r="R483">
            <v>1850</v>
          </cell>
          <cell r="S483">
            <v>1850</v>
          </cell>
          <cell r="T483">
            <v>1850</v>
          </cell>
          <cell r="U483">
            <v>3989</v>
          </cell>
          <cell r="V483">
            <v>0</v>
          </cell>
          <cell r="W483">
            <v>0</v>
          </cell>
          <cell r="X483">
            <v>0</v>
          </cell>
          <cell r="Y483">
            <v>0</v>
          </cell>
          <cell r="Z483">
            <v>0</v>
          </cell>
          <cell r="AA483"/>
          <cell r="AB483"/>
          <cell r="AC483"/>
          <cell r="AD483"/>
          <cell r="AE483"/>
          <cell r="AF483"/>
          <cell r="AG483"/>
          <cell r="AH483"/>
          <cell r="AI483"/>
        </row>
        <row r="484">
          <cell r="E484" t="str">
            <v>uMvoti</v>
          </cell>
          <cell r="F484">
            <v>0</v>
          </cell>
          <cell r="G484">
            <v>0</v>
          </cell>
          <cell r="H484">
            <v>0</v>
          </cell>
          <cell r="I484"/>
          <cell r="J484"/>
          <cell r="K484"/>
          <cell r="L484"/>
          <cell r="M484"/>
          <cell r="N484"/>
          <cell r="O484">
            <v>0</v>
          </cell>
          <cell r="P484">
            <v>0</v>
          </cell>
          <cell r="Q484">
            <v>0</v>
          </cell>
          <cell r="R484">
            <v>2550</v>
          </cell>
          <cell r="S484">
            <v>2550</v>
          </cell>
          <cell r="T484">
            <v>2550</v>
          </cell>
          <cell r="U484">
            <v>0</v>
          </cell>
          <cell r="V484">
            <v>0</v>
          </cell>
          <cell r="W484">
            <v>0</v>
          </cell>
          <cell r="X484">
            <v>0</v>
          </cell>
          <cell r="Y484">
            <v>0</v>
          </cell>
          <cell r="Z484">
            <v>0</v>
          </cell>
          <cell r="AA484"/>
          <cell r="AB484"/>
          <cell r="AC484"/>
          <cell r="AD484"/>
          <cell r="AE484"/>
          <cell r="AF484"/>
          <cell r="AG484"/>
          <cell r="AH484"/>
          <cell r="AI484"/>
        </row>
        <row r="485">
          <cell r="E485" t="str">
            <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cell r="AB485"/>
          <cell r="AC485"/>
          <cell r="AD485"/>
          <cell r="AE485"/>
          <cell r="AF485"/>
          <cell r="AG485"/>
          <cell r="AH485"/>
          <cell r="AI485"/>
        </row>
        <row r="486">
          <cell r="E486" t="str">
            <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cell r="AB486"/>
          <cell r="AC486"/>
          <cell r="AD486"/>
          <cell r="AE486"/>
          <cell r="AF486"/>
          <cell r="AG486"/>
          <cell r="AH486"/>
          <cell r="AI486"/>
        </row>
        <row r="487">
          <cell r="E487" t="str">
            <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cell r="AB487"/>
          <cell r="AC487"/>
          <cell r="AD487"/>
          <cell r="AE487"/>
          <cell r="AF487"/>
          <cell r="AG487"/>
          <cell r="AH487"/>
          <cell r="AI487"/>
        </row>
        <row r="488">
          <cell r="E488" t="str">
            <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cell r="AB488"/>
          <cell r="AC488"/>
          <cell r="AD488"/>
          <cell r="AE488"/>
          <cell r="AF488"/>
          <cell r="AG488"/>
          <cell r="AH488"/>
          <cell r="AI488"/>
        </row>
        <row r="489">
          <cell r="E489" t="str">
            <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cell r="AB489"/>
          <cell r="AC489"/>
          <cell r="AD489"/>
          <cell r="AE489"/>
          <cell r="AF489"/>
          <cell r="AG489"/>
          <cell r="AH489"/>
          <cell r="AI489"/>
        </row>
        <row r="490">
          <cell r="E490" t="str">
            <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cell r="AB490"/>
          <cell r="AC490"/>
          <cell r="AD490"/>
          <cell r="AE490"/>
          <cell r="AF490"/>
          <cell r="AG490"/>
          <cell r="AH490"/>
          <cell r="AI490"/>
        </row>
        <row r="491">
          <cell r="E491" t="str">
            <v>uMzinyathi District Municipality</v>
          </cell>
          <cell r="F491">
            <v>0</v>
          </cell>
          <cell r="G491">
            <v>0</v>
          </cell>
          <cell r="H491">
            <v>0</v>
          </cell>
          <cell r="I491"/>
          <cell r="J491"/>
          <cell r="K491"/>
          <cell r="L491"/>
          <cell r="M491"/>
          <cell r="N491"/>
          <cell r="O491">
            <v>0</v>
          </cell>
          <cell r="P491">
            <v>0</v>
          </cell>
          <cell r="Q491">
            <v>0</v>
          </cell>
          <cell r="R491">
            <v>1550</v>
          </cell>
          <cell r="S491">
            <v>1800</v>
          </cell>
          <cell r="T491">
            <v>1850</v>
          </cell>
          <cell r="U491">
            <v>4841</v>
          </cell>
          <cell r="V491">
            <v>0</v>
          </cell>
          <cell r="W491">
            <v>0</v>
          </cell>
          <cell r="X491">
            <v>0</v>
          </cell>
          <cell r="Y491">
            <v>0</v>
          </cell>
          <cell r="Z491">
            <v>0</v>
          </cell>
          <cell r="AA491"/>
          <cell r="AB491"/>
          <cell r="AC491"/>
          <cell r="AD491"/>
          <cell r="AE491"/>
          <cell r="AF491"/>
          <cell r="AG491"/>
          <cell r="AH491"/>
          <cell r="AI491"/>
        </row>
        <row r="492">
          <cell r="E492"/>
          <cell r="F492">
            <v>0</v>
          </cell>
          <cell r="G492">
            <v>0</v>
          </cell>
          <cell r="H492">
            <v>0</v>
          </cell>
          <cell r="I492"/>
          <cell r="J492"/>
          <cell r="K492"/>
          <cell r="L492"/>
          <cell r="M492"/>
          <cell r="N492"/>
          <cell r="O492">
            <v>0</v>
          </cell>
          <cell r="P492">
            <v>0</v>
          </cell>
          <cell r="Q492">
            <v>0</v>
          </cell>
          <cell r="R492">
            <v>9900</v>
          </cell>
          <cell r="S492">
            <v>10150</v>
          </cell>
          <cell r="T492">
            <v>10200</v>
          </cell>
          <cell r="U492">
            <v>11679</v>
          </cell>
          <cell r="V492">
            <v>0</v>
          </cell>
          <cell r="W492">
            <v>0</v>
          </cell>
          <cell r="X492">
            <v>0</v>
          </cell>
          <cell r="Y492">
            <v>0</v>
          </cell>
          <cell r="Z492">
            <v>0</v>
          </cell>
          <cell r="AA492"/>
          <cell r="AB492"/>
          <cell r="AC492"/>
          <cell r="AD492">
            <v>0</v>
          </cell>
          <cell r="AE492">
            <v>0</v>
          </cell>
          <cell r="AF492">
            <v>0</v>
          </cell>
          <cell r="AG492">
            <v>0</v>
          </cell>
          <cell r="AH492">
            <v>0</v>
          </cell>
          <cell r="AI492">
            <v>0</v>
          </cell>
        </row>
        <row r="493">
          <cell r="E493"/>
          <cell r="F493"/>
          <cell r="G493"/>
          <cell r="H493"/>
          <cell r="I493"/>
          <cell r="J493"/>
          <cell r="K493"/>
          <cell r="L493"/>
          <cell r="M493"/>
          <cell r="N493"/>
          <cell r="O493"/>
          <cell r="P493"/>
          <cell r="Q493"/>
          <cell r="R493"/>
          <cell r="S493"/>
          <cell r="T493"/>
          <cell r="U493"/>
          <cell r="V493"/>
          <cell r="W493"/>
          <cell r="X493"/>
          <cell r="Y493"/>
          <cell r="Z493"/>
          <cell r="AA493"/>
          <cell r="AB493"/>
          <cell r="AC493"/>
          <cell r="AD493"/>
          <cell r="AE493"/>
          <cell r="AF493"/>
          <cell r="AG493"/>
          <cell r="AH493"/>
          <cell r="AI493"/>
        </row>
        <row r="494">
          <cell r="E494" t="str">
            <v>Newcastle</v>
          </cell>
          <cell r="F494">
            <v>0</v>
          </cell>
          <cell r="G494">
            <v>0</v>
          </cell>
          <cell r="H494">
            <v>0</v>
          </cell>
          <cell r="I494"/>
          <cell r="J494"/>
          <cell r="K494"/>
          <cell r="L494"/>
          <cell r="M494"/>
          <cell r="N494"/>
          <cell r="O494">
            <v>0</v>
          </cell>
          <cell r="P494">
            <v>0</v>
          </cell>
          <cell r="Q494">
            <v>0</v>
          </cell>
          <cell r="R494">
            <v>1650</v>
          </cell>
          <cell r="S494">
            <v>1850</v>
          </cell>
          <cell r="T494">
            <v>1850</v>
          </cell>
          <cell r="U494">
            <v>2948</v>
          </cell>
          <cell r="V494">
            <v>0</v>
          </cell>
          <cell r="W494">
            <v>0</v>
          </cell>
          <cell r="X494">
            <v>0</v>
          </cell>
          <cell r="Y494">
            <v>0</v>
          </cell>
          <cell r="Z494">
            <v>0</v>
          </cell>
          <cell r="AA494"/>
          <cell r="AB494"/>
          <cell r="AC494"/>
          <cell r="AD494"/>
          <cell r="AE494"/>
          <cell r="AF494"/>
          <cell r="AG494"/>
          <cell r="AH494"/>
          <cell r="AI494"/>
        </row>
        <row r="495">
          <cell r="E495" t="str">
            <v>eMadlangeni</v>
          </cell>
          <cell r="F495">
            <v>0</v>
          </cell>
          <cell r="G495">
            <v>0</v>
          </cell>
          <cell r="H495">
            <v>0</v>
          </cell>
          <cell r="I495"/>
          <cell r="J495"/>
          <cell r="K495"/>
          <cell r="L495"/>
          <cell r="M495"/>
          <cell r="N495"/>
          <cell r="O495">
            <v>0</v>
          </cell>
          <cell r="P495">
            <v>0</v>
          </cell>
          <cell r="Q495">
            <v>0</v>
          </cell>
          <cell r="R495">
            <v>2850</v>
          </cell>
          <cell r="S495">
            <v>3000</v>
          </cell>
          <cell r="T495">
            <v>3000</v>
          </cell>
          <cell r="U495">
            <v>0</v>
          </cell>
          <cell r="V495">
            <v>0</v>
          </cell>
          <cell r="W495">
            <v>0</v>
          </cell>
          <cell r="X495">
            <v>0</v>
          </cell>
          <cell r="Y495">
            <v>0</v>
          </cell>
          <cell r="Z495">
            <v>0</v>
          </cell>
          <cell r="AA495"/>
          <cell r="AB495"/>
          <cell r="AC495"/>
          <cell r="AD495"/>
          <cell r="AE495"/>
          <cell r="AF495"/>
          <cell r="AG495"/>
          <cell r="AH495"/>
          <cell r="AI495"/>
        </row>
        <row r="496">
          <cell r="E496" t="str">
            <v>Dannhauser</v>
          </cell>
          <cell r="F496">
            <v>0</v>
          </cell>
          <cell r="G496">
            <v>0</v>
          </cell>
          <cell r="H496">
            <v>0</v>
          </cell>
          <cell r="I496"/>
          <cell r="J496"/>
          <cell r="K496"/>
          <cell r="L496"/>
          <cell r="M496"/>
          <cell r="N496"/>
          <cell r="O496">
            <v>0</v>
          </cell>
          <cell r="P496">
            <v>0</v>
          </cell>
          <cell r="Q496">
            <v>0</v>
          </cell>
          <cell r="R496">
            <v>1850</v>
          </cell>
          <cell r="S496">
            <v>1950</v>
          </cell>
          <cell r="T496">
            <v>1950</v>
          </cell>
          <cell r="U496">
            <v>0</v>
          </cell>
          <cell r="V496">
            <v>0</v>
          </cell>
          <cell r="W496">
            <v>0</v>
          </cell>
          <cell r="X496">
            <v>0</v>
          </cell>
          <cell r="Y496">
            <v>0</v>
          </cell>
          <cell r="Z496">
            <v>0</v>
          </cell>
          <cell r="AA496"/>
          <cell r="AB496"/>
          <cell r="AC496"/>
          <cell r="AD496"/>
          <cell r="AE496"/>
          <cell r="AF496"/>
          <cell r="AG496"/>
          <cell r="AH496"/>
          <cell r="AI496"/>
        </row>
        <row r="497">
          <cell r="E497" t="str">
            <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cell r="AB497"/>
          <cell r="AC497"/>
          <cell r="AD497"/>
          <cell r="AE497"/>
          <cell r="AF497"/>
          <cell r="AG497"/>
          <cell r="AH497"/>
          <cell r="AI497"/>
        </row>
        <row r="498">
          <cell r="E498" t="str">
            <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cell r="AB498"/>
          <cell r="AC498"/>
          <cell r="AD498"/>
          <cell r="AE498"/>
          <cell r="AF498"/>
          <cell r="AG498"/>
          <cell r="AH498"/>
          <cell r="AI498"/>
        </row>
        <row r="499">
          <cell r="E499" t="str">
            <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cell r="AB499"/>
          <cell r="AC499"/>
          <cell r="AD499"/>
          <cell r="AE499"/>
          <cell r="AF499"/>
          <cell r="AG499"/>
          <cell r="AH499"/>
          <cell r="AI499"/>
        </row>
        <row r="500">
          <cell r="E500" t="str">
            <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cell r="AB500"/>
          <cell r="AC500"/>
          <cell r="AD500"/>
          <cell r="AE500"/>
          <cell r="AF500"/>
          <cell r="AG500"/>
          <cell r="AH500"/>
          <cell r="AI500"/>
        </row>
        <row r="501">
          <cell r="E501" t="str">
            <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cell r="AB501"/>
          <cell r="AC501"/>
          <cell r="AD501"/>
          <cell r="AE501"/>
          <cell r="AF501"/>
          <cell r="AG501"/>
          <cell r="AH501"/>
          <cell r="AI501"/>
        </row>
        <row r="502">
          <cell r="E502" t="str">
            <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cell r="AB502"/>
          <cell r="AC502"/>
          <cell r="AD502"/>
          <cell r="AE502"/>
          <cell r="AF502"/>
          <cell r="AG502"/>
          <cell r="AH502"/>
          <cell r="AI502"/>
        </row>
        <row r="503">
          <cell r="E503" t="str">
            <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cell r="AB503"/>
          <cell r="AC503"/>
          <cell r="AD503"/>
          <cell r="AE503"/>
          <cell r="AF503"/>
          <cell r="AG503"/>
          <cell r="AH503"/>
          <cell r="AI503"/>
        </row>
        <row r="504">
          <cell r="E504" t="str">
            <v>Amajuba District Municipality</v>
          </cell>
          <cell r="F504">
            <v>0</v>
          </cell>
          <cell r="G504">
            <v>0</v>
          </cell>
          <cell r="H504">
            <v>0</v>
          </cell>
          <cell r="I504"/>
          <cell r="J504"/>
          <cell r="K504"/>
          <cell r="L504"/>
          <cell r="M504"/>
          <cell r="N504"/>
          <cell r="O504">
            <v>0</v>
          </cell>
          <cell r="P504">
            <v>0</v>
          </cell>
          <cell r="Q504">
            <v>0</v>
          </cell>
          <cell r="R504">
            <v>2550</v>
          </cell>
          <cell r="S504">
            <v>2750</v>
          </cell>
          <cell r="T504">
            <v>2750</v>
          </cell>
          <cell r="U504">
            <v>1693</v>
          </cell>
          <cell r="V504">
            <v>0</v>
          </cell>
          <cell r="W504">
            <v>0</v>
          </cell>
          <cell r="X504">
            <v>0</v>
          </cell>
          <cell r="Y504">
            <v>0</v>
          </cell>
          <cell r="Z504">
            <v>0</v>
          </cell>
          <cell r="AA504"/>
          <cell r="AB504"/>
          <cell r="AC504"/>
          <cell r="AD504"/>
          <cell r="AE504"/>
          <cell r="AF504"/>
          <cell r="AG504"/>
          <cell r="AH504"/>
          <cell r="AI504"/>
        </row>
        <row r="505">
          <cell r="E505"/>
          <cell r="F505">
            <v>0</v>
          </cell>
          <cell r="G505">
            <v>0</v>
          </cell>
          <cell r="H505">
            <v>0</v>
          </cell>
          <cell r="I505"/>
          <cell r="J505"/>
          <cell r="K505"/>
          <cell r="L505"/>
          <cell r="M505"/>
          <cell r="N505"/>
          <cell r="O505">
            <v>0</v>
          </cell>
          <cell r="P505">
            <v>0</v>
          </cell>
          <cell r="Q505">
            <v>0</v>
          </cell>
          <cell r="R505">
            <v>8900</v>
          </cell>
          <cell r="S505">
            <v>9550</v>
          </cell>
          <cell r="T505">
            <v>9550</v>
          </cell>
          <cell r="U505">
            <v>4641</v>
          </cell>
          <cell r="V505">
            <v>0</v>
          </cell>
          <cell r="W505">
            <v>0</v>
          </cell>
          <cell r="X505">
            <v>0</v>
          </cell>
          <cell r="Y505">
            <v>0</v>
          </cell>
          <cell r="Z505">
            <v>0</v>
          </cell>
          <cell r="AA505"/>
          <cell r="AB505"/>
          <cell r="AC505"/>
          <cell r="AD505">
            <v>0</v>
          </cell>
          <cell r="AE505">
            <v>0</v>
          </cell>
          <cell r="AF505">
            <v>0</v>
          </cell>
          <cell r="AG505">
            <v>0</v>
          </cell>
          <cell r="AH505">
            <v>0</v>
          </cell>
          <cell r="AI505">
            <v>0</v>
          </cell>
        </row>
        <row r="506">
          <cell r="E506"/>
          <cell r="F506"/>
          <cell r="G506"/>
          <cell r="H506"/>
          <cell r="I506"/>
          <cell r="J506"/>
          <cell r="K506"/>
          <cell r="L506"/>
          <cell r="M506"/>
          <cell r="N506"/>
          <cell r="O506"/>
          <cell r="P506"/>
          <cell r="Q506"/>
          <cell r="R506"/>
          <cell r="S506"/>
          <cell r="T506"/>
          <cell r="U506"/>
          <cell r="V506"/>
          <cell r="W506"/>
          <cell r="X506"/>
          <cell r="Y506"/>
          <cell r="Z506"/>
          <cell r="AA506"/>
          <cell r="AB506"/>
          <cell r="AC506"/>
          <cell r="AD506"/>
          <cell r="AE506"/>
          <cell r="AF506"/>
          <cell r="AG506"/>
          <cell r="AH506"/>
          <cell r="AI506"/>
        </row>
        <row r="507">
          <cell r="E507" t="str">
            <v>eDumbe</v>
          </cell>
          <cell r="F507">
            <v>0</v>
          </cell>
          <cell r="G507">
            <v>0</v>
          </cell>
          <cell r="H507">
            <v>0</v>
          </cell>
          <cell r="I507"/>
          <cell r="J507"/>
          <cell r="K507"/>
          <cell r="L507"/>
          <cell r="M507"/>
          <cell r="N507"/>
          <cell r="O507">
            <v>0</v>
          </cell>
          <cell r="P507">
            <v>0</v>
          </cell>
          <cell r="Q507">
            <v>0</v>
          </cell>
          <cell r="R507">
            <v>2900</v>
          </cell>
          <cell r="S507">
            <v>3000</v>
          </cell>
          <cell r="T507">
            <v>3000</v>
          </cell>
          <cell r="U507">
            <v>1231</v>
          </cell>
          <cell r="V507">
            <v>0</v>
          </cell>
          <cell r="W507">
            <v>0</v>
          </cell>
          <cell r="X507">
            <v>0</v>
          </cell>
          <cell r="Y507">
            <v>0</v>
          </cell>
          <cell r="Z507">
            <v>0</v>
          </cell>
          <cell r="AA507"/>
          <cell r="AB507"/>
          <cell r="AC507"/>
          <cell r="AD507"/>
          <cell r="AE507"/>
          <cell r="AF507"/>
          <cell r="AG507"/>
          <cell r="AH507"/>
          <cell r="AI507"/>
        </row>
        <row r="508">
          <cell r="E508" t="str">
            <v>uPhongolo</v>
          </cell>
          <cell r="F508">
            <v>0</v>
          </cell>
          <cell r="G508">
            <v>0</v>
          </cell>
          <cell r="H508">
            <v>0</v>
          </cell>
          <cell r="I508"/>
          <cell r="J508"/>
          <cell r="K508"/>
          <cell r="L508"/>
          <cell r="M508"/>
          <cell r="N508"/>
          <cell r="O508">
            <v>0</v>
          </cell>
          <cell r="P508">
            <v>0</v>
          </cell>
          <cell r="Q508">
            <v>0</v>
          </cell>
          <cell r="R508">
            <v>2900</v>
          </cell>
          <cell r="S508">
            <v>3000</v>
          </cell>
          <cell r="T508">
            <v>3000</v>
          </cell>
          <cell r="U508">
            <v>2504</v>
          </cell>
          <cell r="V508">
            <v>0</v>
          </cell>
          <cell r="W508">
            <v>0</v>
          </cell>
          <cell r="X508">
            <v>0</v>
          </cell>
          <cell r="Y508">
            <v>0</v>
          </cell>
          <cell r="Z508">
            <v>0</v>
          </cell>
          <cell r="AA508"/>
          <cell r="AB508"/>
          <cell r="AC508"/>
          <cell r="AD508"/>
          <cell r="AE508"/>
          <cell r="AF508"/>
          <cell r="AG508"/>
          <cell r="AH508"/>
          <cell r="AI508"/>
        </row>
        <row r="509">
          <cell r="E509" t="str">
            <v>AbaQulusi</v>
          </cell>
          <cell r="F509">
            <v>0</v>
          </cell>
          <cell r="G509">
            <v>0</v>
          </cell>
          <cell r="H509">
            <v>0</v>
          </cell>
          <cell r="I509"/>
          <cell r="J509"/>
          <cell r="K509"/>
          <cell r="L509"/>
          <cell r="M509"/>
          <cell r="N509"/>
          <cell r="O509">
            <v>0</v>
          </cell>
          <cell r="P509">
            <v>0</v>
          </cell>
          <cell r="Q509">
            <v>0</v>
          </cell>
          <cell r="R509">
            <v>2650</v>
          </cell>
          <cell r="S509">
            <v>3000</v>
          </cell>
          <cell r="T509">
            <v>3000</v>
          </cell>
          <cell r="U509">
            <v>2515</v>
          </cell>
          <cell r="V509">
            <v>0</v>
          </cell>
          <cell r="W509">
            <v>0</v>
          </cell>
          <cell r="X509">
            <v>0</v>
          </cell>
          <cell r="Y509">
            <v>0</v>
          </cell>
          <cell r="Z509">
            <v>0</v>
          </cell>
          <cell r="AA509"/>
          <cell r="AB509"/>
          <cell r="AC509"/>
          <cell r="AD509"/>
          <cell r="AE509"/>
          <cell r="AF509"/>
          <cell r="AG509"/>
          <cell r="AH509"/>
          <cell r="AI509"/>
        </row>
        <row r="510">
          <cell r="E510" t="str">
            <v>Nongoma</v>
          </cell>
          <cell r="F510">
            <v>0</v>
          </cell>
          <cell r="G510">
            <v>0</v>
          </cell>
          <cell r="H510">
            <v>0</v>
          </cell>
          <cell r="I510"/>
          <cell r="J510"/>
          <cell r="K510"/>
          <cell r="L510"/>
          <cell r="M510"/>
          <cell r="N510"/>
          <cell r="O510">
            <v>0</v>
          </cell>
          <cell r="P510">
            <v>0</v>
          </cell>
          <cell r="Q510">
            <v>0</v>
          </cell>
          <cell r="R510">
            <v>1920</v>
          </cell>
          <cell r="S510">
            <v>2000</v>
          </cell>
          <cell r="T510">
            <v>2000</v>
          </cell>
          <cell r="U510">
            <v>1868</v>
          </cell>
          <cell r="V510">
            <v>0</v>
          </cell>
          <cell r="W510">
            <v>0</v>
          </cell>
          <cell r="X510">
            <v>0</v>
          </cell>
          <cell r="Y510">
            <v>0</v>
          </cell>
          <cell r="Z510">
            <v>0</v>
          </cell>
          <cell r="AA510"/>
          <cell r="AB510"/>
          <cell r="AC510"/>
          <cell r="AD510"/>
          <cell r="AE510"/>
          <cell r="AF510"/>
          <cell r="AG510"/>
          <cell r="AH510"/>
          <cell r="AI510"/>
        </row>
        <row r="511">
          <cell r="E511" t="str">
            <v>Ulundi</v>
          </cell>
          <cell r="F511">
            <v>0</v>
          </cell>
          <cell r="G511">
            <v>0</v>
          </cell>
          <cell r="H511">
            <v>0</v>
          </cell>
          <cell r="I511"/>
          <cell r="J511"/>
          <cell r="K511"/>
          <cell r="L511"/>
          <cell r="M511"/>
          <cell r="N511"/>
          <cell r="O511">
            <v>0</v>
          </cell>
          <cell r="P511">
            <v>0</v>
          </cell>
          <cell r="Q511">
            <v>0</v>
          </cell>
          <cell r="R511">
            <v>1950</v>
          </cell>
          <cell r="S511">
            <v>2100</v>
          </cell>
          <cell r="T511">
            <v>2100</v>
          </cell>
          <cell r="U511">
            <v>3660</v>
          </cell>
          <cell r="V511">
            <v>0</v>
          </cell>
          <cell r="W511">
            <v>0</v>
          </cell>
          <cell r="X511">
            <v>0</v>
          </cell>
          <cell r="Y511">
            <v>0</v>
          </cell>
          <cell r="Z511">
            <v>0</v>
          </cell>
          <cell r="AA511"/>
          <cell r="AB511"/>
          <cell r="AC511"/>
          <cell r="AD511"/>
          <cell r="AE511"/>
          <cell r="AF511"/>
          <cell r="AG511"/>
          <cell r="AH511"/>
          <cell r="AI511"/>
        </row>
        <row r="512">
          <cell r="E512" t="str">
            <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cell r="AB512"/>
          <cell r="AC512"/>
          <cell r="AD512"/>
          <cell r="AE512"/>
          <cell r="AF512"/>
          <cell r="AG512"/>
          <cell r="AH512"/>
          <cell r="AI512"/>
        </row>
        <row r="513">
          <cell r="E513" t="str">
            <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cell r="AB513"/>
          <cell r="AC513"/>
          <cell r="AD513"/>
          <cell r="AE513"/>
          <cell r="AF513"/>
          <cell r="AG513"/>
          <cell r="AH513"/>
          <cell r="AI513"/>
        </row>
        <row r="514">
          <cell r="E514" t="str">
            <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cell r="AB514"/>
          <cell r="AC514"/>
          <cell r="AD514"/>
          <cell r="AE514"/>
          <cell r="AF514"/>
          <cell r="AG514"/>
          <cell r="AH514"/>
          <cell r="AI514"/>
        </row>
        <row r="515">
          <cell r="E515" t="str">
            <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cell r="AB515"/>
          <cell r="AC515"/>
          <cell r="AD515"/>
          <cell r="AE515"/>
          <cell r="AF515"/>
          <cell r="AG515"/>
          <cell r="AH515"/>
          <cell r="AI515"/>
        </row>
        <row r="516">
          <cell r="E516" t="str">
            <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cell r="AB516"/>
          <cell r="AC516"/>
          <cell r="AD516"/>
          <cell r="AE516"/>
          <cell r="AF516"/>
          <cell r="AG516"/>
          <cell r="AH516"/>
          <cell r="AI516"/>
        </row>
        <row r="517">
          <cell r="E517" t="str">
            <v>Zululand District Municipality</v>
          </cell>
          <cell r="F517">
            <v>0</v>
          </cell>
          <cell r="G517">
            <v>0</v>
          </cell>
          <cell r="H517">
            <v>0</v>
          </cell>
          <cell r="I517"/>
          <cell r="J517"/>
          <cell r="K517"/>
          <cell r="L517"/>
          <cell r="M517"/>
          <cell r="N517"/>
          <cell r="O517">
            <v>0</v>
          </cell>
          <cell r="P517">
            <v>0</v>
          </cell>
          <cell r="Q517">
            <v>0</v>
          </cell>
          <cell r="R517">
            <v>1200</v>
          </cell>
          <cell r="S517">
            <v>1200</v>
          </cell>
          <cell r="T517">
            <v>1200</v>
          </cell>
          <cell r="U517">
            <v>9612</v>
          </cell>
          <cell r="V517">
            <v>0</v>
          </cell>
          <cell r="W517">
            <v>0</v>
          </cell>
          <cell r="X517">
            <v>0</v>
          </cell>
          <cell r="Y517">
            <v>0</v>
          </cell>
          <cell r="Z517">
            <v>0</v>
          </cell>
          <cell r="AA517"/>
          <cell r="AB517"/>
          <cell r="AC517"/>
          <cell r="AD517"/>
          <cell r="AE517"/>
          <cell r="AF517"/>
          <cell r="AG517"/>
          <cell r="AH517"/>
          <cell r="AI517"/>
        </row>
        <row r="518">
          <cell r="E518"/>
          <cell r="F518">
            <v>0</v>
          </cell>
          <cell r="G518">
            <v>0</v>
          </cell>
          <cell r="H518">
            <v>0</v>
          </cell>
          <cell r="I518"/>
          <cell r="J518"/>
          <cell r="K518"/>
          <cell r="L518"/>
          <cell r="M518"/>
          <cell r="N518"/>
          <cell r="O518">
            <v>0</v>
          </cell>
          <cell r="P518">
            <v>0</v>
          </cell>
          <cell r="Q518">
            <v>0</v>
          </cell>
          <cell r="R518">
            <v>13520</v>
          </cell>
          <cell r="S518">
            <v>14300</v>
          </cell>
          <cell r="T518">
            <v>14300</v>
          </cell>
          <cell r="U518">
            <v>21390</v>
          </cell>
          <cell r="V518">
            <v>0</v>
          </cell>
          <cell r="W518">
            <v>0</v>
          </cell>
          <cell r="X518">
            <v>0</v>
          </cell>
          <cell r="Y518">
            <v>0</v>
          </cell>
          <cell r="Z518">
            <v>0</v>
          </cell>
          <cell r="AA518"/>
          <cell r="AB518"/>
          <cell r="AC518"/>
          <cell r="AD518">
            <v>0</v>
          </cell>
          <cell r="AE518">
            <v>0</v>
          </cell>
          <cell r="AF518">
            <v>0</v>
          </cell>
          <cell r="AG518">
            <v>0</v>
          </cell>
          <cell r="AH518">
            <v>0</v>
          </cell>
          <cell r="AI518">
            <v>0</v>
          </cell>
        </row>
        <row r="519">
          <cell r="E519"/>
          <cell r="F519"/>
          <cell r="G519"/>
          <cell r="H519"/>
          <cell r="I519"/>
          <cell r="J519"/>
          <cell r="K519"/>
          <cell r="L519"/>
          <cell r="M519"/>
          <cell r="N519"/>
          <cell r="O519"/>
          <cell r="P519"/>
          <cell r="Q519"/>
          <cell r="R519"/>
          <cell r="S519"/>
          <cell r="T519"/>
          <cell r="U519"/>
          <cell r="V519"/>
          <cell r="W519"/>
          <cell r="X519"/>
          <cell r="Y519"/>
          <cell r="Z519"/>
          <cell r="AA519"/>
          <cell r="AB519"/>
          <cell r="AC519"/>
          <cell r="AD519"/>
          <cell r="AE519"/>
          <cell r="AF519"/>
          <cell r="AG519"/>
          <cell r="AH519"/>
          <cell r="AI519"/>
        </row>
        <row r="520">
          <cell r="E520" t="str">
            <v>uMhlabuyalingana</v>
          </cell>
          <cell r="F520">
            <v>0</v>
          </cell>
          <cell r="G520">
            <v>0</v>
          </cell>
          <cell r="H520">
            <v>0</v>
          </cell>
          <cell r="I520"/>
          <cell r="J520"/>
          <cell r="K520"/>
          <cell r="L520"/>
          <cell r="M520"/>
          <cell r="N520"/>
          <cell r="O520">
            <v>0</v>
          </cell>
          <cell r="P520">
            <v>0</v>
          </cell>
          <cell r="Q520">
            <v>0</v>
          </cell>
          <cell r="R520">
            <v>1850</v>
          </cell>
          <cell r="S520">
            <v>1850</v>
          </cell>
          <cell r="T520">
            <v>1850</v>
          </cell>
          <cell r="U520">
            <v>1759</v>
          </cell>
          <cell r="V520">
            <v>0</v>
          </cell>
          <cell r="W520">
            <v>0</v>
          </cell>
          <cell r="X520">
            <v>0</v>
          </cell>
          <cell r="Y520">
            <v>0</v>
          </cell>
          <cell r="Z520">
            <v>0</v>
          </cell>
          <cell r="AA520"/>
          <cell r="AB520"/>
          <cell r="AC520"/>
          <cell r="AD520"/>
          <cell r="AE520"/>
          <cell r="AF520"/>
          <cell r="AG520"/>
          <cell r="AH520"/>
          <cell r="AI520"/>
        </row>
        <row r="521">
          <cell r="E521" t="str">
            <v>Jozini</v>
          </cell>
          <cell r="F521">
            <v>0</v>
          </cell>
          <cell r="G521">
            <v>0</v>
          </cell>
          <cell r="H521">
            <v>0</v>
          </cell>
          <cell r="I521"/>
          <cell r="J521"/>
          <cell r="K521"/>
          <cell r="L521"/>
          <cell r="M521"/>
          <cell r="N521"/>
          <cell r="O521">
            <v>0</v>
          </cell>
          <cell r="P521">
            <v>0</v>
          </cell>
          <cell r="Q521">
            <v>0</v>
          </cell>
          <cell r="R521">
            <v>2850</v>
          </cell>
          <cell r="S521">
            <v>3000</v>
          </cell>
          <cell r="T521">
            <v>3000</v>
          </cell>
          <cell r="U521">
            <v>3296</v>
          </cell>
          <cell r="V521">
            <v>0</v>
          </cell>
          <cell r="W521">
            <v>0</v>
          </cell>
          <cell r="X521">
            <v>0</v>
          </cell>
          <cell r="Y521">
            <v>0</v>
          </cell>
          <cell r="Z521">
            <v>0</v>
          </cell>
          <cell r="AA521"/>
          <cell r="AB521"/>
          <cell r="AC521"/>
          <cell r="AD521"/>
          <cell r="AE521"/>
          <cell r="AF521"/>
          <cell r="AG521"/>
          <cell r="AH521"/>
          <cell r="AI521"/>
        </row>
        <row r="522">
          <cell r="E522" t="str">
            <v>Mtubatuba</v>
          </cell>
          <cell r="F522">
            <v>0</v>
          </cell>
          <cell r="G522">
            <v>0</v>
          </cell>
          <cell r="H522">
            <v>0</v>
          </cell>
          <cell r="I522"/>
          <cell r="J522"/>
          <cell r="K522"/>
          <cell r="L522"/>
          <cell r="M522"/>
          <cell r="N522"/>
          <cell r="O522">
            <v>0</v>
          </cell>
          <cell r="P522">
            <v>0</v>
          </cell>
          <cell r="Q522">
            <v>0</v>
          </cell>
          <cell r="R522">
            <v>1920</v>
          </cell>
          <cell r="S522">
            <v>1920</v>
          </cell>
          <cell r="T522">
            <v>1920</v>
          </cell>
          <cell r="U522">
            <v>1028</v>
          </cell>
          <cell r="V522">
            <v>0</v>
          </cell>
          <cell r="W522">
            <v>0</v>
          </cell>
          <cell r="X522">
            <v>0</v>
          </cell>
          <cell r="Y522">
            <v>0</v>
          </cell>
          <cell r="Z522">
            <v>0</v>
          </cell>
          <cell r="AA522"/>
          <cell r="AB522"/>
          <cell r="AC522"/>
          <cell r="AD522"/>
          <cell r="AE522"/>
          <cell r="AF522"/>
          <cell r="AG522"/>
          <cell r="AH522"/>
          <cell r="AI522"/>
        </row>
        <row r="523">
          <cell r="E523" t="str">
            <v>Big Five Hlabisa</v>
          </cell>
          <cell r="F523">
            <v>0</v>
          </cell>
          <cell r="G523">
            <v>0</v>
          </cell>
          <cell r="H523">
            <v>0</v>
          </cell>
          <cell r="I523"/>
          <cell r="J523"/>
          <cell r="K523"/>
          <cell r="L523"/>
          <cell r="M523"/>
          <cell r="N523"/>
          <cell r="O523">
            <v>0</v>
          </cell>
          <cell r="P523">
            <v>0</v>
          </cell>
          <cell r="Q523">
            <v>0</v>
          </cell>
          <cell r="R523">
            <v>2550</v>
          </cell>
          <cell r="S523">
            <v>2750</v>
          </cell>
          <cell r="T523">
            <v>2750</v>
          </cell>
          <cell r="U523">
            <v>1545</v>
          </cell>
          <cell r="V523">
            <v>0</v>
          </cell>
          <cell r="W523">
            <v>0</v>
          </cell>
          <cell r="X523">
            <v>0</v>
          </cell>
          <cell r="Y523">
            <v>0</v>
          </cell>
          <cell r="Z523">
            <v>0</v>
          </cell>
          <cell r="AA523"/>
          <cell r="AB523"/>
          <cell r="AC523"/>
          <cell r="AD523"/>
          <cell r="AE523"/>
          <cell r="AF523"/>
          <cell r="AG523"/>
          <cell r="AH523"/>
          <cell r="AI523"/>
        </row>
        <row r="524">
          <cell r="E524" t="str">
            <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cell r="AB524"/>
          <cell r="AC524"/>
          <cell r="AD524"/>
          <cell r="AE524"/>
          <cell r="AF524"/>
          <cell r="AG524"/>
          <cell r="AH524"/>
          <cell r="AI524"/>
        </row>
        <row r="525">
          <cell r="E525" t="str">
            <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cell r="AB525"/>
          <cell r="AC525"/>
          <cell r="AD525"/>
          <cell r="AE525"/>
          <cell r="AF525"/>
          <cell r="AG525"/>
          <cell r="AH525"/>
          <cell r="AI525"/>
        </row>
        <row r="526">
          <cell r="E526" t="str">
            <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cell r="AB526"/>
          <cell r="AC526"/>
          <cell r="AD526"/>
          <cell r="AE526"/>
          <cell r="AF526"/>
          <cell r="AG526"/>
          <cell r="AH526"/>
          <cell r="AI526"/>
        </row>
        <row r="527">
          <cell r="E527" t="str">
            <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cell r="AB527"/>
          <cell r="AC527"/>
          <cell r="AD527"/>
          <cell r="AE527"/>
          <cell r="AF527"/>
          <cell r="AG527"/>
          <cell r="AH527"/>
          <cell r="AI527"/>
        </row>
        <row r="528">
          <cell r="E528" t="str">
            <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cell r="AB528"/>
          <cell r="AC528"/>
          <cell r="AD528"/>
          <cell r="AE528"/>
          <cell r="AF528"/>
          <cell r="AG528"/>
          <cell r="AH528"/>
          <cell r="AI528"/>
        </row>
        <row r="529">
          <cell r="E529" t="str">
            <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cell r="AB529"/>
          <cell r="AC529"/>
          <cell r="AD529"/>
          <cell r="AE529"/>
          <cell r="AF529"/>
          <cell r="AG529"/>
          <cell r="AH529"/>
          <cell r="AI529"/>
        </row>
        <row r="530">
          <cell r="E530" t="str">
            <v>uMkhanyakude District Municipality</v>
          </cell>
          <cell r="F530">
            <v>0</v>
          </cell>
          <cell r="G530">
            <v>0</v>
          </cell>
          <cell r="H530">
            <v>0</v>
          </cell>
          <cell r="I530"/>
          <cell r="J530"/>
          <cell r="K530"/>
          <cell r="L530"/>
          <cell r="M530"/>
          <cell r="N530"/>
          <cell r="O530">
            <v>0</v>
          </cell>
          <cell r="P530">
            <v>0</v>
          </cell>
          <cell r="Q530">
            <v>0</v>
          </cell>
          <cell r="R530">
            <v>1950</v>
          </cell>
          <cell r="S530">
            <v>2192</v>
          </cell>
          <cell r="T530">
            <v>2200</v>
          </cell>
          <cell r="U530">
            <v>5846</v>
          </cell>
          <cell r="V530">
            <v>0</v>
          </cell>
          <cell r="W530">
            <v>0</v>
          </cell>
          <cell r="X530">
            <v>0</v>
          </cell>
          <cell r="Y530">
            <v>0</v>
          </cell>
          <cell r="Z530">
            <v>0</v>
          </cell>
          <cell r="AA530"/>
          <cell r="AB530"/>
          <cell r="AC530"/>
          <cell r="AD530"/>
          <cell r="AE530"/>
          <cell r="AF530"/>
          <cell r="AG530"/>
          <cell r="AH530"/>
          <cell r="AI530"/>
        </row>
        <row r="531">
          <cell r="E531"/>
          <cell r="F531">
            <v>0</v>
          </cell>
          <cell r="G531">
            <v>0</v>
          </cell>
          <cell r="H531">
            <v>0</v>
          </cell>
          <cell r="I531"/>
          <cell r="J531"/>
          <cell r="K531"/>
          <cell r="L531"/>
          <cell r="M531"/>
          <cell r="N531"/>
          <cell r="O531">
            <v>0</v>
          </cell>
          <cell r="P531">
            <v>0</v>
          </cell>
          <cell r="Q531">
            <v>0</v>
          </cell>
          <cell r="R531">
            <v>11120</v>
          </cell>
          <cell r="S531">
            <v>11712</v>
          </cell>
          <cell r="T531">
            <v>11720</v>
          </cell>
          <cell r="U531">
            <v>13474</v>
          </cell>
          <cell r="V531">
            <v>0</v>
          </cell>
          <cell r="W531">
            <v>0</v>
          </cell>
          <cell r="X531">
            <v>0</v>
          </cell>
          <cell r="Y531">
            <v>0</v>
          </cell>
          <cell r="Z531">
            <v>0</v>
          </cell>
          <cell r="AA531"/>
          <cell r="AB531"/>
          <cell r="AC531"/>
          <cell r="AD531">
            <v>0</v>
          </cell>
          <cell r="AE531">
            <v>0</v>
          </cell>
          <cell r="AF531">
            <v>0</v>
          </cell>
          <cell r="AG531">
            <v>0</v>
          </cell>
          <cell r="AH531">
            <v>0</v>
          </cell>
          <cell r="AI531">
            <v>0</v>
          </cell>
        </row>
        <row r="532">
          <cell r="E532"/>
          <cell r="F532"/>
          <cell r="G532"/>
          <cell r="H532"/>
          <cell r="I532"/>
          <cell r="J532"/>
          <cell r="K532"/>
          <cell r="L532"/>
          <cell r="M532"/>
          <cell r="N532"/>
          <cell r="O532"/>
          <cell r="P532"/>
          <cell r="Q532"/>
          <cell r="R532"/>
          <cell r="S532"/>
          <cell r="T532"/>
          <cell r="U532"/>
          <cell r="V532"/>
          <cell r="W532"/>
          <cell r="X532"/>
          <cell r="Y532"/>
          <cell r="Z532"/>
          <cell r="AA532"/>
          <cell r="AB532"/>
          <cell r="AC532"/>
          <cell r="AD532"/>
          <cell r="AE532"/>
          <cell r="AF532"/>
          <cell r="AG532"/>
          <cell r="AH532"/>
          <cell r="AI532"/>
        </row>
        <row r="533">
          <cell r="E533" t="str">
            <v>uMfolozi</v>
          </cell>
          <cell r="F533">
            <v>0</v>
          </cell>
          <cell r="G533">
            <v>0</v>
          </cell>
          <cell r="H533">
            <v>0</v>
          </cell>
          <cell r="I533"/>
          <cell r="J533"/>
          <cell r="K533"/>
          <cell r="L533"/>
          <cell r="M533"/>
          <cell r="N533"/>
          <cell r="O533">
            <v>0</v>
          </cell>
          <cell r="P533">
            <v>0</v>
          </cell>
          <cell r="Q533">
            <v>0</v>
          </cell>
          <cell r="R533">
            <v>1850</v>
          </cell>
          <cell r="S533">
            <v>1850</v>
          </cell>
          <cell r="T533">
            <v>1850</v>
          </cell>
          <cell r="U533">
            <v>1557</v>
          </cell>
          <cell r="V533">
            <v>0</v>
          </cell>
          <cell r="W533">
            <v>0</v>
          </cell>
          <cell r="X533">
            <v>0</v>
          </cell>
          <cell r="Y533">
            <v>0</v>
          </cell>
          <cell r="Z533">
            <v>0</v>
          </cell>
          <cell r="AA533"/>
          <cell r="AB533"/>
          <cell r="AC533"/>
          <cell r="AD533"/>
          <cell r="AE533"/>
          <cell r="AF533"/>
          <cell r="AG533"/>
          <cell r="AH533"/>
          <cell r="AI533"/>
        </row>
        <row r="534">
          <cell r="E534" t="str">
            <v>uMhlathuze</v>
          </cell>
          <cell r="F534">
            <v>0</v>
          </cell>
          <cell r="G534">
            <v>0</v>
          </cell>
          <cell r="H534">
            <v>0</v>
          </cell>
          <cell r="I534"/>
          <cell r="J534"/>
          <cell r="K534"/>
          <cell r="L534"/>
          <cell r="M534"/>
          <cell r="N534"/>
          <cell r="O534">
            <v>0</v>
          </cell>
          <cell r="P534">
            <v>0</v>
          </cell>
          <cell r="Q534">
            <v>0</v>
          </cell>
          <cell r="R534">
            <v>2450</v>
          </cell>
          <cell r="S534">
            <v>2500</v>
          </cell>
          <cell r="T534">
            <v>2500</v>
          </cell>
          <cell r="U534">
            <v>3417</v>
          </cell>
          <cell r="V534">
            <v>0</v>
          </cell>
          <cell r="W534">
            <v>0</v>
          </cell>
          <cell r="X534">
            <v>0</v>
          </cell>
          <cell r="Y534">
            <v>0</v>
          </cell>
          <cell r="Z534">
            <v>0</v>
          </cell>
          <cell r="AA534"/>
          <cell r="AB534"/>
          <cell r="AC534"/>
          <cell r="AD534"/>
          <cell r="AE534"/>
          <cell r="AF534"/>
          <cell r="AG534"/>
          <cell r="AH534"/>
          <cell r="AI534"/>
        </row>
        <row r="535">
          <cell r="E535" t="str">
            <v>uMlalazi</v>
          </cell>
          <cell r="F535">
            <v>0</v>
          </cell>
          <cell r="G535">
            <v>0</v>
          </cell>
          <cell r="H535">
            <v>0</v>
          </cell>
          <cell r="I535"/>
          <cell r="J535"/>
          <cell r="K535"/>
          <cell r="L535"/>
          <cell r="M535"/>
          <cell r="N535"/>
          <cell r="O535">
            <v>0</v>
          </cell>
          <cell r="P535">
            <v>0</v>
          </cell>
          <cell r="Q535">
            <v>0</v>
          </cell>
          <cell r="R535">
            <v>1720</v>
          </cell>
          <cell r="S535">
            <v>1720</v>
          </cell>
          <cell r="T535">
            <v>1720</v>
          </cell>
          <cell r="U535">
            <v>3416</v>
          </cell>
          <cell r="V535">
            <v>0</v>
          </cell>
          <cell r="W535">
            <v>0</v>
          </cell>
          <cell r="X535">
            <v>0</v>
          </cell>
          <cell r="Y535">
            <v>0</v>
          </cell>
          <cell r="Z535">
            <v>0</v>
          </cell>
          <cell r="AA535"/>
          <cell r="AB535"/>
          <cell r="AC535"/>
          <cell r="AD535"/>
          <cell r="AE535"/>
          <cell r="AF535"/>
          <cell r="AG535"/>
          <cell r="AH535"/>
          <cell r="AI535"/>
        </row>
        <row r="536">
          <cell r="E536" t="str">
            <v>Mthonjaneni</v>
          </cell>
          <cell r="F536">
            <v>0</v>
          </cell>
          <cell r="G536">
            <v>0</v>
          </cell>
          <cell r="H536">
            <v>0</v>
          </cell>
          <cell r="I536"/>
          <cell r="J536"/>
          <cell r="K536"/>
          <cell r="L536"/>
          <cell r="M536"/>
          <cell r="N536"/>
          <cell r="O536">
            <v>0</v>
          </cell>
          <cell r="P536">
            <v>0</v>
          </cell>
          <cell r="Q536">
            <v>0</v>
          </cell>
          <cell r="R536">
            <v>2650</v>
          </cell>
          <cell r="S536">
            <v>2850</v>
          </cell>
          <cell r="T536">
            <v>2850</v>
          </cell>
          <cell r="U536">
            <v>1891</v>
          </cell>
          <cell r="V536">
            <v>0</v>
          </cell>
          <cell r="W536">
            <v>0</v>
          </cell>
          <cell r="X536">
            <v>0</v>
          </cell>
          <cell r="Y536">
            <v>0</v>
          </cell>
          <cell r="Z536">
            <v>0</v>
          </cell>
          <cell r="AA536"/>
          <cell r="AB536"/>
          <cell r="AC536"/>
          <cell r="AD536"/>
          <cell r="AE536"/>
          <cell r="AF536"/>
          <cell r="AG536"/>
          <cell r="AH536"/>
          <cell r="AI536"/>
        </row>
        <row r="537">
          <cell r="E537" t="str">
            <v>Nkandla</v>
          </cell>
          <cell r="F537">
            <v>0</v>
          </cell>
          <cell r="G537">
            <v>0</v>
          </cell>
          <cell r="H537">
            <v>0</v>
          </cell>
          <cell r="I537"/>
          <cell r="J537"/>
          <cell r="K537"/>
          <cell r="L537"/>
          <cell r="M537"/>
          <cell r="N537"/>
          <cell r="O537">
            <v>0</v>
          </cell>
          <cell r="P537">
            <v>0</v>
          </cell>
          <cell r="Q537">
            <v>0</v>
          </cell>
          <cell r="R537">
            <v>2650</v>
          </cell>
          <cell r="S537">
            <v>2650</v>
          </cell>
          <cell r="T537">
            <v>2650</v>
          </cell>
          <cell r="U537">
            <v>3552</v>
          </cell>
          <cell r="V537">
            <v>0</v>
          </cell>
          <cell r="W537">
            <v>0</v>
          </cell>
          <cell r="X537">
            <v>0</v>
          </cell>
          <cell r="Y537">
            <v>0</v>
          </cell>
          <cell r="Z537">
            <v>0</v>
          </cell>
          <cell r="AA537"/>
          <cell r="AB537"/>
          <cell r="AC537"/>
          <cell r="AD537"/>
          <cell r="AE537"/>
          <cell r="AF537"/>
          <cell r="AG537"/>
          <cell r="AH537"/>
          <cell r="AI537"/>
        </row>
        <row r="538">
          <cell r="E538" t="str">
            <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cell r="AB538"/>
          <cell r="AC538"/>
          <cell r="AD538"/>
          <cell r="AE538"/>
          <cell r="AF538"/>
          <cell r="AG538"/>
          <cell r="AH538"/>
          <cell r="AI538"/>
        </row>
        <row r="539">
          <cell r="E539" t="str">
            <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cell r="AB539"/>
          <cell r="AC539"/>
          <cell r="AD539"/>
          <cell r="AE539"/>
          <cell r="AF539"/>
          <cell r="AG539"/>
          <cell r="AH539"/>
          <cell r="AI539"/>
        </row>
        <row r="540">
          <cell r="E540" t="str">
            <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cell r="AB540"/>
          <cell r="AC540"/>
          <cell r="AD540"/>
          <cell r="AE540"/>
          <cell r="AF540"/>
          <cell r="AG540"/>
          <cell r="AH540"/>
          <cell r="AI540"/>
        </row>
        <row r="541">
          <cell r="E541" t="str">
            <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cell r="AB541"/>
          <cell r="AC541"/>
          <cell r="AD541"/>
          <cell r="AE541"/>
          <cell r="AF541"/>
          <cell r="AG541"/>
          <cell r="AH541"/>
          <cell r="AI541"/>
        </row>
        <row r="542">
          <cell r="E542" t="str">
            <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cell r="AB542"/>
          <cell r="AC542"/>
          <cell r="AD542"/>
          <cell r="AE542"/>
          <cell r="AF542"/>
          <cell r="AG542"/>
          <cell r="AH542"/>
          <cell r="AI542"/>
        </row>
        <row r="543">
          <cell r="E543" t="str">
            <v>King Cetshwayo District Municipality</v>
          </cell>
          <cell r="F543">
            <v>0</v>
          </cell>
          <cell r="G543">
            <v>0</v>
          </cell>
          <cell r="H543">
            <v>0</v>
          </cell>
          <cell r="I543"/>
          <cell r="J543"/>
          <cell r="K543"/>
          <cell r="L543"/>
          <cell r="M543"/>
          <cell r="N543"/>
          <cell r="O543">
            <v>0</v>
          </cell>
          <cell r="P543">
            <v>0</v>
          </cell>
          <cell r="Q543">
            <v>0</v>
          </cell>
          <cell r="R543">
            <v>1200</v>
          </cell>
          <cell r="S543">
            <v>1200</v>
          </cell>
          <cell r="T543">
            <v>1200</v>
          </cell>
          <cell r="U543">
            <v>4619</v>
          </cell>
          <cell r="V543">
            <v>0</v>
          </cell>
          <cell r="W543">
            <v>0</v>
          </cell>
          <cell r="X543">
            <v>0</v>
          </cell>
          <cell r="Y543">
            <v>0</v>
          </cell>
          <cell r="Z543">
            <v>0</v>
          </cell>
          <cell r="AA543"/>
          <cell r="AB543"/>
          <cell r="AC543"/>
          <cell r="AD543"/>
          <cell r="AE543"/>
          <cell r="AF543"/>
          <cell r="AG543"/>
          <cell r="AH543"/>
          <cell r="AI543"/>
        </row>
        <row r="544">
          <cell r="E544"/>
          <cell r="F544">
            <v>0</v>
          </cell>
          <cell r="G544">
            <v>0</v>
          </cell>
          <cell r="H544">
            <v>0</v>
          </cell>
          <cell r="I544"/>
          <cell r="J544"/>
          <cell r="K544"/>
          <cell r="L544"/>
          <cell r="M544"/>
          <cell r="N544"/>
          <cell r="O544">
            <v>0</v>
          </cell>
          <cell r="P544">
            <v>0</v>
          </cell>
          <cell r="Q544">
            <v>0</v>
          </cell>
          <cell r="R544">
            <v>12520</v>
          </cell>
          <cell r="S544">
            <v>12770</v>
          </cell>
          <cell r="T544">
            <v>12770</v>
          </cell>
          <cell r="U544">
            <v>18452</v>
          </cell>
          <cell r="V544">
            <v>0</v>
          </cell>
          <cell r="W544">
            <v>0</v>
          </cell>
          <cell r="X544">
            <v>0</v>
          </cell>
          <cell r="Y544">
            <v>0</v>
          </cell>
          <cell r="Z544">
            <v>0</v>
          </cell>
          <cell r="AA544"/>
          <cell r="AB544"/>
          <cell r="AC544"/>
          <cell r="AD544">
            <v>0</v>
          </cell>
          <cell r="AE544">
            <v>0</v>
          </cell>
          <cell r="AF544">
            <v>0</v>
          </cell>
          <cell r="AG544">
            <v>0</v>
          </cell>
          <cell r="AH544">
            <v>0</v>
          </cell>
          <cell r="AI544">
            <v>0</v>
          </cell>
        </row>
        <row r="545">
          <cell r="E545"/>
          <cell r="F545"/>
          <cell r="G545"/>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cell r="AG545"/>
          <cell r="AH545"/>
          <cell r="AI545"/>
        </row>
        <row r="546">
          <cell r="E546" t="str">
            <v>Mandeni</v>
          </cell>
          <cell r="F546">
            <v>0</v>
          </cell>
          <cell r="G546">
            <v>0</v>
          </cell>
          <cell r="H546">
            <v>0</v>
          </cell>
          <cell r="I546"/>
          <cell r="J546"/>
          <cell r="K546"/>
          <cell r="L546"/>
          <cell r="M546"/>
          <cell r="N546"/>
          <cell r="O546">
            <v>0</v>
          </cell>
          <cell r="P546">
            <v>0</v>
          </cell>
          <cell r="Q546">
            <v>0</v>
          </cell>
          <cell r="R546">
            <v>1850</v>
          </cell>
          <cell r="S546">
            <v>1850</v>
          </cell>
          <cell r="T546">
            <v>1850</v>
          </cell>
          <cell r="U546">
            <v>2435</v>
          </cell>
          <cell r="V546">
            <v>0</v>
          </cell>
          <cell r="W546">
            <v>0</v>
          </cell>
          <cell r="X546">
            <v>0</v>
          </cell>
          <cell r="Y546">
            <v>0</v>
          </cell>
          <cell r="Z546">
            <v>0</v>
          </cell>
          <cell r="AA546"/>
          <cell r="AB546"/>
          <cell r="AC546"/>
          <cell r="AD546"/>
          <cell r="AE546"/>
          <cell r="AF546"/>
          <cell r="AG546"/>
          <cell r="AH546"/>
          <cell r="AI546"/>
        </row>
        <row r="547">
          <cell r="E547" t="str">
            <v>KwaDukuza</v>
          </cell>
          <cell r="F547">
            <v>0</v>
          </cell>
          <cell r="G547">
            <v>0</v>
          </cell>
          <cell r="H547">
            <v>0</v>
          </cell>
          <cell r="I547"/>
          <cell r="J547"/>
          <cell r="K547"/>
          <cell r="L547"/>
          <cell r="M547"/>
          <cell r="N547"/>
          <cell r="O547">
            <v>0</v>
          </cell>
          <cell r="P547">
            <v>0</v>
          </cell>
          <cell r="Q547">
            <v>0</v>
          </cell>
          <cell r="R547">
            <v>1750</v>
          </cell>
          <cell r="S547">
            <v>1750</v>
          </cell>
          <cell r="T547">
            <v>1750</v>
          </cell>
          <cell r="U547">
            <v>1732</v>
          </cell>
          <cell r="V547">
            <v>0</v>
          </cell>
          <cell r="W547">
            <v>0</v>
          </cell>
          <cell r="X547">
            <v>0</v>
          </cell>
          <cell r="Y547">
            <v>0</v>
          </cell>
          <cell r="Z547">
            <v>0</v>
          </cell>
          <cell r="AA547"/>
          <cell r="AB547"/>
          <cell r="AC547"/>
          <cell r="AD547"/>
          <cell r="AE547"/>
          <cell r="AF547"/>
          <cell r="AG547"/>
          <cell r="AH547"/>
          <cell r="AI547"/>
        </row>
        <row r="548">
          <cell r="E548" t="str">
            <v>Ndwedwe</v>
          </cell>
          <cell r="F548">
            <v>0</v>
          </cell>
          <cell r="G548">
            <v>0</v>
          </cell>
          <cell r="H548">
            <v>0</v>
          </cell>
          <cell r="I548"/>
          <cell r="J548"/>
          <cell r="K548"/>
          <cell r="L548"/>
          <cell r="M548"/>
          <cell r="N548"/>
          <cell r="O548">
            <v>0</v>
          </cell>
          <cell r="P548">
            <v>0</v>
          </cell>
          <cell r="Q548">
            <v>0</v>
          </cell>
          <cell r="R548">
            <v>3000</v>
          </cell>
          <cell r="S548">
            <v>3100</v>
          </cell>
          <cell r="T548">
            <v>3100</v>
          </cell>
          <cell r="U548">
            <v>2412</v>
          </cell>
          <cell r="V548">
            <v>0</v>
          </cell>
          <cell r="W548">
            <v>0</v>
          </cell>
          <cell r="X548">
            <v>0</v>
          </cell>
          <cell r="Y548">
            <v>0</v>
          </cell>
          <cell r="Z548">
            <v>0</v>
          </cell>
          <cell r="AA548"/>
          <cell r="AB548"/>
          <cell r="AC548"/>
          <cell r="AD548"/>
          <cell r="AE548"/>
          <cell r="AF548"/>
          <cell r="AG548"/>
          <cell r="AH548"/>
          <cell r="AI548"/>
        </row>
        <row r="549">
          <cell r="E549" t="str">
            <v>Maphumulo</v>
          </cell>
          <cell r="F549">
            <v>0</v>
          </cell>
          <cell r="G549">
            <v>0</v>
          </cell>
          <cell r="H549">
            <v>0</v>
          </cell>
          <cell r="I549"/>
          <cell r="J549"/>
          <cell r="K549"/>
          <cell r="L549"/>
          <cell r="M549"/>
          <cell r="N549"/>
          <cell r="O549">
            <v>0</v>
          </cell>
          <cell r="P549">
            <v>0</v>
          </cell>
          <cell r="Q549">
            <v>0</v>
          </cell>
          <cell r="R549">
            <v>1850</v>
          </cell>
          <cell r="S549">
            <v>1850</v>
          </cell>
          <cell r="T549">
            <v>1850</v>
          </cell>
          <cell r="U549">
            <v>1786</v>
          </cell>
          <cell r="V549">
            <v>0</v>
          </cell>
          <cell r="W549">
            <v>0</v>
          </cell>
          <cell r="X549">
            <v>0</v>
          </cell>
          <cell r="Y549">
            <v>0</v>
          </cell>
          <cell r="Z549">
            <v>0</v>
          </cell>
          <cell r="AA549"/>
          <cell r="AB549"/>
          <cell r="AC549"/>
          <cell r="AD549"/>
          <cell r="AE549"/>
          <cell r="AF549"/>
          <cell r="AG549"/>
          <cell r="AH549"/>
          <cell r="AI549"/>
        </row>
        <row r="550">
          <cell r="E550" t="str">
            <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cell r="AB550"/>
          <cell r="AC550"/>
          <cell r="AD550"/>
          <cell r="AE550"/>
          <cell r="AF550"/>
          <cell r="AG550"/>
          <cell r="AH550"/>
          <cell r="AI550"/>
        </row>
        <row r="551">
          <cell r="E551" t="str">
            <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cell r="AB551"/>
          <cell r="AC551"/>
          <cell r="AD551"/>
          <cell r="AE551"/>
          <cell r="AF551"/>
          <cell r="AG551"/>
          <cell r="AH551"/>
          <cell r="AI551"/>
        </row>
        <row r="552">
          <cell r="E552" t="str">
            <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cell r="AB552"/>
          <cell r="AC552"/>
          <cell r="AD552"/>
          <cell r="AE552"/>
          <cell r="AF552"/>
          <cell r="AG552"/>
          <cell r="AH552"/>
          <cell r="AI552"/>
        </row>
        <row r="553">
          <cell r="E553" t="str">
            <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cell r="AB553"/>
          <cell r="AC553"/>
          <cell r="AD553"/>
          <cell r="AE553"/>
          <cell r="AF553"/>
          <cell r="AG553"/>
          <cell r="AH553"/>
          <cell r="AI553"/>
        </row>
        <row r="554">
          <cell r="E554" t="str">
            <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cell r="AB554"/>
          <cell r="AC554"/>
          <cell r="AD554"/>
          <cell r="AE554"/>
          <cell r="AF554"/>
          <cell r="AG554"/>
          <cell r="AH554"/>
          <cell r="AI554"/>
        </row>
        <row r="555">
          <cell r="E555" t="str">
            <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cell r="AB555"/>
          <cell r="AC555"/>
          <cell r="AD555"/>
          <cell r="AE555"/>
          <cell r="AF555"/>
          <cell r="AG555"/>
          <cell r="AH555"/>
          <cell r="AI555"/>
        </row>
        <row r="556">
          <cell r="E556" t="str">
            <v>iLembe District Municipality</v>
          </cell>
          <cell r="F556">
            <v>0</v>
          </cell>
          <cell r="G556">
            <v>0</v>
          </cell>
          <cell r="H556">
            <v>0</v>
          </cell>
          <cell r="I556"/>
          <cell r="J556"/>
          <cell r="K556"/>
          <cell r="L556"/>
          <cell r="M556"/>
          <cell r="N556"/>
          <cell r="O556">
            <v>0</v>
          </cell>
          <cell r="P556">
            <v>0</v>
          </cell>
          <cell r="Q556">
            <v>0</v>
          </cell>
          <cell r="R556">
            <v>1000</v>
          </cell>
          <cell r="S556">
            <v>1000</v>
          </cell>
          <cell r="T556">
            <v>1000</v>
          </cell>
          <cell r="U556">
            <v>6363</v>
          </cell>
          <cell r="V556">
            <v>0</v>
          </cell>
          <cell r="W556">
            <v>0</v>
          </cell>
          <cell r="X556">
            <v>0</v>
          </cell>
          <cell r="Y556">
            <v>0</v>
          </cell>
          <cell r="Z556">
            <v>0</v>
          </cell>
          <cell r="AA556"/>
          <cell r="AB556"/>
          <cell r="AC556"/>
          <cell r="AD556"/>
          <cell r="AE556"/>
          <cell r="AF556"/>
          <cell r="AG556"/>
          <cell r="AH556"/>
          <cell r="AI556"/>
        </row>
        <row r="557">
          <cell r="E557"/>
          <cell r="F557">
            <v>0</v>
          </cell>
          <cell r="G557">
            <v>0</v>
          </cell>
          <cell r="H557">
            <v>0</v>
          </cell>
          <cell r="I557"/>
          <cell r="J557"/>
          <cell r="K557"/>
          <cell r="L557"/>
          <cell r="M557"/>
          <cell r="N557"/>
          <cell r="O557">
            <v>0</v>
          </cell>
          <cell r="P557">
            <v>0</v>
          </cell>
          <cell r="Q557">
            <v>0</v>
          </cell>
          <cell r="R557">
            <v>9450</v>
          </cell>
          <cell r="S557">
            <v>9550</v>
          </cell>
          <cell r="T557">
            <v>9550</v>
          </cell>
          <cell r="U557">
            <v>14728</v>
          </cell>
          <cell r="V557">
            <v>0</v>
          </cell>
          <cell r="W557">
            <v>0</v>
          </cell>
          <cell r="X557">
            <v>0</v>
          </cell>
          <cell r="Y557">
            <v>0</v>
          </cell>
          <cell r="Z557">
            <v>0</v>
          </cell>
          <cell r="AA557"/>
          <cell r="AB557"/>
          <cell r="AC557"/>
          <cell r="AD557">
            <v>0</v>
          </cell>
          <cell r="AE557">
            <v>0</v>
          </cell>
          <cell r="AF557">
            <v>0</v>
          </cell>
          <cell r="AG557">
            <v>0</v>
          </cell>
          <cell r="AH557">
            <v>0</v>
          </cell>
          <cell r="AI557">
            <v>0</v>
          </cell>
        </row>
        <row r="558">
          <cell r="E558"/>
          <cell r="F558"/>
          <cell r="G558"/>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cell r="AG558"/>
          <cell r="AH558"/>
          <cell r="AI558"/>
        </row>
        <row r="559">
          <cell r="E559" t="str">
            <v>Greater Kokstad</v>
          </cell>
          <cell r="F559">
            <v>0</v>
          </cell>
          <cell r="G559">
            <v>0</v>
          </cell>
          <cell r="H559">
            <v>0</v>
          </cell>
          <cell r="I559"/>
          <cell r="J559"/>
          <cell r="K559"/>
          <cell r="L559"/>
          <cell r="M559"/>
          <cell r="N559"/>
          <cell r="O559">
            <v>0</v>
          </cell>
          <cell r="P559">
            <v>0</v>
          </cell>
          <cell r="Q559">
            <v>0</v>
          </cell>
          <cell r="R559">
            <v>1750</v>
          </cell>
          <cell r="S559">
            <v>1750</v>
          </cell>
          <cell r="T559">
            <v>1750</v>
          </cell>
          <cell r="U559">
            <v>4628</v>
          </cell>
          <cell r="V559">
            <v>0</v>
          </cell>
          <cell r="W559">
            <v>0</v>
          </cell>
          <cell r="X559">
            <v>0</v>
          </cell>
          <cell r="Y559">
            <v>0</v>
          </cell>
          <cell r="Z559">
            <v>0</v>
          </cell>
          <cell r="AA559"/>
          <cell r="AB559"/>
          <cell r="AC559"/>
          <cell r="AD559"/>
          <cell r="AE559"/>
          <cell r="AF559"/>
          <cell r="AG559"/>
          <cell r="AH559"/>
          <cell r="AI559"/>
        </row>
        <row r="560">
          <cell r="E560" t="str">
            <v>uBuhlebezwe</v>
          </cell>
          <cell r="F560">
            <v>0</v>
          </cell>
          <cell r="G560">
            <v>0</v>
          </cell>
          <cell r="H560">
            <v>0</v>
          </cell>
          <cell r="I560"/>
          <cell r="J560"/>
          <cell r="K560"/>
          <cell r="L560"/>
          <cell r="M560"/>
          <cell r="N560"/>
          <cell r="O560">
            <v>0</v>
          </cell>
          <cell r="P560">
            <v>0</v>
          </cell>
          <cell r="Q560">
            <v>0</v>
          </cell>
          <cell r="R560">
            <v>1920</v>
          </cell>
          <cell r="S560">
            <v>1950</v>
          </cell>
          <cell r="T560">
            <v>1950</v>
          </cell>
          <cell r="U560">
            <v>2131</v>
          </cell>
          <cell r="V560">
            <v>0</v>
          </cell>
          <cell r="W560">
            <v>0</v>
          </cell>
          <cell r="X560">
            <v>0</v>
          </cell>
          <cell r="Y560">
            <v>0</v>
          </cell>
          <cell r="Z560">
            <v>0</v>
          </cell>
          <cell r="AA560"/>
          <cell r="AB560"/>
          <cell r="AC560"/>
          <cell r="AD560"/>
          <cell r="AE560"/>
          <cell r="AF560"/>
          <cell r="AG560"/>
          <cell r="AH560"/>
          <cell r="AI560"/>
        </row>
        <row r="561">
          <cell r="E561" t="str">
            <v>uMzimkhulu</v>
          </cell>
          <cell r="F561">
            <v>0</v>
          </cell>
          <cell r="G561">
            <v>0</v>
          </cell>
          <cell r="H561">
            <v>0</v>
          </cell>
          <cell r="I561"/>
          <cell r="J561"/>
          <cell r="K561"/>
          <cell r="L561"/>
          <cell r="M561"/>
          <cell r="N561"/>
          <cell r="O561">
            <v>0</v>
          </cell>
          <cell r="P561">
            <v>0</v>
          </cell>
          <cell r="Q561">
            <v>0</v>
          </cell>
          <cell r="R561">
            <v>1850</v>
          </cell>
          <cell r="S561">
            <v>1850</v>
          </cell>
          <cell r="T561">
            <v>1850</v>
          </cell>
          <cell r="U561">
            <v>3377</v>
          </cell>
          <cell r="V561">
            <v>0</v>
          </cell>
          <cell r="W561">
            <v>0</v>
          </cell>
          <cell r="X561">
            <v>0</v>
          </cell>
          <cell r="Y561">
            <v>0</v>
          </cell>
          <cell r="Z561">
            <v>0</v>
          </cell>
          <cell r="AA561"/>
          <cell r="AB561"/>
          <cell r="AC561"/>
          <cell r="AD561"/>
          <cell r="AE561"/>
          <cell r="AF561"/>
          <cell r="AG561"/>
          <cell r="AH561"/>
          <cell r="AI561"/>
        </row>
        <row r="562">
          <cell r="E562" t="str">
            <v>Dr Nkosazana Dlamini Zuma</v>
          </cell>
          <cell r="F562">
            <v>0</v>
          </cell>
          <cell r="G562">
            <v>0</v>
          </cell>
          <cell r="H562">
            <v>0</v>
          </cell>
          <cell r="I562"/>
          <cell r="J562"/>
          <cell r="K562"/>
          <cell r="L562"/>
          <cell r="M562"/>
          <cell r="N562"/>
          <cell r="O562">
            <v>0</v>
          </cell>
          <cell r="P562">
            <v>0</v>
          </cell>
          <cell r="Q562">
            <v>0</v>
          </cell>
          <cell r="R562">
            <v>1950</v>
          </cell>
          <cell r="S562">
            <v>1950</v>
          </cell>
          <cell r="T562">
            <v>1950</v>
          </cell>
          <cell r="U562">
            <v>2323</v>
          </cell>
          <cell r="V562">
            <v>0</v>
          </cell>
          <cell r="W562">
            <v>0</v>
          </cell>
          <cell r="X562">
            <v>0</v>
          </cell>
          <cell r="Y562">
            <v>0</v>
          </cell>
          <cell r="Z562">
            <v>0</v>
          </cell>
          <cell r="AA562"/>
          <cell r="AB562"/>
          <cell r="AC562"/>
          <cell r="AD562"/>
          <cell r="AE562"/>
          <cell r="AF562"/>
          <cell r="AG562"/>
          <cell r="AH562"/>
          <cell r="AI562"/>
        </row>
        <row r="563">
          <cell r="E563" t="str">
            <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cell r="AB563"/>
          <cell r="AC563"/>
          <cell r="AD563"/>
          <cell r="AE563"/>
          <cell r="AF563"/>
          <cell r="AG563"/>
          <cell r="AH563"/>
          <cell r="AI563"/>
        </row>
        <row r="564">
          <cell r="E564" t="str">
            <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cell r="AB564"/>
          <cell r="AC564"/>
          <cell r="AD564"/>
          <cell r="AE564"/>
          <cell r="AF564"/>
          <cell r="AG564"/>
          <cell r="AH564"/>
          <cell r="AI564"/>
        </row>
        <row r="565">
          <cell r="E565" t="str">
            <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cell r="AB565"/>
          <cell r="AC565"/>
          <cell r="AD565"/>
          <cell r="AE565"/>
          <cell r="AF565"/>
          <cell r="AG565"/>
          <cell r="AH565"/>
          <cell r="AI565"/>
        </row>
        <row r="566">
          <cell r="E566" t="str">
            <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cell r="AB566"/>
          <cell r="AC566"/>
          <cell r="AD566"/>
          <cell r="AE566"/>
          <cell r="AF566"/>
          <cell r="AG566"/>
          <cell r="AH566"/>
          <cell r="AI566"/>
        </row>
        <row r="567">
          <cell r="E567" t="str">
            <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cell r="AB567"/>
          <cell r="AC567"/>
          <cell r="AD567"/>
          <cell r="AE567"/>
          <cell r="AF567"/>
          <cell r="AG567"/>
          <cell r="AH567"/>
          <cell r="AI567"/>
        </row>
        <row r="568">
          <cell r="E568" t="str">
            <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cell r="AB568"/>
          <cell r="AC568"/>
          <cell r="AD568"/>
          <cell r="AE568"/>
          <cell r="AF568"/>
          <cell r="AG568"/>
          <cell r="AH568"/>
          <cell r="AI568"/>
        </row>
        <row r="569">
          <cell r="E569" t="str">
            <v>Harry Gwala District Municipality</v>
          </cell>
          <cell r="F569">
            <v>0</v>
          </cell>
          <cell r="G569">
            <v>0</v>
          </cell>
          <cell r="H569">
            <v>0</v>
          </cell>
          <cell r="I569"/>
          <cell r="J569"/>
          <cell r="K569"/>
          <cell r="L569"/>
          <cell r="M569"/>
          <cell r="N569"/>
          <cell r="O569">
            <v>0</v>
          </cell>
          <cell r="P569">
            <v>0</v>
          </cell>
          <cell r="Q569">
            <v>0</v>
          </cell>
          <cell r="R569">
            <v>1200</v>
          </cell>
          <cell r="S569">
            <v>1200</v>
          </cell>
          <cell r="T569">
            <v>1200</v>
          </cell>
          <cell r="U569">
            <v>4596</v>
          </cell>
          <cell r="V569">
            <v>0</v>
          </cell>
          <cell r="W569">
            <v>0</v>
          </cell>
          <cell r="X569">
            <v>0</v>
          </cell>
          <cell r="Y569">
            <v>0</v>
          </cell>
          <cell r="Z569">
            <v>0</v>
          </cell>
          <cell r="AA569"/>
          <cell r="AB569"/>
          <cell r="AC569"/>
          <cell r="AD569"/>
          <cell r="AE569"/>
          <cell r="AF569"/>
          <cell r="AG569"/>
          <cell r="AH569"/>
          <cell r="AI569"/>
        </row>
        <row r="570">
          <cell r="E570"/>
          <cell r="F570">
            <v>0</v>
          </cell>
          <cell r="G570">
            <v>0</v>
          </cell>
          <cell r="H570">
            <v>0</v>
          </cell>
          <cell r="I570"/>
          <cell r="J570"/>
          <cell r="K570"/>
          <cell r="L570"/>
          <cell r="M570"/>
          <cell r="N570"/>
          <cell r="O570">
            <v>0</v>
          </cell>
          <cell r="P570">
            <v>0</v>
          </cell>
          <cell r="Q570">
            <v>0</v>
          </cell>
          <cell r="R570">
            <v>8670</v>
          </cell>
          <cell r="S570">
            <v>8700</v>
          </cell>
          <cell r="T570">
            <v>8700</v>
          </cell>
          <cell r="U570">
            <v>17055</v>
          </cell>
          <cell r="V570">
            <v>0</v>
          </cell>
          <cell r="W570">
            <v>0</v>
          </cell>
          <cell r="X570">
            <v>0</v>
          </cell>
          <cell r="Y570">
            <v>0</v>
          </cell>
          <cell r="Z570">
            <v>0</v>
          </cell>
          <cell r="AA570"/>
          <cell r="AB570"/>
          <cell r="AC570"/>
          <cell r="AD570">
            <v>0</v>
          </cell>
          <cell r="AE570">
            <v>0</v>
          </cell>
          <cell r="AF570">
            <v>0</v>
          </cell>
          <cell r="AG570">
            <v>0</v>
          </cell>
          <cell r="AH570">
            <v>0</v>
          </cell>
          <cell r="AI570">
            <v>0</v>
          </cell>
        </row>
        <row r="571">
          <cell r="E571"/>
          <cell r="F571"/>
          <cell r="G571"/>
          <cell r="H571"/>
          <cell r="I571"/>
          <cell r="J571"/>
          <cell r="K571"/>
          <cell r="L571"/>
          <cell r="M571"/>
          <cell r="N571"/>
          <cell r="O571"/>
          <cell r="P571"/>
          <cell r="Q571"/>
          <cell r="R571"/>
          <cell r="S571"/>
          <cell r="T571"/>
          <cell r="U571"/>
          <cell r="V571"/>
          <cell r="W571"/>
          <cell r="X571"/>
          <cell r="Y571"/>
          <cell r="Z571"/>
          <cell r="AA571"/>
          <cell r="AB571"/>
          <cell r="AC571"/>
          <cell r="AD571"/>
          <cell r="AE571"/>
          <cell r="AF571"/>
          <cell r="AG571"/>
          <cell r="AH571"/>
          <cell r="AI571"/>
        </row>
        <row r="572">
          <cell r="E572"/>
          <cell r="F572">
            <v>0</v>
          </cell>
          <cell r="G572">
            <v>0</v>
          </cell>
          <cell r="H572">
            <v>0</v>
          </cell>
          <cell r="I572"/>
          <cell r="J572"/>
          <cell r="K572"/>
          <cell r="L572"/>
          <cell r="M572"/>
          <cell r="N572"/>
          <cell r="O572">
            <v>37000</v>
          </cell>
          <cell r="P572">
            <v>39000</v>
          </cell>
          <cell r="Q572">
            <v>39500</v>
          </cell>
          <cell r="R572">
            <v>108620</v>
          </cell>
          <cell r="S572">
            <v>112772</v>
          </cell>
          <cell r="T572">
            <v>112830</v>
          </cell>
          <cell r="U572">
            <v>222137</v>
          </cell>
          <cell r="V572">
            <v>0</v>
          </cell>
          <cell r="W572">
            <v>0</v>
          </cell>
          <cell r="X572">
            <v>49949</v>
          </cell>
          <cell r="Y572">
            <v>52814</v>
          </cell>
          <cell r="Z572">
            <v>55142</v>
          </cell>
          <cell r="AA572"/>
          <cell r="AB572"/>
          <cell r="AC572"/>
          <cell r="AD572">
            <v>0</v>
          </cell>
          <cell r="AE572">
            <v>0</v>
          </cell>
          <cell r="AF572">
            <v>0</v>
          </cell>
          <cell r="AG572">
            <v>0</v>
          </cell>
          <cell r="AH572">
            <v>0</v>
          </cell>
          <cell r="AI572">
            <v>0</v>
          </cell>
        </row>
        <row r="573">
          <cell r="E573"/>
          <cell r="F573"/>
          <cell r="G573"/>
          <cell r="H573"/>
          <cell r="I573"/>
          <cell r="J573"/>
          <cell r="K573"/>
          <cell r="L573"/>
          <cell r="M573"/>
          <cell r="N573"/>
          <cell r="O573"/>
          <cell r="P573"/>
          <cell r="Q573"/>
          <cell r="R573"/>
          <cell r="S573"/>
          <cell r="T573"/>
          <cell r="U573"/>
          <cell r="V573"/>
          <cell r="W573"/>
          <cell r="X573"/>
          <cell r="Y573"/>
          <cell r="Z573"/>
          <cell r="AA573"/>
          <cell r="AB573"/>
          <cell r="AC573"/>
          <cell r="AD573"/>
          <cell r="AE573"/>
          <cell r="AF573"/>
          <cell r="AG573"/>
          <cell r="AH573"/>
          <cell r="AI573"/>
        </row>
        <row r="574">
          <cell r="E574"/>
          <cell r="F574"/>
          <cell r="G574"/>
          <cell r="H574"/>
          <cell r="I574"/>
          <cell r="J574"/>
          <cell r="K574"/>
          <cell r="L574"/>
          <cell r="M574"/>
          <cell r="N574"/>
          <cell r="O574"/>
          <cell r="P574"/>
          <cell r="Q574"/>
          <cell r="R574"/>
          <cell r="S574"/>
          <cell r="T574"/>
          <cell r="U574"/>
          <cell r="V574"/>
          <cell r="W574"/>
          <cell r="X574"/>
          <cell r="Y574"/>
          <cell r="Z574"/>
          <cell r="AA574"/>
          <cell r="AB574"/>
          <cell r="AC574"/>
          <cell r="AD574"/>
          <cell r="AE574"/>
          <cell r="AF574"/>
          <cell r="AG574"/>
          <cell r="AH574"/>
          <cell r="AI574"/>
        </row>
        <row r="575">
          <cell r="E575"/>
          <cell r="F575"/>
          <cell r="G575"/>
          <cell r="H575"/>
          <cell r="I575"/>
          <cell r="J575"/>
          <cell r="K575"/>
          <cell r="L575"/>
          <cell r="M575"/>
          <cell r="N575"/>
          <cell r="O575"/>
          <cell r="P575"/>
          <cell r="Q575"/>
          <cell r="R575"/>
          <cell r="S575"/>
          <cell r="T575"/>
          <cell r="U575"/>
          <cell r="V575"/>
          <cell r="W575"/>
          <cell r="X575"/>
          <cell r="Y575"/>
          <cell r="Z575"/>
          <cell r="AA575"/>
          <cell r="AB575"/>
          <cell r="AC575"/>
          <cell r="AD575"/>
          <cell r="AE575"/>
          <cell r="AF575"/>
          <cell r="AG575"/>
          <cell r="AH575"/>
          <cell r="AI575"/>
        </row>
        <row r="576">
          <cell r="E576" t="str">
            <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cell r="AB576"/>
          <cell r="AC576"/>
          <cell r="AD576"/>
          <cell r="AE576"/>
          <cell r="AF576"/>
          <cell r="AG576"/>
          <cell r="AH576"/>
          <cell r="AI576"/>
        </row>
        <row r="577">
          <cell r="E577" t="str">
            <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cell r="AB577"/>
          <cell r="AC577"/>
          <cell r="AD577"/>
          <cell r="AE577"/>
          <cell r="AF577"/>
          <cell r="AG577"/>
          <cell r="AH577"/>
          <cell r="AI577"/>
        </row>
        <row r="578">
          <cell r="E578" t="str">
            <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cell r="AB578"/>
          <cell r="AC578"/>
          <cell r="AD578"/>
          <cell r="AE578"/>
          <cell r="AF578"/>
          <cell r="AG578"/>
          <cell r="AH578"/>
          <cell r="AI578"/>
        </row>
        <row r="579">
          <cell r="E579" t="str">
            <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cell r="AB579"/>
          <cell r="AC579"/>
          <cell r="AD579"/>
          <cell r="AE579"/>
          <cell r="AF579"/>
          <cell r="AG579"/>
          <cell r="AH579"/>
          <cell r="AI579"/>
        </row>
        <row r="580">
          <cell r="E580" t="str">
            <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cell r="AB580"/>
          <cell r="AC580"/>
          <cell r="AD580"/>
          <cell r="AE580"/>
          <cell r="AF580"/>
          <cell r="AG580"/>
          <cell r="AH580"/>
          <cell r="AI580"/>
        </row>
        <row r="581">
          <cell r="E581"/>
          <cell r="F581"/>
          <cell r="G581"/>
          <cell r="H581"/>
          <cell r="I581"/>
          <cell r="J581"/>
          <cell r="K581"/>
          <cell r="L581"/>
          <cell r="M581"/>
          <cell r="N581"/>
          <cell r="O581"/>
          <cell r="P581"/>
          <cell r="Q581"/>
          <cell r="R581"/>
          <cell r="S581"/>
          <cell r="T581"/>
          <cell r="U581"/>
          <cell r="V581"/>
          <cell r="W581"/>
          <cell r="X581"/>
          <cell r="Y581"/>
          <cell r="Z581"/>
          <cell r="AA581"/>
          <cell r="AB581"/>
          <cell r="AC581"/>
          <cell r="AD581"/>
          <cell r="AE581"/>
          <cell r="AF581"/>
          <cell r="AG581"/>
          <cell r="AH581"/>
          <cell r="AI581"/>
        </row>
        <row r="582">
          <cell r="E582"/>
          <cell r="F582"/>
          <cell r="G582"/>
          <cell r="H582"/>
          <cell r="I582"/>
          <cell r="J582"/>
          <cell r="K582"/>
          <cell r="L582"/>
          <cell r="M582"/>
          <cell r="N582"/>
          <cell r="O582"/>
          <cell r="P582"/>
          <cell r="Q582"/>
          <cell r="R582"/>
          <cell r="S582"/>
          <cell r="T582"/>
          <cell r="U582"/>
          <cell r="V582"/>
          <cell r="W582"/>
          <cell r="X582"/>
          <cell r="Y582"/>
          <cell r="Z582"/>
          <cell r="AA582"/>
          <cell r="AB582"/>
          <cell r="AC582"/>
          <cell r="AD582"/>
          <cell r="AE582"/>
          <cell r="AF582"/>
          <cell r="AG582"/>
          <cell r="AH582"/>
          <cell r="AI582"/>
        </row>
        <row r="583">
          <cell r="E583" t="str">
            <v>Greater Giyani</v>
          </cell>
          <cell r="F583">
            <v>0</v>
          </cell>
          <cell r="G583">
            <v>0</v>
          </cell>
          <cell r="H583">
            <v>0</v>
          </cell>
          <cell r="I583"/>
          <cell r="J583"/>
          <cell r="K583"/>
          <cell r="L583"/>
          <cell r="M583"/>
          <cell r="N583"/>
          <cell r="O583">
            <v>0</v>
          </cell>
          <cell r="P583">
            <v>0</v>
          </cell>
          <cell r="Q583">
            <v>0</v>
          </cell>
          <cell r="R583">
            <v>2200</v>
          </cell>
          <cell r="S583">
            <v>2400</v>
          </cell>
          <cell r="T583">
            <v>2400</v>
          </cell>
          <cell r="U583">
            <v>3851</v>
          </cell>
          <cell r="V583">
            <v>0</v>
          </cell>
          <cell r="W583">
            <v>0</v>
          </cell>
          <cell r="X583">
            <v>0</v>
          </cell>
          <cell r="Y583">
            <v>0</v>
          </cell>
          <cell r="Z583">
            <v>0</v>
          </cell>
          <cell r="AA583"/>
          <cell r="AB583"/>
          <cell r="AC583"/>
          <cell r="AD583"/>
          <cell r="AE583"/>
          <cell r="AF583"/>
          <cell r="AG583"/>
          <cell r="AH583"/>
          <cell r="AI583"/>
        </row>
        <row r="584">
          <cell r="E584" t="str">
            <v>Greater Letaba</v>
          </cell>
          <cell r="F584">
            <v>0</v>
          </cell>
          <cell r="G584">
            <v>0</v>
          </cell>
          <cell r="H584">
            <v>0</v>
          </cell>
          <cell r="I584"/>
          <cell r="J584"/>
          <cell r="K584"/>
          <cell r="L584"/>
          <cell r="M584"/>
          <cell r="N584"/>
          <cell r="O584">
            <v>0</v>
          </cell>
          <cell r="P584">
            <v>0</v>
          </cell>
          <cell r="Q584">
            <v>0</v>
          </cell>
          <cell r="R584">
            <v>2000</v>
          </cell>
          <cell r="S584">
            <v>2000</v>
          </cell>
          <cell r="T584">
            <v>2000</v>
          </cell>
          <cell r="U584">
            <v>1918</v>
          </cell>
          <cell r="V584">
            <v>0</v>
          </cell>
          <cell r="W584">
            <v>0</v>
          </cell>
          <cell r="X584">
            <v>0</v>
          </cell>
          <cell r="Y584">
            <v>0</v>
          </cell>
          <cell r="Z584">
            <v>0</v>
          </cell>
          <cell r="AA584"/>
          <cell r="AB584"/>
          <cell r="AC584"/>
          <cell r="AD584"/>
          <cell r="AE584"/>
          <cell r="AF584"/>
          <cell r="AG584"/>
          <cell r="AH584"/>
          <cell r="AI584"/>
        </row>
        <row r="585">
          <cell r="E585" t="str">
            <v>Greater Tzaneen</v>
          </cell>
          <cell r="F585">
            <v>0</v>
          </cell>
          <cell r="G585">
            <v>0</v>
          </cell>
          <cell r="H585">
            <v>0</v>
          </cell>
          <cell r="I585"/>
          <cell r="J585"/>
          <cell r="K585"/>
          <cell r="L585"/>
          <cell r="M585"/>
          <cell r="N585"/>
          <cell r="O585">
            <v>0</v>
          </cell>
          <cell r="P585">
            <v>0</v>
          </cell>
          <cell r="Q585">
            <v>0</v>
          </cell>
          <cell r="R585">
            <v>2000</v>
          </cell>
          <cell r="S585">
            <v>2000</v>
          </cell>
          <cell r="T585">
            <v>2000</v>
          </cell>
          <cell r="U585">
            <v>8463</v>
          </cell>
          <cell r="V585">
            <v>0</v>
          </cell>
          <cell r="W585">
            <v>0</v>
          </cell>
          <cell r="X585">
            <v>0</v>
          </cell>
          <cell r="Y585">
            <v>0</v>
          </cell>
          <cell r="Z585">
            <v>0</v>
          </cell>
          <cell r="AA585"/>
          <cell r="AB585"/>
          <cell r="AC585"/>
          <cell r="AD585"/>
          <cell r="AE585"/>
          <cell r="AF585"/>
          <cell r="AG585"/>
          <cell r="AH585"/>
          <cell r="AI585"/>
        </row>
        <row r="586">
          <cell r="E586" t="str">
            <v>Ba-Phalaborwa</v>
          </cell>
          <cell r="F586">
            <v>0</v>
          </cell>
          <cell r="G586">
            <v>0</v>
          </cell>
          <cell r="H586">
            <v>0</v>
          </cell>
          <cell r="I586"/>
          <cell r="J586"/>
          <cell r="K586"/>
          <cell r="L586"/>
          <cell r="M586"/>
          <cell r="N586"/>
          <cell r="O586">
            <v>0</v>
          </cell>
          <cell r="P586">
            <v>0</v>
          </cell>
          <cell r="Q586">
            <v>0</v>
          </cell>
          <cell r="R586">
            <v>3100</v>
          </cell>
          <cell r="S586">
            <v>3100</v>
          </cell>
          <cell r="T586">
            <v>3100</v>
          </cell>
          <cell r="U586">
            <v>1195</v>
          </cell>
          <cell r="V586">
            <v>0</v>
          </cell>
          <cell r="W586">
            <v>0</v>
          </cell>
          <cell r="X586">
            <v>0</v>
          </cell>
          <cell r="Y586">
            <v>0</v>
          </cell>
          <cell r="Z586">
            <v>0</v>
          </cell>
          <cell r="AA586"/>
          <cell r="AB586"/>
          <cell r="AC586"/>
          <cell r="AD586"/>
          <cell r="AE586"/>
          <cell r="AF586"/>
          <cell r="AG586"/>
          <cell r="AH586"/>
          <cell r="AI586"/>
        </row>
        <row r="587">
          <cell r="E587" t="str">
            <v>Maruleng</v>
          </cell>
          <cell r="F587">
            <v>0</v>
          </cell>
          <cell r="G587">
            <v>0</v>
          </cell>
          <cell r="H587">
            <v>0</v>
          </cell>
          <cell r="I587"/>
          <cell r="J587"/>
          <cell r="K587"/>
          <cell r="L587"/>
          <cell r="M587"/>
          <cell r="N587"/>
          <cell r="O587">
            <v>0</v>
          </cell>
          <cell r="P587">
            <v>0</v>
          </cell>
          <cell r="Q587">
            <v>0</v>
          </cell>
          <cell r="R587">
            <v>1850</v>
          </cell>
          <cell r="S587">
            <v>1850</v>
          </cell>
          <cell r="T587">
            <v>1850</v>
          </cell>
          <cell r="U587">
            <v>1175</v>
          </cell>
          <cell r="V587">
            <v>0</v>
          </cell>
          <cell r="W587">
            <v>0</v>
          </cell>
          <cell r="X587">
            <v>0</v>
          </cell>
          <cell r="Y587">
            <v>0</v>
          </cell>
          <cell r="Z587">
            <v>0</v>
          </cell>
          <cell r="AA587"/>
          <cell r="AB587"/>
          <cell r="AC587"/>
          <cell r="AD587"/>
          <cell r="AE587"/>
          <cell r="AF587"/>
          <cell r="AG587"/>
          <cell r="AH587"/>
          <cell r="AI587"/>
        </row>
        <row r="588">
          <cell r="E588" t="str">
            <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cell r="AB588"/>
          <cell r="AC588"/>
          <cell r="AD588"/>
          <cell r="AE588"/>
          <cell r="AF588"/>
          <cell r="AG588"/>
          <cell r="AH588"/>
          <cell r="AI588"/>
        </row>
        <row r="589">
          <cell r="E589" t="str">
            <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cell r="AB589"/>
          <cell r="AC589"/>
          <cell r="AD589"/>
          <cell r="AE589"/>
          <cell r="AF589"/>
          <cell r="AG589"/>
          <cell r="AH589"/>
          <cell r="AI589"/>
        </row>
        <row r="590">
          <cell r="E590" t="str">
            <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cell r="AB590"/>
          <cell r="AC590"/>
          <cell r="AD590"/>
          <cell r="AE590"/>
          <cell r="AF590"/>
          <cell r="AG590"/>
          <cell r="AH590"/>
          <cell r="AI590"/>
        </row>
        <row r="591">
          <cell r="E591" t="str">
            <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cell r="AB591"/>
          <cell r="AC591"/>
          <cell r="AD591"/>
          <cell r="AE591"/>
          <cell r="AF591"/>
          <cell r="AG591"/>
          <cell r="AH591"/>
          <cell r="AI591"/>
        </row>
        <row r="592">
          <cell r="E592" t="str">
            <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cell r="AB592"/>
          <cell r="AC592"/>
          <cell r="AD592"/>
          <cell r="AE592"/>
          <cell r="AF592"/>
          <cell r="AG592"/>
          <cell r="AH592"/>
          <cell r="AI592"/>
        </row>
        <row r="593">
          <cell r="E593" t="str">
            <v>Mopani District Municipality</v>
          </cell>
          <cell r="F593">
            <v>0</v>
          </cell>
          <cell r="G593">
            <v>0</v>
          </cell>
          <cell r="H593">
            <v>0</v>
          </cell>
          <cell r="I593"/>
          <cell r="J593"/>
          <cell r="K593"/>
          <cell r="L593"/>
          <cell r="M593"/>
          <cell r="N593"/>
          <cell r="O593">
            <v>0</v>
          </cell>
          <cell r="P593">
            <v>0</v>
          </cell>
          <cell r="Q593">
            <v>0</v>
          </cell>
          <cell r="R593">
            <v>2900</v>
          </cell>
          <cell r="S593">
            <v>3000</v>
          </cell>
          <cell r="T593">
            <v>3000</v>
          </cell>
          <cell r="U593">
            <v>10129</v>
          </cell>
          <cell r="V593">
            <v>0</v>
          </cell>
          <cell r="W593">
            <v>0</v>
          </cell>
          <cell r="X593">
            <v>0</v>
          </cell>
          <cell r="Y593">
            <v>0</v>
          </cell>
          <cell r="Z593">
            <v>0</v>
          </cell>
          <cell r="AA593"/>
          <cell r="AB593"/>
          <cell r="AC593"/>
          <cell r="AD593"/>
          <cell r="AE593"/>
          <cell r="AF593"/>
          <cell r="AG593"/>
          <cell r="AH593"/>
          <cell r="AI593"/>
        </row>
        <row r="594">
          <cell r="E594"/>
          <cell r="F594">
            <v>0</v>
          </cell>
          <cell r="G594">
            <v>0</v>
          </cell>
          <cell r="H594">
            <v>0</v>
          </cell>
          <cell r="I594"/>
          <cell r="J594"/>
          <cell r="K594"/>
          <cell r="L594"/>
          <cell r="M594"/>
          <cell r="N594"/>
          <cell r="O594">
            <v>0</v>
          </cell>
          <cell r="P594">
            <v>0</v>
          </cell>
          <cell r="Q594">
            <v>0</v>
          </cell>
          <cell r="R594">
            <v>14050</v>
          </cell>
          <cell r="S594">
            <v>14350</v>
          </cell>
          <cell r="T594">
            <v>14350</v>
          </cell>
          <cell r="U594">
            <v>26731</v>
          </cell>
          <cell r="V594">
            <v>0</v>
          </cell>
          <cell r="W594">
            <v>0</v>
          </cell>
          <cell r="X594">
            <v>0</v>
          </cell>
          <cell r="Y594">
            <v>0</v>
          </cell>
          <cell r="Z594">
            <v>0</v>
          </cell>
          <cell r="AA594"/>
          <cell r="AB594"/>
          <cell r="AC594"/>
          <cell r="AD594">
            <v>0</v>
          </cell>
          <cell r="AE594">
            <v>0</v>
          </cell>
          <cell r="AF594">
            <v>0</v>
          </cell>
          <cell r="AG594">
            <v>0</v>
          </cell>
          <cell r="AH594">
            <v>0</v>
          </cell>
          <cell r="AI594">
            <v>0</v>
          </cell>
        </row>
        <row r="595">
          <cell r="E595"/>
          <cell r="F595"/>
          <cell r="G595"/>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cell r="AG595"/>
          <cell r="AH595"/>
          <cell r="AI595"/>
        </row>
        <row r="596">
          <cell r="E596" t="str">
            <v>Musina</v>
          </cell>
          <cell r="F596">
            <v>0</v>
          </cell>
          <cell r="G596">
            <v>0</v>
          </cell>
          <cell r="H596">
            <v>0</v>
          </cell>
          <cell r="I596"/>
          <cell r="J596"/>
          <cell r="K596"/>
          <cell r="L596"/>
          <cell r="M596"/>
          <cell r="N596"/>
          <cell r="O596">
            <v>0</v>
          </cell>
          <cell r="P596">
            <v>0</v>
          </cell>
          <cell r="Q596">
            <v>0</v>
          </cell>
          <cell r="R596">
            <v>2850</v>
          </cell>
          <cell r="S596">
            <v>3000</v>
          </cell>
          <cell r="T596">
            <v>3000</v>
          </cell>
          <cell r="U596">
            <v>1715</v>
          </cell>
          <cell r="V596">
            <v>0</v>
          </cell>
          <cell r="W596">
            <v>0</v>
          </cell>
          <cell r="X596">
            <v>0</v>
          </cell>
          <cell r="Y596">
            <v>0</v>
          </cell>
          <cell r="Z596">
            <v>0</v>
          </cell>
          <cell r="AA596"/>
          <cell r="AB596"/>
          <cell r="AC596"/>
          <cell r="AD596"/>
          <cell r="AE596"/>
          <cell r="AF596"/>
          <cell r="AG596"/>
          <cell r="AH596"/>
          <cell r="AI596"/>
        </row>
        <row r="597">
          <cell r="E597" t="str">
            <v>Thulamela</v>
          </cell>
          <cell r="F597">
            <v>0</v>
          </cell>
          <cell r="G597">
            <v>0</v>
          </cell>
          <cell r="H597">
            <v>0</v>
          </cell>
          <cell r="I597"/>
          <cell r="J597"/>
          <cell r="K597"/>
          <cell r="L597"/>
          <cell r="M597"/>
          <cell r="N597"/>
          <cell r="O597">
            <v>5500</v>
          </cell>
          <cell r="P597">
            <v>5000</v>
          </cell>
          <cell r="Q597">
            <v>5500</v>
          </cell>
          <cell r="R597">
            <v>1650</v>
          </cell>
          <cell r="S597">
            <v>1650</v>
          </cell>
          <cell r="T597">
            <v>1700</v>
          </cell>
          <cell r="U597">
            <v>6069</v>
          </cell>
          <cell r="V597">
            <v>0</v>
          </cell>
          <cell r="W597">
            <v>0</v>
          </cell>
          <cell r="X597">
            <v>0</v>
          </cell>
          <cell r="Y597">
            <v>0</v>
          </cell>
          <cell r="Z597">
            <v>0</v>
          </cell>
          <cell r="AA597"/>
          <cell r="AB597"/>
          <cell r="AC597"/>
          <cell r="AD597"/>
          <cell r="AE597"/>
          <cell r="AF597"/>
          <cell r="AG597"/>
          <cell r="AH597"/>
          <cell r="AI597"/>
        </row>
        <row r="598">
          <cell r="E598" t="str">
            <v>Makhado</v>
          </cell>
          <cell r="F598">
            <v>0</v>
          </cell>
          <cell r="G598">
            <v>0</v>
          </cell>
          <cell r="H598">
            <v>0</v>
          </cell>
          <cell r="I598"/>
          <cell r="J598"/>
          <cell r="K598"/>
          <cell r="L598"/>
          <cell r="M598"/>
          <cell r="N598"/>
          <cell r="O598">
            <v>0</v>
          </cell>
          <cell r="P598">
            <v>0</v>
          </cell>
          <cell r="Q598">
            <v>0</v>
          </cell>
          <cell r="R598">
            <v>1850</v>
          </cell>
          <cell r="S598">
            <v>1950</v>
          </cell>
          <cell r="T598">
            <v>1950</v>
          </cell>
          <cell r="U598">
            <v>2280</v>
          </cell>
          <cell r="V598">
            <v>0</v>
          </cell>
          <cell r="W598">
            <v>0</v>
          </cell>
          <cell r="X598">
            <v>0</v>
          </cell>
          <cell r="Y598">
            <v>0</v>
          </cell>
          <cell r="Z598">
            <v>0</v>
          </cell>
          <cell r="AA598"/>
          <cell r="AB598"/>
          <cell r="AC598"/>
          <cell r="AD598"/>
          <cell r="AE598"/>
          <cell r="AF598"/>
          <cell r="AG598"/>
          <cell r="AH598"/>
          <cell r="AI598"/>
        </row>
        <row r="599">
          <cell r="E599" t="str">
            <v>Collins Chabane</v>
          </cell>
          <cell r="F599">
            <v>0</v>
          </cell>
          <cell r="G599">
            <v>0</v>
          </cell>
          <cell r="H599">
            <v>0</v>
          </cell>
          <cell r="I599"/>
          <cell r="J599"/>
          <cell r="K599"/>
          <cell r="L599"/>
          <cell r="M599"/>
          <cell r="N599"/>
          <cell r="O599">
            <v>0</v>
          </cell>
          <cell r="P599">
            <v>0</v>
          </cell>
          <cell r="Q599">
            <v>0</v>
          </cell>
          <cell r="R599">
            <v>2450</v>
          </cell>
          <cell r="S599">
            <v>2550</v>
          </cell>
          <cell r="T599">
            <v>2550</v>
          </cell>
          <cell r="U599">
            <v>1784</v>
          </cell>
          <cell r="V599">
            <v>0</v>
          </cell>
          <cell r="W599">
            <v>0</v>
          </cell>
          <cell r="X599">
            <v>0</v>
          </cell>
          <cell r="Y599">
            <v>0</v>
          </cell>
          <cell r="Z599">
            <v>0</v>
          </cell>
          <cell r="AA599"/>
          <cell r="AB599"/>
          <cell r="AC599"/>
          <cell r="AD599"/>
          <cell r="AE599"/>
          <cell r="AF599"/>
          <cell r="AG599"/>
          <cell r="AH599"/>
          <cell r="AI599"/>
        </row>
        <row r="600">
          <cell r="E600" t="str">
            <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cell r="AB600"/>
          <cell r="AC600"/>
          <cell r="AD600"/>
          <cell r="AE600"/>
          <cell r="AF600"/>
          <cell r="AG600"/>
          <cell r="AH600"/>
          <cell r="AI600"/>
        </row>
        <row r="601">
          <cell r="E601" t="str">
            <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cell r="AB601"/>
          <cell r="AC601"/>
          <cell r="AD601"/>
          <cell r="AE601"/>
          <cell r="AF601"/>
          <cell r="AG601"/>
          <cell r="AH601"/>
          <cell r="AI601"/>
        </row>
        <row r="602">
          <cell r="E602" t="str">
            <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cell r="AB602"/>
          <cell r="AC602"/>
          <cell r="AD602"/>
          <cell r="AE602"/>
          <cell r="AF602"/>
          <cell r="AG602"/>
          <cell r="AH602"/>
          <cell r="AI602"/>
        </row>
        <row r="603">
          <cell r="E603" t="str">
            <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cell r="AB603"/>
          <cell r="AC603"/>
          <cell r="AD603"/>
          <cell r="AE603"/>
          <cell r="AF603"/>
          <cell r="AG603"/>
          <cell r="AH603"/>
          <cell r="AI603"/>
        </row>
        <row r="604">
          <cell r="E604" t="str">
            <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cell r="AB604"/>
          <cell r="AC604"/>
          <cell r="AD604"/>
          <cell r="AE604"/>
          <cell r="AF604"/>
          <cell r="AG604"/>
          <cell r="AH604"/>
          <cell r="AI604"/>
        </row>
        <row r="605">
          <cell r="E605" t="str">
            <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cell r="AB605"/>
          <cell r="AC605"/>
          <cell r="AD605"/>
          <cell r="AE605"/>
          <cell r="AF605"/>
          <cell r="AG605"/>
          <cell r="AH605"/>
          <cell r="AI605"/>
        </row>
        <row r="606">
          <cell r="E606" t="str">
            <v>Vhembe District Municipality</v>
          </cell>
          <cell r="F606">
            <v>0</v>
          </cell>
          <cell r="G606">
            <v>0</v>
          </cell>
          <cell r="H606">
            <v>0</v>
          </cell>
          <cell r="I606"/>
          <cell r="J606"/>
          <cell r="K606"/>
          <cell r="L606"/>
          <cell r="M606"/>
          <cell r="N606"/>
          <cell r="O606">
            <v>0</v>
          </cell>
          <cell r="P606">
            <v>0</v>
          </cell>
          <cell r="Q606">
            <v>0</v>
          </cell>
          <cell r="R606">
            <v>2900</v>
          </cell>
          <cell r="S606">
            <v>3000</v>
          </cell>
          <cell r="T606">
            <v>3000</v>
          </cell>
          <cell r="U606">
            <v>2245</v>
          </cell>
          <cell r="V606">
            <v>0</v>
          </cell>
          <cell r="W606">
            <v>0</v>
          </cell>
          <cell r="X606">
            <v>0</v>
          </cell>
          <cell r="Y606">
            <v>0</v>
          </cell>
          <cell r="Z606">
            <v>0</v>
          </cell>
          <cell r="AA606"/>
          <cell r="AB606"/>
          <cell r="AC606"/>
          <cell r="AD606"/>
          <cell r="AE606"/>
          <cell r="AF606"/>
          <cell r="AG606"/>
          <cell r="AH606"/>
          <cell r="AI606"/>
        </row>
        <row r="607">
          <cell r="E607"/>
          <cell r="F607">
            <v>0</v>
          </cell>
          <cell r="G607">
            <v>0</v>
          </cell>
          <cell r="H607">
            <v>0</v>
          </cell>
          <cell r="I607"/>
          <cell r="J607"/>
          <cell r="K607"/>
          <cell r="L607"/>
          <cell r="M607"/>
          <cell r="N607"/>
          <cell r="O607">
            <v>5500</v>
          </cell>
          <cell r="P607">
            <v>5000</v>
          </cell>
          <cell r="Q607">
            <v>5500</v>
          </cell>
          <cell r="R607">
            <v>11700</v>
          </cell>
          <cell r="S607">
            <v>12150</v>
          </cell>
          <cell r="T607">
            <v>12200</v>
          </cell>
          <cell r="U607">
            <v>14093</v>
          </cell>
          <cell r="V607">
            <v>0</v>
          </cell>
          <cell r="W607">
            <v>0</v>
          </cell>
          <cell r="X607">
            <v>0</v>
          </cell>
          <cell r="Y607">
            <v>0</v>
          </cell>
          <cell r="Z607">
            <v>0</v>
          </cell>
          <cell r="AA607"/>
          <cell r="AB607"/>
          <cell r="AC607"/>
          <cell r="AD607">
            <v>0</v>
          </cell>
          <cell r="AE607">
            <v>0</v>
          </cell>
          <cell r="AF607">
            <v>0</v>
          </cell>
          <cell r="AG607">
            <v>0</v>
          </cell>
          <cell r="AH607">
            <v>0</v>
          </cell>
          <cell r="AI607">
            <v>0</v>
          </cell>
        </row>
        <row r="608">
          <cell r="E608"/>
          <cell r="F608"/>
          <cell r="G608"/>
          <cell r="H608"/>
          <cell r="I608"/>
          <cell r="J608"/>
          <cell r="K608"/>
          <cell r="L608"/>
          <cell r="M608"/>
          <cell r="N608"/>
          <cell r="O608"/>
          <cell r="P608"/>
          <cell r="Q608"/>
          <cell r="R608"/>
          <cell r="S608"/>
          <cell r="T608"/>
          <cell r="U608"/>
          <cell r="V608"/>
          <cell r="W608"/>
          <cell r="X608"/>
          <cell r="Y608"/>
          <cell r="Z608"/>
          <cell r="AA608"/>
          <cell r="AB608"/>
          <cell r="AC608"/>
          <cell r="AD608"/>
          <cell r="AE608"/>
          <cell r="AF608"/>
          <cell r="AG608"/>
          <cell r="AH608"/>
          <cell r="AI608"/>
        </row>
        <row r="609">
          <cell r="E609" t="str">
            <v>Blouberg</v>
          </cell>
          <cell r="F609">
            <v>0</v>
          </cell>
          <cell r="G609">
            <v>0</v>
          </cell>
          <cell r="H609">
            <v>0</v>
          </cell>
          <cell r="I609"/>
          <cell r="J609"/>
          <cell r="K609"/>
          <cell r="L609"/>
          <cell r="M609"/>
          <cell r="N609"/>
          <cell r="O609">
            <v>0</v>
          </cell>
          <cell r="P609">
            <v>0</v>
          </cell>
          <cell r="Q609">
            <v>0</v>
          </cell>
          <cell r="R609">
            <v>2400</v>
          </cell>
          <cell r="S609">
            <v>2400</v>
          </cell>
          <cell r="T609">
            <v>2400</v>
          </cell>
          <cell r="U609">
            <v>1266</v>
          </cell>
          <cell r="V609">
            <v>0</v>
          </cell>
          <cell r="W609">
            <v>0</v>
          </cell>
          <cell r="X609">
            <v>0</v>
          </cell>
          <cell r="Y609">
            <v>0</v>
          </cell>
          <cell r="Z609">
            <v>0</v>
          </cell>
          <cell r="AA609"/>
          <cell r="AB609"/>
          <cell r="AC609"/>
          <cell r="AD609"/>
          <cell r="AE609"/>
          <cell r="AF609"/>
          <cell r="AG609"/>
          <cell r="AH609"/>
          <cell r="AI609"/>
        </row>
        <row r="610">
          <cell r="E610" t="str">
            <v>Molemole</v>
          </cell>
          <cell r="F610">
            <v>0</v>
          </cell>
          <cell r="G610">
            <v>0</v>
          </cell>
          <cell r="H610">
            <v>0</v>
          </cell>
          <cell r="I610"/>
          <cell r="J610"/>
          <cell r="K610"/>
          <cell r="L610"/>
          <cell r="M610"/>
          <cell r="N610"/>
          <cell r="O610">
            <v>0</v>
          </cell>
          <cell r="P610">
            <v>0</v>
          </cell>
          <cell r="Q610">
            <v>0</v>
          </cell>
          <cell r="R610">
            <v>2300</v>
          </cell>
          <cell r="S610">
            <v>2300</v>
          </cell>
          <cell r="T610">
            <v>2300</v>
          </cell>
          <cell r="U610">
            <v>1429</v>
          </cell>
          <cell r="V610">
            <v>0</v>
          </cell>
          <cell r="W610">
            <v>0</v>
          </cell>
          <cell r="X610">
            <v>0</v>
          </cell>
          <cell r="Y610">
            <v>0</v>
          </cell>
          <cell r="Z610">
            <v>0</v>
          </cell>
          <cell r="AA610"/>
          <cell r="AB610"/>
          <cell r="AC610"/>
          <cell r="AD610"/>
          <cell r="AE610"/>
          <cell r="AF610"/>
          <cell r="AG610"/>
          <cell r="AH610"/>
          <cell r="AI610"/>
        </row>
        <row r="611">
          <cell r="E611" t="str">
            <v>Polokwane</v>
          </cell>
          <cell r="F611">
            <v>0</v>
          </cell>
          <cell r="G611">
            <v>0</v>
          </cell>
          <cell r="H611">
            <v>0</v>
          </cell>
          <cell r="I611"/>
          <cell r="J611"/>
          <cell r="K611"/>
          <cell r="L611"/>
          <cell r="M611"/>
          <cell r="N611"/>
          <cell r="O611">
            <v>6217</v>
          </cell>
          <cell r="P611">
            <v>6446</v>
          </cell>
          <cell r="Q611">
            <v>6000</v>
          </cell>
          <cell r="R611">
            <v>2400</v>
          </cell>
          <cell r="S611">
            <v>2400</v>
          </cell>
          <cell r="T611">
            <v>2400</v>
          </cell>
          <cell r="U611">
            <v>7971</v>
          </cell>
          <cell r="V611">
            <v>0</v>
          </cell>
          <cell r="W611">
            <v>0</v>
          </cell>
          <cell r="X611">
            <v>0</v>
          </cell>
          <cell r="Y611">
            <v>0</v>
          </cell>
          <cell r="Z611">
            <v>0</v>
          </cell>
          <cell r="AA611"/>
          <cell r="AB611"/>
          <cell r="AC611"/>
          <cell r="AD611"/>
          <cell r="AE611"/>
          <cell r="AF611"/>
          <cell r="AG611"/>
          <cell r="AH611"/>
          <cell r="AI611"/>
        </row>
        <row r="612">
          <cell r="E612" t="str">
            <v>Lepele-Nkumpi</v>
          </cell>
          <cell r="F612">
            <v>0</v>
          </cell>
          <cell r="G612">
            <v>0</v>
          </cell>
          <cell r="H612">
            <v>0</v>
          </cell>
          <cell r="I612"/>
          <cell r="J612"/>
          <cell r="K612"/>
          <cell r="L612"/>
          <cell r="M612"/>
          <cell r="N612"/>
          <cell r="O612">
            <v>0</v>
          </cell>
          <cell r="P612">
            <v>0</v>
          </cell>
          <cell r="Q612">
            <v>0</v>
          </cell>
          <cell r="R612">
            <v>2000</v>
          </cell>
          <cell r="S612">
            <v>2000</v>
          </cell>
          <cell r="T612">
            <v>2000</v>
          </cell>
          <cell r="U612">
            <v>1969</v>
          </cell>
          <cell r="V612">
            <v>0</v>
          </cell>
          <cell r="W612">
            <v>0</v>
          </cell>
          <cell r="X612">
            <v>0</v>
          </cell>
          <cell r="Y612">
            <v>0</v>
          </cell>
          <cell r="Z612">
            <v>0</v>
          </cell>
          <cell r="AA612"/>
          <cell r="AB612"/>
          <cell r="AC612"/>
          <cell r="AD612"/>
          <cell r="AE612"/>
          <cell r="AF612"/>
          <cell r="AG612"/>
          <cell r="AH612"/>
          <cell r="AI612"/>
        </row>
        <row r="613">
          <cell r="E613" t="str">
            <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cell r="AB613"/>
          <cell r="AC613"/>
          <cell r="AD613"/>
          <cell r="AE613"/>
          <cell r="AF613"/>
          <cell r="AG613"/>
          <cell r="AH613"/>
          <cell r="AI613"/>
        </row>
        <row r="614">
          <cell r="E614" t="str">
            <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cell r="AB614"/>
          <cell r="AC614"/>
          <cell r="AD614"/>
          <cell r="AE614"/>
          <cell r="AF614"/>
          <cell r="AG614"/>
          <cell r="AH614"/>
          <cell r="AI614"/>
        </row>
        <row r="615">
          <cell r="E615" t="str">
            <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cell r="AB615"/>
          <cell r="AC615"/>
          <cell r="AD615"/>
          <cell r="AE615"/>
          <cell r="AF615"/>
          <cell r="AG615"/>
          <cell r="AH615"/>
          <cell r="AI615"/>
        </row>
        <row r="616">
          <cell r="E616" t="str">
            <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cell r="AB616"/>
          <cell r="AC616"/>
          <cell r="AD616"/>
          <cell r="AE616"/>
          <cell r="AF616"/>
          <cell r="AG616"/>
          <cell r="AH616"/>
          <cell r="AI616"/>
        </row>
        <row r="617">
          <cell r="E617" t="str">
            <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cell r="AB617"/>
          <cell r="AC617"/>
          <cell r="AD617"/>
          <cell r="AE617"/>
          <cell r="AF617"/>
          <cell r="AG617"/>
          <cell r="AH617"/>
          <cell r="AI617"/>
        </row>
        <row r="618">
          <cell r="E618" t="str">
            <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cell r="AB618"/>
          <cell r="AC618"/>
          <cell r="AD618"/>
          <cell r="AE618"/>
          <cell r="AF618"/>
          <cell r="AG618"/>
          <cell r="AH618"/>
          <cell r="AI618"/>
        </row>
        <row r="619">
          <cell r="E619" t="str">
            <v>Capricorn District Municipality</v>
          </cell>
          <cell r="F619">
            <v>0</v>
          </cell>
          <cell r="G619">
            <v>0</v>
          </cell>
          <cell r="H619">
            <v>0</v>
          </cell>
          <cell r="I619"/>
          <cell r="J619"/>
          <cell r="K619"/>
          <cell r="L619"/>
          <cell r="M619"/>
          <cell r="N619"/>
          <cell r="O619">
            <v>0</v>
          </cell>
          <cell r="P619">
            <v>0</v>
          </cell>
          <cell r="Q619">
            <v>0</v>
          </cell>
          <cell r="R619">
            <v>1000</v>
          </cell>
          <cell r="S619">
            <v>1000</v>
          </cell>
          <cell r="T619">
            <v>1000</v>
          </cell>
          <cell r="U619">
            <v>3866</v>
          </cell>
          <cell r="V619">
            <v>0</v>
          </cell>
          <cell r="W619">
            <v>0</v>
          </cell>
          <cell r="X619">
            <v>0</v>
          </cell>
          <cell r="Y619">
            <v>0</v>
          </cell>
          <cell r="Z619">
            <v>0</v>
          </cell>
          <cell r="AA619"/>
          <cell r="AB619"/>
          <cell r="AC619"/>
          <cell r="AD619"/>
          <cell r="AE619"/>
          <cell r="AF619"/>
          <cell r="AG619"/>
          <cell r="AH619"/>
          <cell r="AI619"/>
        </row>
        <row r="620">
          <cell r="E620"/>
          <cell r="F620">
            <v>0</v>
          </cell>
          <cell r="G620">
            <v>0</v>
          </cell>
          <cell r="H620">
            <v>0</v>
          </cell>
          <cell r="I620"/>
          <cell r="J620"/>
          <cell r="K620"/>
          <cell r="L620"/>
          <cell r="M620"/>
          <cell r="N620"/>
          <cell r="O620">
            <v>6217</v>
          </cell>
          <cell r="P620">
            <v>6446</v>
          </cell>
          <cell r="Q620">
            <v>6000</v>
          </cell>
          <cell r="R620">
            <v>10100</v>
          </cell>
          <cell r="S620">
            <v>10100</v>
          </cell>
          <cell r="T620">
            <v>10100</v>
          </cell>
          <cell r="U620">
            <v>16501</v>
          </cell>
          <cell r="V620">
            <v>0</v>
          </cell>
          <cell r="W620">
            <v>0</v>
          </cell>
          <cell r="X620">
            <v>0</v>
          </cell>
          <cell r="Y620">
            <v>0</v>
          </cell>
          <cell r="Z620">
            <v>0</v>
          </cell>
          <cell r="AA620"/>
          <cell r="AB620"/>
          <cell r="AC620"/>
          <cell r="AD620">
            <v>0</v>
          </cell>
          <cell r="AE620">
            <v>0</v>
          </cell>
          <cell r="AF620">
            <v>0</v>
          </cell>
          <cell r="AG620">
            <v>0</v>
          </cell>
          <cell r="AH620">
            <v>0</v>
          </cell>
          <cell r="AI620">
            <v>0</v>
          </cell>
        </row>
        <row r="621">
          <cell r="E621"/>
          <cell r="F621"/>
          <cell r="G621"/>
          <cell r="H621"/>
          <cell r="I621"/>
          <cell r="J621"/>
          <cell r="K621"/>
          <cell r="L621"/>
          <cell r="M621"/>
          <cell r="N621"/>
          <cell r="O621"/>
          <cell r="P621"/>
          <cell r="Q621"/>
          <cell r="R621"/>
          <cell r="S621"/>
          <cell r="T621"/>
          <cell r="U621"/>
          <cell r="V621"/>
          <cell r="W621"/>
          <cell r="X621"/>
          <cell r="Y621"/>
          <cell r="Z621"/>
          <cell r="AA621"/>
          <cell r="AB621"/>
          <cell r="AC621"/>
          <cell r="AD621"/>
          <cell r="AE621"/>
          <cell r="AF621"/>
          <cell r="AG621"/>
          <cell r="AH621"/>
          <cell r="AI621"/>
        </row>
        <row r="622">
          <cell r="E622" t="str">
            <v>Thabazimbi</v>
          </cell>
          <cell r="F622">
            <v>0</v>
          </cell>
          <cell r="G622">
            <v>0</v>
          </cell>
          <cell r="H622">
            <v>0</v>
          </cell>
          <cell r="I622"/>
          <cell r="J622"/>
          <cell r="K622"/>
          <cell r="L622"/>
          <cell r="M622"/>
          <cell r="N622"/>
          <cell r="O622">
            <v>0</v>
          </cell>
          <cell r="P622">
            <v>0</v>
          </cell>
          <cell r="Q622">
            <v>0</v>
          </cell>
          <cell r="R622">
            <v>3100</v>
          </cell>
          <cell r="S622">
            <v>3100</v>
          </cell>
          <cell r="T622">
            <v>3100</v>
          </cell>
          <cell r="U622">
            <v>1256</v>
          </cell>
          <cell r="V622">
            <v>0</v>
          </cell>
          <cell r="W622">
            <v>0</v>
          </cell>
          <cell r="X622">
            <v>0</v>
          </cell>
          <cell r="Y622">
            <v>0</v>
          </cell>
          <cell r="Z622">
            <v>0</v>
          </cell>
          <cell r="AA622"/>
          <cell r="AB622"/>
          <cell r="AC622"/>
          <cell r="AD622"/>
          <cell r="AE622"/>
          <cell r="AF622"/>
          <cell r="AG622"/>
          <cell r="AH622"/>
          <cell r="AI622"/>
        </row>
        <row r="623">
          <cell r="E623" t="str">
            <v>Lephalale</v>
          </cell>
          <cell r="F623">
            <v>0</v>
          </cell>
          <cell r="G623">
            <v>0</v>
          </cell>
          <cell r="H623">
            <v>0</v>
          </cell>
          <cell r="I623"/>
          <cell r="J623"/>
          <cell r="K623"/>
          <cell r="L623"/>
          <cell r="M623"/>
          <cell r="N623"/>
          <cell r="O623">
            <v>0</v>
          </cell>
          <cell r="P623">
            <v>0</v>
          </cell>
          <cell r="Q623">
            <v>0</v>
          </cell>
          <cell r="R623">
            <v>1650</v>
          </cell>
          <cell r="S623">
            <v>1650</v>
          </cell>
          <cell r="T623">
            <v>1700</v>
          </cell>
          <cell r="U623">
            <v>1220</v>
          </cell>
          <cell r="V623">
            <v>0</v>
          </cell>
          <cell r="W623">
            <v>0</v>
          </cell>
          <cell r="X623">
            <v>0</v>
          </cell>
          <cell r="Y623">
            <v>0</v>
          </cell>
          <cell r="Z623">
            <v>0</v>
          </cell>
          <cell r="AA623"/>
          <cell r="AB623"/>
          <cell r="AC623"/>
          <cell r="AD623"/>
          <cell r="AE623"/>
          <cell r="AF623"/>
          <cell r="AG623"/>
          <cell r="AH623"/>
          <cell r="AI623"/>
        </row>
        <row r="624">
          <cell r="E624" t="str">
            <v>Bela-Bela</v>
          </cell>
          <cell r="F624">
            <v>0</v>
          </cell>
          <cell r="G624">
            <v>0</v>
          </cell>
          <cell r="H624">
            <v>0</v>
          </cell>
          <cell r="I624"/>
          <cell r="J624"/>
          <cell r="K624"/>
          <cell r="L624"/>
          <cell r="M624"/>
          <cell r="N624"/>
          <cell r="O624">
            <v>0</v>
          </cell>
          <cell r="P624">
            <v>0</v>
          </cell>
          <cell r="Q624">
            <v>0</v>
          </cell>
          <cell r="R624">
            <v>1650</v>
          </cell>
          <cell r="S624">
            <v>1650</v>
          </cell>
          <cell r="T624">
            <v>1700</v>
          </cell>
          <cell r="U624">
            <v>1353</v>
          </cell>
          <cell r="V624">
            <v>0</v>
          </cell>
          <cell r="W624">
            <v>0</v>
          </cell>
          <cell r="X624">
            <v>0</v>
          </cell>
          <cell r="Y624">
            <v>0</v>
          </cell>
          <cell r="Z624">
            <v>0</v>
          </cell>
          <cell r="AA624"/>
          <cell r="AB624"/>
          <cell r="AC624"/>
          <cell r="AD624"/>
          <cell r="AE624"/>
          <cell r="AF624"/>
          <cell r="AG624"/>
          <cell r="AH624"/>
          <cell r="AI624"/>
        </row>
        <row r="625">
          <cell r="E625" t="str">
            <v>Mogalakwena</v>
          </cell>
          <cell r="F625">
            <v>0</v>
          </cell>
          <cell r="G625">
            <v>0</v>
          </cell>
          <cell r="H625">
            <v>0</v>
          </cell>
          <cell r="I625"/>
          <cell r="J625"/>
          <cell r="K625"/>
          <cell r="L625"/>
          <cell r="M625"/>
          <cell r="N625"/>
          <cell r="O625">
            <v>0</v>
          </cell>
          <cell r="P625">
            <v>0</v>
          </cell>
          <cell r="Q625">
            <v>0</v>
          </cell>
          <cell r="R625">
            <v>1950</v>
          </cell>
          <cell r="S625">
            <v>2100</v>
          </cell>
          <cell r="T625">
            <v>2100</v>
          </cell>
          <cell r="U625">
            <v>1292</v>
          </cell>
          <cell r="V625">
            <v>0</v>
          </cell>
          <cell r="W625">
            <v>0</v>
          </cell>
          <cell r="X625">
            <v>0</v>
          </cell>
          <cell r="Y625">
            <v>0</v>
          </cell>
          <cell r="Z625">
            <v>0</v>
          </cell>
          <cell r="AA625"/>
          <cell r="AB625"/>
          <cell r="AC625"/>
          <cell r="AD625"/>
          <cell r="AE625"/>
          <cell r="AF625"/>
          <cell r="AG625"/>
          <cell r="AH625"/>
          <cell r="AI625"/>
        </row>
        <row r="626">
          <cell r="E626" t="str">
            <v>Modimolle-Mookgophong</v>
          </cell>
          <cell r="F626">
            <v>0</v>
          </cell>
          <cell r="G626">
            <v>0</v>
          </cell>
          <cell r="H626">
            <v>0</v>
          </cell>
          <cell r="I626"/>
          <cell r="J626"/>
          <cell r="K626"/>
          <cell r="L626"/>
          <cell r="M626"/>
          <cell r="N626"/>
          <cell r="O626">
            <v>0</v>
          </cell>
          <cell r="P626">
            <v>0</v>
          </cell>
          <cell r="Q626">
            <v>0</v>
          </cell>
          <cell r="R626">
            <v>2600</v>
          </cell>
          <cell r="S626">
            <v>2650</v>
          </cell>
          <cell r="T626">
            <v>2650</v>
          </cell>
          <cell r="U626">
            <v>2245</v>
          </cell>
          <cell r="V626">
            <v>0</v>
          </cell>
          <cell r="W626">
            <v>0</v>
          </cell>
          <cell r="X626">
            <v>0</v>
          </cell>
          <cell r="Y626">
            <v>0</v>
          </cell>
          <cell r="Z626">
            <v>0</v>
          </cell>
          <cell r="AA626"/>
          <cell r="AB626"/>
          <cell r="AC626"/>
          <cell r="AD626"/>
          <cell r="AE626"/>
          <cell r="AF626"/>
          <cell r="AG626"/>
          <cell r="AH626"/>
          <cell r="AI626"/>
        </row>
        <row r="627">
          <cell r="E627" t="str">
            <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cell r="AB627"/>
          <cell r="AC627"/>
          <cell r="AD627"/>
          <cell r="AE627"/>
          <cell r="AF627"/>
          <cell r="AG627"/>
          <cell r="AH627"/>
          <cell r="AI627"/>
        </row>
        <row r="628">
          <cell r="E628" t="str">
            <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cell r="AB628"/>
          <cell r="AC628"/>
          <cell r="AD628"/>
          <cell r="AE628"/>
          <cell r="AF628"/>
          <cell r="AG628"/>
          <cell r="AH628"/>
          <cell r="AI628"/>
        </row>
        <row r="629">
          <cell r="E629" t="str">
            <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cell r="AB629"/>
          <cell r="AC629"/>
          <cell r="AD629"/>
          <cell r="AE629"/>
          <cell r="AF629"/>
          <cell r="AG629"/>
          <cell r="AH629"/>
          <cell r="AI629"/>
        </row>
        <row r="630">
          <cell r="E630" t="str">
            <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cell r="AB630"/>
          <cell r="AC630"/>
          <cell r="AD630"/>
          <cell r="AE630"/>
          <cell r="AF630"/>
          <cell r="AG630"/>
          <cell r="AH630"/>
          <cell r="AI630"/>
        </row>
        <row r="631">
          <cell r="E631" t="str">
            <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cell r="AB631"/>
          <cell r="AC631"/>
          <cell r="AD631"/>
          <cell r="AE631"/>
          <cell r="AF631"/>
          <cell r="AG631"/>
          <cell r="AH631"/>
          <cell r="AI631"/>
        </row>
        <row r="632">
          <cell r="E632" t="str">
            <v>Waterberg District Municipality</v>
          </cell>
          <cell r="F632">
            <v>0</v>
          </cell>
          <cell r="G632">
            <v>0</v>
          </cell>
          <cell r="H632">
            <v>0</v>
          </cell>
          <cell r="I632"/>
          <cell r="J632"/>
          <cell r="K632"/>
          <cell r="L632"/>
          <cell r="M632"/>
          <cell r="N632"/>
          <cell r="O632">
            <v>0</v>
          </cell>
          <cell r="P632">
            <v>0</v>
          </cell>
          <cell r="Q632">
            <v>0</v>
          </cell>
          <cell r="R632">
            <v>1000</v>
          </cell>
          <cell r="S632">
            <v>1000</v>
          </cell>
          <cell r="T632">
            <v>1000</v>
          </cell>
          <cell r="U632">
            <v>0</v>
          </cell>
          <cell r="V632">
            <v>0</v>
          </cell>
          <cell r="W632">
            <v>0</v>
          </cell>
          <cell r="X632">
            <v>0</v>
          </cell>
          <cell r="Y632">
            <v>0</v>
          </cell>
          <cell r="Z632">
            <v>0</v>
          </cell>
          <cell r="AA632"/>
          <cell r="AB632"/>
          <cell r="AC632"/>
          <cell r="AD632"/>
          <cell r="AE632"/>
          <cell r="AF632"/>
          <cell r="AG632"/>
          <cell r="AH632"/>
          <cell r="AI632"/>
        </row>
        <row r="633">
          <cell r="E633"/>
          <cell r="F633">
            <v>0</v>
          </cell>
          <cell r="G633">
            <v>0</v>
          </cell>
          <cell r="H633">
            <v>0</v>
          </cell>
          <cell r="I633"/>
          <cell r="J633"/>
          <cell r="K633"/>
          <cell r="L633"/>
          <cell r="M633"/>
          <cell r="N633"/>
          <cell r="O633">
            <v>0</v>
          </cell>
          <cell r="P633">
            <v>0</v>
          </cell>
          <cell r="Q633">
            <v>0</v>
          </cell>
          <cell r="R633">
            <v>11950</v>
          </cell>
          <cell r="S633">
            <v>12150</v>
          </cell>
          <cell r="T633">
            <v>12250</v>
          </cell>
          <cell r="U633">
            <v>7366</v>
          </cell>
          <cell r="V633">
            <v>0</v>
          </cell>
          <cell r="W633">
            <v>0</v>
          </cell>
          <cell r="X633">
            <v>0</v>
          </cell>
          <cell r="Y633">
            <v>0</v>
          </cell>
          <cell r="Z633">
            <v>0</v>
          </cell>
          <cell r="AA633"/>
          <cell r="AB633"/>
          <cell r="AC633"/>
          <cell r="AD633">
            <v>0</v>
          </cell>
          <cell r="AE633">
            <v>0</v>
          </cell>
          <cell r="AF633">
            <v>0</v>
          </cell>
          <cell r="AG633">
            <v>0</v>
          </cell>
          <cell r="AH633">
            <v>0</v>
          </cell>
          <cell r="AI633">
            <v>0</v>
          </cell>
        </row>
        <row r="634">
          <cell r="E634"/>
          <cell r="F634"/>
          <cell r="G634"/>
          <cell r="H634"/>
          <cell r="I634"/>
          <cell r="J634"/>
          <cell r="K634"/>
          <cell r="L634"/>
          <cell r="M634"/>
          <cell r="N634"/>
          <cell r="O634"/>
          <cell r="P634"/>
          <cell r="Q634"/>
          <cell r="R634"/>
          <cell r="S634"/>
          <cell r="T634"/>
          <cell r="U634"/>
          <cell r="V634"/>
          <cell r="W634"/>
          <cell r="X634"/>
          <cell r="Y634"/>
          <cell r="Z634"/>
          <cell r="AA634"/>
          <cell r="AB634"/>
          <cell r="AC634"/>
          <cell r="AD634"/>
          <cell r="AE634"/>
          <cell r="AF634"/>
          <cell r="AG634"/>
          <cell r="AH634"/>
          <cell r="AI634"/>
        </row>
        <row r="635">
          <cell r="E635" t="str">
            <v>Ephraim Mogale</v>
          </cell>
          <cell r="F635">
            <v>0</v>
          </cell>
          <cell r="G635">
            <v>0</v>
          </cell>
          <cell r="H635">
            <v>0</v>
          </cell>
          <cell r="I635"/>
          <cell r="J635"/>
          <cell r="K635"/>
          <cell r="L635"/>
          <cell r="M635"/>
          <cell r="N635"/>
          <cell r="O635">
            <v>0</v>
          </cell>
          <cell r="P635">
            <v>0</v>
          </cell>
          <cell r="Q635">
            <v>0</v>
          </cell>
          <cell r="R635">
            <v>3100</v>
          </cell>
          <cell r="S635">
            <v>3100</v>
          </cell>
          <cell r="T635">
            <v>3100</v>
          </cell>
          <cell r="U635">
            <v>1195</v>
          </cell>
          <cell r="V635">
            <v>0</v>
          </cell>
          <cell r="W635">
            <v>0</v>
          </cell>
          <cell r="X635">
            <v>0</v>
          </cell>
          <cell r="Y635">
            <v>0</v>
          </cell>
          <cell r="Z635">
            <v>0</v>
          </cell>
          <cell r="AA635"/>
          <cell r="AB635"/>
          <cell r="AC635"/>
          <cell r="AD635"/>
          <cell r="AE635"/>
          <cell r="AF635"/>
          <cell r="AG635"/>
          <cell r="AH635"/>
          <cell r="AI635"/>
        </row>
        <row r="636">
          <cell r="E636" t="str">
            <v>Elias Motsoaledi</v>
          </cell>
          <cell r="F636">
            <v>0</v>
          </cell>
          <cell r="G636">
            <v>0</v>
          </cell>
          <cell r="H636">
            <v>0</v>
          </cell>
          <cell r="I636"/>
          <cell r="J636"/>
          <cell r="K636"/>
          <cell r="L636"/>
          <cell r="M636"/>
          <cell r="N636"/>
          <cell r="O636">
            <v>0</v>
          </cell>
          <cell r="P636">
            <v>0</v>
          </cell>
          <cell r="Q636">
            <v>0</v>
          </cell>
          <cell r="R636">
            <v>2650</v>
          </cell>
          <cell r="S636">
            <v>2850</v>
          </cell>
          <cell r="T636">
            <v>2850</v>
          </cell>
          <cell r="U636">
            <v>2199</v>
          </cell>
          <cell r="V636">
            <v>0</v>
          </cell>
          <cell r="W636">
            <v>0</v>
          </cell>
          <cell r="X636">
            <v>0</v>
          </cell>
          <cell r="Y636">
            <v>0</v>
          </cell>
          <cell r="Z636">
            <v>0</v>
          </cell>
          <cell r="AA636"/>
          <cell r="AB636"/>
          <cell r="AC636"/>
          <cell r="AD636"/>
          <cell r="AE636"/>
          <cell r="AF636"/>
          <cell r="AG636"/>
          <cell r="AH636"/>
          <cell r="AI636"/>
        </row>
        <row r="637">
          <cell r="E637" t="str">
            <v>Makhuduthamaga</v>
          </cell>
          <cell r="F637">
            <v>0</v>
          </cell>
          <cell r="G637">
            <v>0</v>
          </cell>
          <cell r="H637">
            <v>0</v>
          </cell>
          <cell r="I637"/>
          <cell r="J637"/>
          <cell r="K637"/>
          <cell r="L637"/>
          <cell r="M637"/>
          <cell r="N637"/>
          <cell r="O637">
            <v>0</v>
          </cell>
          <cell r="P637">
            <v>0</v>
          </cell>
          <cell r="Q637">
            <v>0</v>
          </cell>
          <cell r="R637">
            <v>1650</v>
          </cell>
          <cell r="S637">
            <v>1720</v>
          </cell>
          <cell r="T637">
            <v>1720</v>
          </cell>
          <cell r="U637">
            <v>1825</v>
          </cell>
          <cell r="V637">
            <v>0</v>
          </cell>
          <cell r="W637">
            <v>0</v>
          </cell>
          <cell r="X637">
            <v>0</v>
          </cell>
          <cell r="Y637">
            <v>0</v>
          </cell>
          <cell r="Z637">
            <v>0</v>
          </cell>
          <cell r="AA637"/>
          <cell r="AB637"/>
          <cell r="AC637"/>
          <cell r="AD637"/>
          <cell r="AE637"/>
          <cell r="AF637"/>
          <cell r="AG637"/>
          <cell r="AH637"/>
          <cell r="AI637"/>
        </row>
        <row r="638">
          <cell r="E638" t="str">
            <v>Fetakgomo Tubatse</v>
          </cell>
          <cell r="F638">
            <v>0</v>
          </cell>
          <cell r="G638">
            <v>0</v>
          </cell>
          <cell r="H638">
            <v>0</v>
          </cell>
          <cell r="I638"/>
          <cell r="J638"/>
          <cell r="K638"/>
          <cell r="L638"/>
          <cell r="M638"/>
          <cell r="N638"/>
          <cell r="O638">
            <v>0</v>
          </cell>
          <cell r="P638">
            <v>0</v>
          </cell>
          <cell r="Q638">
            <v>0</v>
          </cell>
          <cell r="R638">
            <v>2400</v>
          </cell>
          <cell r="S638">
            <v>2550</v>
          </cell>
          <cell r="T638">
            <v>2550</v>
          </cell>
          <cell r="U638">
            <v>1688</v>
          </cell>
          <cell r="V638">
            <v>0</v>
          </cell>
          <cell r="W638">
            <v>0</v>
          </cell>
          <cell r="X638">
            <v>0</v>
          </cell>
          <cell r="Y638">
            <v>0</v>
          </cell>
          <cell r="Z638">
            <v>0</v>
          </cell>
          <cell r="AA638"/>
          <cell r="AB638"/>
          <cell r="AC638"/>
          <cell r="AD638"/>
          <cell r="AE638"/>
          <cell r="AF638"/>
          <cell r="AG638"/>
          <cell r="AH638"/>
          <cell r="AI638"/>
        </row>
        <row r="639">
          <cell r="E639" t="str">
            <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cell r="AB639"/>
          <cell r="AC639"/>
          <cell r="AD639"/>
          <cell r="AE639"/>
          <cell r="AF639"/>
          <cell r="AG639"/>
          <cell r="AH639"/>
          <cell r="AI639"/>
        </row>
        <row r="640">
          <cell r="E640" t="str">
            <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cell r="AB640"/>
          <cell r="AC640"/>
          <cell r="AD640"/>
          <cell r="AE640"/>
          <cell r="AF640"/>
          <cell r="AG640"/>
          <cell r="AH640"/>
          <cell r="AI640"/>
        </row>
        <row r="641">
          <cell r="E641" t="str">
            <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cell r="AB641"/>
          <cell r="AC641"/>
          <cell r="AD641"/>
          <cell r="AE641"/>
          <cell r="AF641"/>
          <cell r="AG641"/>
          <cell r="AH641"/>
          <cell r="AI641"/>
        </row>
        <row r="642">
          <cell r="E642" t="str">
            <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cell r="AB642"/>
          <cell r="AC642"/>
          <cell r="AD642"/>
          <cell r="AE642"/>
          <cell r="AF642"/>
          <cell r="AG642"/>
          <cell r="AH642"/>
          <cell r="AI642"/>
        </row>
        <row r="643">
          <cell r="E643" t="str">
            <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cell r="AB643"/>
          <cell r="AC643"/>
          <cell r="AD643"/>
          <cell r="AE643"/>
          <cell r="AF643"/>
          <cell r="AG643"/>
          <cell r="AH643"/>
          <cell r="AI643"/>
        </row>
        <row r="644">
          <cell r="E644" t="str">
            <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cell r="AB644"/>
          <cell r="AC644"/>
          <cell r="AD644"/>
          <cell r="AE644"/>
          <cell r="AF644"/>
          <cell r="AG644"/>
          <cell r="AH644"/>
          <cell r="AI644"/>
        </row>
        <row r="645">
          <cell r="E645" t="str">
            <v>Sekhukhune District Municipality</v>
          </cell>
          <cell r="F645">
            <v>0</v>
          </cell>
          <cell r="G645">
            <v>0</v>
          </cell>
          <cell r="H645">
            <v>0</v>
          </cell>
          <cell r="I645"/>
          <cell r="J645"/>
          <cell r="K645"/>
          <cell r="L645"/>
          <cell r="M645"/>
          <cell r="N645"/>
          <cell r="O645">
            <v>0</v>
          </cell>
          <cell r="P645">
            <v>0</v>
          </cell>
          <cell r="Q645">
            <v>0</v>
          </cell>
          <cell r="R645">
            <v>2300</v>
          </cell>
          <cell r="S645">
            <v>2400</v>
          </cell>
          <cell r="T645">
            <v>2400</v>
          </cell>
          <cell r="U645">
            <v>8180</v>
          </cell>
          <cell r="V645">
            <v>0</v>
          </cell>
          <cell r="W645">
            <v>0</v>
          </cell>
          <cell r="X645">
            <v>0</v>
          </cell>
          <cell r="Y645">
            <v>0</v>
          </cell>
          <cell r="Z645">
            <v>0</v>
          </cell>
          <cell r="AA645"/>
          <cell r="AB645"/>
          <cell r="AC645"/>
          <cell r="AD645"/>
          <cell r="AE645"/>
          <cell r="AF645"/>
          <cell r="AG645"/>
          <cell r="AH645"/>
          <cell r="AI645"/>
        </row>
        <row r="646">
          <cell r="E646"/>
          <cell r="F646">
            <v>0</v>
          </cell>
          <cell r="G646">
            <v>0</v>
          </cell>
          <cell r="H646">
            <v>0</v>
          </cell>
          <cell r="I646"/>
          <cell r="J646"/>
          <cell r="K646"/>
          <cell r="L646"/>
          <cell r="M646"/>
          <cell r="N646"/>
          <cell r="O646">
            <v>0</v>
          </cell>
          <cell r="P646">
            <v>0</v>
          </cell>
          <cell r="Q646">
            <v>0</v>
          </cell>
          <cell r="R646">
            <v>12100</v>
          </cell>
          <cell r="S646">
            <v>12620</v>
          </cell>
          <cell r="T646">
            <v>12620</v>
          </cell>
          <cell r="U646">
            <v>15087</v>
          </cell>
          <cell r="V646">
            <v>0</v>
          </cell>
          <cell r="W646">
            <v>0</v>
          </cell>
          <cell r="X646">
            <v>0</v>
          </cell>
          <cell r="Y646">
            <v>0</v>
          </cell>
          <cell r="Z646">
            <v>0</v>
          </cell>
          <cell r="AA646"/>
          <cell r="AB646"/>
          <cell r="AC646"/>
          <cell r="AD646">
            <v>0</v>
          </cell>
          <cell r="AE646">
            <v>0</v>
          </cell>
          <cell r="AF646">
            <v>0</v>
          </cell>
          <cell r="AG646">
            <v>0</v>
          </cell>
          <cell r="AH646">
            <v>0</v>
          </cell>
          <cell r="AI646">
            <v>0</v>
          </cell>
        </row>
        <row r="647">
          <cell r="E647"/>
          <cell r="F647"/>
          <cell r="G647"/>
          <cell r="H647"/>
          <cell r="I647"/>
          <cell r="J647"/>
          <cell r="K647"/>
          <cell r="L647"/>
          <cell r="M647"/>
          <cell r="N647"/>
          <cell r="O647"/>
          <cell r="P647"/>
          <cell r="Q647"/>
          <cell r="R647"/>
          <cell r="S647"/>
          <cell r="T647"/>
          <cell r="U647"/>
          <cell r="V647"/>
          <cell r="W647"/>
          <cell r="X647"/>
          <cell r="Y647"/>
          <cell r="Z647"/>
          <cell r="AA647"/>
          <cell r="AB647"/>
          <cell r="AC647"/>
          <cell r="AD647"/>
          <cell r="AE647"/>
          <cell r="AF647"/>
          <cell r="AG647"/>
          <cell r="AH647"/>
          <cell r="AI647"/>
        </row>
        <row r="648">
          <cell r="E648" t="str">
            <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cell r="AB648"/>
          <cell r="AC648"/>
          <cell r="AD648"/>
          <cell r="AE648"/>
          <cell r="AF648"/>
          <cell r="AG648"/>
          <cell r="AH648"/>
          <cell r="AI648"/>
        </row>
        <row r="649">
          <cell r="E649" t="str">
            <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cell r="AB649"/>
          <cell r="AC649"/>
          <cell r="AD649"/>
          <cell r="AE649"/>
          <cell r="AF649"/>
          <cell r="AG649"/>
          <cell r="AH649"/>
          <cell r="AI649"/>
        </row>
        <row r="650">
          <cell r="E650" t="str">
            <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cell r="AB650"/>
          <cell r="AC650"/>
          <cell r="AD650"/>
          <cell r="AE650"/>
          <cell r="AF650"/>
          <cell r="AG650"/>
          <cell r="AH650"/>
          <cell r="AI650"/>
        </row>
        <row r="651">
          <cell r="E651" t="str">
            <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cell r="AB651"/>
          <cell r="AC651"/>
          <cell r="AD651"/>
          <cell r="AE651"/>
          <cell r="AF651"/>
          <cell r="AG651"/>
          <cell r="AH651"/>
          <cell r="AI651"/>
        </row>
        <row r="652">
          <cell r="E652" t="str">
            <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cell r="AB652"/>
          <cell r="AC652"/>
          <cell r="AD652"/>
          <cell r="AE652"/>
          <cell r="AF652"/>
          <cell r="AG652"/>
          <cell r="AH652"/>
          <cell r="AI652"/>
        </row>
        <row r="653">
          <cell r="E653" t="str">
            <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cell r="AB653"/>
          <cell r="AC653"/>
          <cell r="AD653"/>
          <cell r="AE653"/>
          <cell r="AF653"/>
          <cell r="AG653"/>
          <cell r="AH653"/>
          <cell r="AI653"/>
        </row>
        <row r="654">
          <cell r="E654" t="str">
            <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cell r="AB654"/>
          <cell r="AC654"/>
          <cell r="AD654"/>
          <cell r="AE654"/>
          <cell r="AF654"/>
          <cell r="AG654"/>
          <cell r="AH654"/>
          <cell r="AI654"/>
        </row>
        <row r="655">
          <cell r="E655" t="str">
            <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cell r="AB655"/>
          <cell r="AC655"/>
          <cell r="AD655"/>
          <cell r="AE655"/>
          <cell r="AF655"/>
          <cell r="AG655"/>
          <cell r="AH655"/>
          <cell r="AI655"/>
        </row>
        <row r="656">
          <cell r="E656" t="str">
            <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cell r="AB656"/>
          <cell r="AC656"/>
          <cell r="AD656"/>
          <cell r="AE656"/>
          <cell r="AF656"/>
          <cell r="AG656"/>
          <cell r="AH656"/>
          <cell r="AI656"/>
        </row>
        <row r="657">
          <cell r="E657" t="str">
            <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cell r="AB657"/>
          <cell r="AC657"/>
          <cell r="AD657"/>
          <cell r="AE657"/>
          <cell r="AF657"/>
          <cell r="AG657"/>
          <cell r="AH657"/>
          <cell r="AI657"/>
        </row>
        <row r="658">
          <cell r="E658" t="str">
            <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cell r="AB658"/>
          <cell r="AC658"/>
          <cell r="AD658"/>
          <cell r="AE658"/>
          <cell r="AF658"/>
          <cell r="AG658"/>
          <cell r="AH658"/>
          <cell r="AI658"/>
        </row>
        <row r="659">
          <cell r="E659"/>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row>
        <row r="660">
          <cell r="E660"/>
          <cell r="F660"/>
          <cell r="G660"/>
          <cell r="H660"/>
          <cell r="I660"/>
          <cell r="J660"/>
          <cell r="K660"/>
          <cell r="L660"/>
          <cell r="M660"/>
          <cell r="N660"/>
          <cell r="O660"/>
          <cell r="P660"/>
          <cell r="Q660"/>
          <cell r="R660"/>
          <cell r="S660"/>
          <cell r="T660"/>
          <cell r="U660"/>
          <cell r="V660"/>
          <cell r="W660"/>
          <cell r="X660"/>
          <cell r="Y660"/>
          <cell r="Z660"/>
          <cell r="AA660"/>
          <cell r="AB660"/>
          <cell r="AC660"/>
          <cell r="AD660"/>
          <cell r="AE660"/>
          <cell r="AF660"/>
          <cell r="AG660"/>
          <cell r="AH660"/>
          <cell r="AI660"/>
        </row>
        <row r="661">
          <cell r="E661" t="str">
            <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cell r="AB661"/>
          <cell r="AC661"/>
          <cell r="AD661"/>
          <cell r="AE661"/>
          <cell r="AF661"/>
          <cell r="AG661"/>
          <cell r="AH661"/>
          <cell r="AI661"/>
        </row>
        <row r="662">
          <cell r="E662" t="str">
            <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cell r="AB662"/>
          <cell r="AC662"/>
          <cell r="AD662"/>
          <cell r="AE662"/>
          <cell r="AF662"/>
          <cell r="AG662"/>
          <cell r="AH662"/>
          <cell r="AI662"/>
        </row>
        <row r="663">
          <cell r="E663" t="str">
            <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cell r="AB663"/>
          <cell r="AC663"/>
          <cell r="AD663"/>
          <cell r="AE663"/>
          <cell r="AF663"/>
          <cell r="AG663"/>
          <cell r="AH663"/>
          <cell r="AI663"/>
        </row>
        <row r="664">
          <cell r="E664" t="str">
            <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cell r="AB664"/>
          <cell r="AC664"/>
          <cell r="AD664"/>
          <cell r="AE664"/>
          <cell r="AF664"/>
          <cell r="AG664"/>
          <cell r="AH664"/>
          <cell r="AI664"/>
        </row>
        <row r="665">
          <cell r="E665" t="str">
            <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cell r="AB665"/>
          <cell r="AC665"/>
          <cell r="AD665"/>
          <cell r="AE665"/>
          <cell r="AF665"/>
          <cell r="AG665"/>
          <cell r="AH665"/>
          <cell r="AI665"/>
        </row>
        <row r="666">
          <cell r="E666" t="str">
            <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cell r="AB666"/>
          <cell r="AC666"/>
          <cell r="AD666"/>
          <cell r="AE666"/>
          <cell r="AF666"/>
          <cell r="AG666"/>
          <cell r="AH666"/>
          <cell r="AI666"/>
        </row>
        <row r="667">
          <cell r="E667" t="str">
            <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cell r="AB667"/>
          <cell r="AC667"/>
          <cell r="AD667"/>
          <cell r="AE667"/>
          <cell r="AF667"/>
          <cell r="AG667"/>
          <cell r="AH667"/>
          <cell r="AI667"/>
        </row>
        <row r="668">
          <cell r="E668" t="str">
            <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cell r="AB668"/>
          <cell r="AC668"/>
          <cell r="AD668"/>
          <cell r="AE668"/>
          <cell r="AF668"/>
          <cell r="AG668"/>
          <cell r="AH668"/>
          <cell r="AI668"/>
        </row>
        <row r="669">
          <cell r="E669" t="str">
            <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cell r="AB669"/>
          <cell r="AC669"/>
          <cell r="AD669"/>
          <cell r="AE669"/>
          <cell r="AF669"/>
          <cell r="AG669"/>
          <cell r="AH669"/>
          <cell r="AI669"/>
        </row>
        <row r="670">
          <cell r="E670" t="str">
            <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cell r="AB670"/>
          <cell r="AC670"/>
          <cell r="AD670"/>
          <cell r="AE670"/>
          <cell r="AF670"/>
          <cell r="AG670"/>
          <cell r="AH670"/>
          <cell r="AI670"/>
        </row>
        <row r="671">
          <cell r="E671" t="str">
            <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cell r="AB671"/>
          <cell r="AC671"/>
          <cell r="AD671"/>
          <cell r="AE671"/>
          <cell r="AF671"/>
          <cell r="AG671"/>
          <cell r="AH671"/>
          <cell r="AI671"/>
        </row>
        <row r="672">
          <cell r="E672"/>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row>
        <row r="673">
          <cell r="E673"/>
          <cell r="F673"/>
          <cell r="G673"/>
          <cell r="H673"/>
          <cell r="I673"/>
          <cell r="J673"/>
          <cell r="K673"/>
          <cell r="L673"/>
          <cell r="M673"/>
          <cell r="N673"/>
          <cell r="O673"/>
          <cell r="P673"/>
          <cell r="Q673"/>
          <cell r="R673"/>
          <cell r="S673"/>
          <cell r="T673"/>
          <cell r="U673"/>
          <cell r="V673"/>
          <cell r="W673"/>
          <cell r="X673"/>
          <cell r="Y673"/>
          <cell r="Z673"/>
          <cell r="AA673"/>
          <cell r="AB673"/>
          <cell r="AC673"/>
          <cell r="AD673"/>
          <cell r="AE673"/>
          <cell r="AF673"/>
          <cell r="AG673"/>
          <cell r="AH673"/>
          <cell r="AI673"/>
        </row>
        <row r="674">
          <cell r="E674" t="str">
            <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cell r="AB674"/>
          <cell r="AC674"/>
          <cell r="AD674"/>
          <cell r="AE674"/>
          <cell r="AF674"/>
          <cell r="AG674"/>
          <cell r="AH674"/>
          <cell r="AI674"/>
        </row>
        <row r="675">
          <cell r="E675" t="str">
            <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cell r="AB675"/>
          <cell r="AC675"/>
          <cell r="AD675"/>
          <cell r="AE675"/>
          <cell r="AF675"/>
          <cell r="AG675"/>
          <cell r="AH675"/>
          <cell r="AI675"/>
        </row>
        <row r="676">
          <cell r="E676" t="str">
            <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cell r="AB676"/>
          <cell r="AC676"/>
          <cell r="AD676"/>
          <cell r="AE676"/>
          <cell r="AF676"/>
          <cell r="AG676"/>
          <cell r="AH676"/>
          <cell r="AI676"/>
        </row>
        <row r="677">
          <cell r="E677" t="str">
            <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cell r="AB677"/>
          <cell r="AC677"/>
          <cell r="AD677"/>
          <cell r="AE677"/>
          <cell r="AF677"/>
          <cell r="AG677"/>
          <cell r="AH677"/>
          <cell r="AI677"/>
        </row>
        <row r="678">
          <cell r="E678" t="str">
            <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cell r="AB678"/>
          <cell r="AC678"/>
          <cell r="AD678"/>
          <cell r="AE678"/>
          <cell r="AF678"/>
          <cell r="AG678"/>
          <cell r="AH678"/>
          <cell r="AI678"/>
        </row>
        <row r="679">
          <cell r="E679" t="str">
            <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cell r="AB679"/>
          <cell r="AC679"/>
          <cell r="AD679"/>
          <cell r="AE679"/>
          <cell r="AF679"/>
          <cell r="AG679"/>
          <cell r="AH679"/>
          <cell r="AI679"/>
        </row>
        <row r="680">
          <cell r="E680" t="str">
            <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cell r="AB680"/>
          <cell r="AC680"/>
          <cell r="AD680"/>
          <cell r="AE680"/>
          <cell r="AF680"/>
          <cell r="AG680"/>
          <cell r="AH680"/>
          <cell r="AI680"/>
        </row>
        <row r="681">
          <cell r="E681" t="str">
            <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cell r="AB681"/>
          <cell r="AC681"/>
          <cell r="AD681"/>
          <cell r="AE681"/>
          <cell r="AF681"/>
          <cell r="AG681"/>
          <cell r="AH681"/>
          <cell r="AI681"/>
        </row>
        <row r="682">
          <cell r="E682" t="str">
            <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cell r="AB682"/>
          <cell r="AC682"/>
          <cell r="AD682"/>
          <cell r="AE682"/>
          <cell r="AF682"/>
          <cell r="AG682"/>
          <cell r="AH682"/>
          <cell r="AI682"/>
        </row>
        <row r="683">
          <cell r="E683" t="str">
            <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cell r="AB683"/>
          <cell r="AC683"/>
          <cell r="AD683"/>
          <cell r="AE683"/>
          <cell r="AF683"/>
          <cell r="AG683"/>
          <cell r="AH683"/>
          <cell r="AI683"/>
        </row>
        <row r="684">
          <cell r="E684" t="str">
            <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cell r="AB684"/>
          <cell r="AC684"/>
          <cell r="AD684"/>
          <cell r="AE684"/>
          <cell r="AF684"/>
          <cell r="AG684"/>
          <cell r="AH684"/>
          <cell r="AI684"/>
        </row>
        <row r="685">
          <cell r="E685"/>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row>
        <row r="686">
          <cell r="E686"/>
          <cell r="F686"/>
          <cell r="G686"/>
          <cell r="H686"/>
          <cell r="I686"/>
          <cell r="J686"/>
          <cell r="K686"/>
          <cell r="L686"/>
          <cell r="M686"/>
          <cell r="N686"/>
          <cell r="O686"/>
          <cell r="P686"/>
          <cell r="Q686"/>
          <cell r="R686"/>
          <cell r="S686"/>
          <cell r="T686"/>
          <cell r="U686"/>
          <cell r="V686"/>
          <cell r="W686"/>
          <cell r="X686"/>
          <cell r="Y686"/>
          <cell r="Z686"/>
          <cell r="AA686"/>
          <cell r="AB686"/>
          <cell r="AC686"/>
          <cell r="AD686"/>
          <cell r="AE686"/>
          <cell r="AF686"/>
          <cell r="AG686"/>
          <cell r="AH686"/>
          <cell r="AI686"/>
        </row>
        <row r="687">
          <cell r="E687" t="str">
            <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cell r="AB687"/>
          <cell r="AC687"/>
          <cell r="AD687"/>
          <cell r="AE687"/>
          <cell r="AF687"/>
          <cell r="AG687"/>
          <cell r="AH687"/>
          <cell r="AI687"/>
        </row>
        <row r="688">
          <cell r="E688" t="str">
            <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cell r="AB688"/>
          <cell r="AC688"/>
          <cell r="AD688"/>
          <cell r="AE688"/>
          <cell r="AF688"/>
          <cell r="AG688"/>
          <cell r="AH688"/>
          <cell r="AI688"/>
        </row>
        <row r="689">
          <cell r="E689" t="str">
            <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cell r="AB689"/>
          <cell r="AC689"/>
          <cell r="AD689"/>
          <cell r="AE689"/>
          <cell r="AF689"/>
          <cell r="AG689"/>
          <cell r="AH689"/>
          <cell r="AI689"/>
        </row>
        <row r="690">
          <cell r="E690" t="str">
            <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cell r="AB690"/>
          <cell r="AC690"/>
          <cell r="AD690"/>
          <cell r="AE690"/>
          <cell r="AF690"/>
          <cell r="AG690"/>
          <cell r="AH690"/>
          <cell r="AI690"/>
        </row>
        <row r="691">
          <cell r="E691" t="str">
            <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cell r="AB691"/>
          <cell r="AC691"/>
          <cell r="AD691"/>
          <cell r="AE691"/>
          <cell r="AF691"/>
          <cell r="AG691"/>
          <cell r="AH691"/>
          <cell r="AI691"/>
        </row>
        <row r="692">
          <cell r="E692" t="str">
            <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cell r="AB692"/>
          <cell r="AC692"/>
          <cell r="AD692"/>
          <cell r="AE692"/>
          <cell r="AF692"/>
          <cell r="AG692"/>
          <cell r="AH692"/>
          <cell r="AI692"/>
        </row>
        <row r="693">
          <cell r="E693" t="str">
            <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cell r="AB693"/>
          <cell r="AC693"/>
          <cell r="AD693"/>
          <cell r="AE693"/>
          <cell r="AF693"/>
          <cell r="AG693"/>
          <cell r="AH693"/>
          <cell r="AI693"/>
        </row>
        <row r="694">
          <cell r="E694" t="str">
            <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cell r="AB694"/>
          <cell r="AC694"/>
          <cell r="AD694"/>
          <cell r="AE694"/>
          <cell r="AF694"/>
          <cell r="AG694"/>
          <cell r="AH694"/>
          <cell r="AI694"/>
        </row>
        <row r="695">
          <cell r="E695" t="str">
            <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cell r="AB695"/>
          <cell r="AC695"/>
          <cell r="AD695"/>
          <cell r="AE695"/>
          <cell r="AF695"/>
          <cell r="AG695"/>
          <cell r="AH695"/>
          <cell r="AI695"/>
        </row>
        <row r="696">
          <cell r="E696" t="str">
            <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cell r="AB696"/>
          <cell r="AC696"/>
          <cell r="AD696"/>
          <cell r="AE696"/>
          <cell r="AF696"/>
          <cell r="AG696"/>
          <cell r="AH696"/>
          <cell r="AI696"/>
        </row>
        <row r="697">
          <cell r="E697" t="str">
            <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cell r="AB697"/>
          <cell r="AC697"/>
          <cell r="AD697"/>
          <cell r="AE697"/>
          <cell r="AF697"/>
          <cell r="AG697"/>
          <cell r="AH697"/>
          <cell r="AI697"/>
        </row>
        <row r="698">
          <cell r="E698"/>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row>
        <row r="699">
          <cell r="E699"/>
          <cell r="F699"/>
          <cell r="G699"/>
          <cell r="H699"/>
          <cell r="I699"/>
          <cell r="J699"/>
          <cell r="K699"/>
          <cell r="L699"/>
          <cell r="M699"/>
          <cell r="N699"/>
          <cell r="O699"/>
          <cell r="P699"/>
          <cell r="Q699"/>
          <cell r="R699"/>
          <cell r="S699"/>
          <cell r="T699"/>
          <cell r="U699"/>
          <cell r="V699"/>
          <cell r="W699"/>
          <cell r="X699"/>
          <cell r="Y699"/>
          <cell r="Z699"/>
          <cell r="AA699"/>
          <cell r="AB699"/>
          <cell r="AC699"/>
          <cell r="AD699"/>
          <cell r="AE699"/>
          <cell r="AF699"/>
          <cell r="AG699"/>
          <cell r="AH699"/>
          <cell r="AI699"/>
        </row>
        <row r="700">
          <cell r="E700" t="str">
            <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cell r="AB700"/>
          <cell r="AC700"/>
          <cell r="AD700"/>
          <cell r="AE700"/>
          <cell r="AF700"/>
          <cell r="AG700"/>
          <cell r="AH700"/>
          <cell r="AI700"/>
        </row>
        <row r="701">
          <cell r="E701" t="str">
            <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cell r="AB701"/>
          <cell r="AC701"/>
          <cell r="AD701"/>
          <cell r="AE701"/>
          <cell r="AF701"/>
          <cell r="AG701"/>
          <cell r="AH701"/>
          <cell r="AI701"/>
        </row>
        <row r="702">
          <cell r="E702" t="str">
            <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cell r="AB702"/>
          <cell r="AC702"/>
          <cell r="AD702"/>
          <cell r="AE702"/>
          <cell r="AF702"/>
          <cell r="AG702"/>
          <cell r="AH702"/>
          <cell r="AI702"/>
        </row>
        <row r="703">
          <cell r="E703" t="str">
            <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cell r="AB703"/>
          <cell r="AC703"/>
          <cell r="AD703"/>
          <cell r="AE703"/>
          <cell r="AF703"/>
          <cell r="AG703"/>
          <cell r="AH703"/>
          <cell r="AI703"/>
        </row>
        <row r="704">
          <cell r="E704" t="str">
            <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cell r="AB704"/>
          <cell r="AC704"/>
          <cell r="AD704"/>
          <cell r="AE704"/>
          <cell r="AF704"/>
          <cell r="AG704"/>
          <cell r="AH704"/>
          <cell r="AI704"/>
        </row>
        <row r="705">
          <cell r="E705" t="str">
            <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cell r="AB705"/>
          <cell r="AC705"/>
          <cell r="AD705"/>
          <cell r="AE705"/>
          <cell r="AF705"/>
          <cell r="AG705"/>
          <cell r="AH705"/>
          <cell r="AI705"/>
        </row>
        <row r="706">
          <cell r="E706" t="str">
            <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cell r="AB706"/>
          <cell r="AC706"/>
          <cell r="AD706"/>
          <cell r="AE706"/>
          <cell r="AF706"/>
          <cell r="AG706"/>
          <cell r="AH706"/>
          <cell r="AI706"/>
        </row>
        <row r="707">
          <cell r="E707" t="str">
            <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cell r="AB707"/>
          <cell r="AC707"/>
          <cell r="AD707"/>
          <cell r="AE707"/>
          <cell r="AF707"/>
          <cell r="AG707"/>
          <cell r="AH707"/>
          <cell r="AI707"/>
        </row>
        <row r="708">
          <cell r="E708" t="str">
            <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cell r="AB708"/>
          <cell r="AC708"/>
          <cell r="AD708"/>
          <cell r="AE708"/>
          <cell r="AF708"/>
          <cell r="AG708"/>
          <cell r="AH708"/>
          <cell r="AI708"/>
        </row>
        <row r="709">
          <cell r="E709" t="str">
            <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cell r="AB709"/>
          <cell r="AC709"/>
          <cell r="AD709"/>
          <cell r="AE709"/>
          <cell r="AF709"/>
          <cell r="AG709"/>
          <cell r="AH709"/>
          <cell r="AI709"/>
        </row>
        <row r="710">
          <cell r="E710" t="str">
            <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cell r="AB710"/>
          <cell r="AC710"/>
          <cell r="AD710"/>
          <cell r="AE710"/>
          <cell r="AF710"/>
          <cell r="AG710"/>
          <cell r="AH710"/>
          <cell r="AI710"/>
        </row>
        <row r="711">
          <cell r="E711"/>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row>
        <row r="712">
          <cell r="E712"/>
          <cell r="F712"/>
          <cell r="G712"/>
          <cell r="H712"/>
          <cell r="I712"/>
          <cell r="J712"/>
          <cell r="K712"/>
          <cell r="L712"/>
          <cell r="M712"/>
          <cell r="N712"/>
          <cell r="O712"/>
          <cell r="P712"/>
          <cell r="Q712"/>
          <cell r="R712"/>
          <cell r="S712"/>
          <cell r="T712"/>
          <cell r="U712"/>
          <cell r="V712"/>
          <cell r="W712"/>
          <cell r="X712"/>
          <cell r="Y712"/>
          <cell r="Z712"/>
          <cell r="AA712"/>
          <cell r="AB712"/>
          <cell r="AC712"/>
          <cell r="AD712"/>
          <cell r="AE712"/>
          <cell r="AF712"/>
          <cell r="AG712"/>
          <cell r="AH712"/>
          <cell r="AI712"/>
        </row>
        <row r="713">
          <cell r="E713"/>
          <cell r="F713">
            <v>0</v>
          </cell>
          <cell r="G713">
            <v>0</v>
          </cell>
          <cell r="H713">
            <v>0</v>
          </cell>
          <cell r="I713"/>
          <cell r="J713"/>
          <cell r="K713"/>
          <cell r="L713"/>
          <cell r="M713"/>
          <cell r="N713"/>
          <cell r="O713">
            <v>11717</v>
          </cell>
          <cell r="P713">
            <v>11446</v>
          </cell>
          <cell r="Q713">
            <v>11500</v>
          </cell>
          <cell r="R713">
            <v>59900</v>
          </cell>
          <cell r="S713">
            <v>61370</v>
          </cell>
          <cell r="T713">
            <v>61520</v>
          </cell>
          <cell r="U713">
            <v>79778</v>
          </cell>
          <cell r="V713">
            <v>0</v>
          </cell>
          <cell r="W713">
            <v>0</v>
          </cell>
          <cell r="X713">
            <v>0</v>
          </cell>
          <cell r="Y713">
            <v>0</v>
          </cell>
          <cell r="Z713">
            <v>0</v>
          </cell>
          <cell r="AA713"/>
          <cell r="AB713"/>
          <cell r="AC713"/>
          <cell r="AD713">
            <v>0</v>
          </cell>
          <cell r="AE713">
            <v>0</v>
          </cell>
          <cell r="AF713">
            <v>0</v>
          </cell>
          <cell r="AG713">
            <v>0</v>
          </cell>
          <cell r="AH713">
            <v>0</v>
          </cell>
          <cell r="AI713">
            <v>0</v>
          </cell>
        </row>
        <row r="714">
          <cell r="E714"/>
          <cell r="F714"/>
          <cell r="G714"/>
          <cell r="H714"/>
          <cell r="I714"/>
          <cell r="J714"/>
          <cell r="K714"/>
          <cell r="L714"/>
          <cell r="M714"/>
          <cell r="N714"/>
          <cell r="O714"/>
          <cell r="P714"/>
          <cell r="Q714"/>
          <cell r="R714"/>
          <cell r="S714"/>
          <cell r="T714"/>
          <cell r="U714"/>
          <cell r="V714"/>
          <cell r="W714"/>
          <cell r="X714"/>
          <cell r="Y714"/>
          <cell r="Z714"/>
          <cell r="AA714"/>
          <cell r="AB714"/>
          <cell r="AC714"/>
          <cell r="AD714"/>
          <cell r="AE714"/>
          <cell r="AF714"/>
          <cell r="AG714"/>
          <cell r="AH714"/>
          <cell r="AI714"/>
        </row>
        <row r="715">
          <cell r="E715"/>
          <cell r="F715"/>
          <cell r="G715"/>
          <cell r="H715"/>
          <cell r="I715"/>
          <cell r="J715"/>
          <cell r="K715"/>
          <cell r="L715"/>
          <cell r="M715"/>
          <cell r="N715"/>
          <cell r="O715"/>
          <cell r="P715"/>
          <cell r="Q715"/>
          <cell r="R715"/>
          <cell r="S715"/>
          <cell r="T715"/>
          <cell r="U715"/>
          <cell r="V715"/>
          <cell r="W715"/>
          <cell r="X715"/>
          <cell r="Y715"/>
          <cell r="Z715"/>
          <cell r="AA715"/>
          <cell r="AB715"/>
          <cell r="AC715"/>
          <cell r="AD715"/>
          <cell r="AE715"/>
          <cell r="AF715"/>
          <cell r="AG715"/>
          <cell r="AH715"/>
          <cell r="AI715"/>
        </row>
        <row r="716">
          <cell r="E716"/>
          <cell r="F716"/>
          <cell r="G716"/>
          <cell r="H716"/>
          <cell r="I716"/>
          <cell r="J716"/>
          <cell r="K716"/>
          <cell r="L716"/>
          <cell r="M716"/>
          <cell r="N716"/>
          <cell r="O716"/>
          <cell r="P716"/>
          <cell r="Q716"/>
          <cell r="R716"/>
          <cell r="S716"/>
          <cell r="T716"/>
          <cell r="U716"/>
          <cell r="V716"/>
          <cell r="W716"/>
          <cell r="X716"/>
          <cell r="Y716"/>
          <cell r="Z716"/>
          <cell r="AA716"/>
          <cell r="AB716"/>
          <cell r="AC716"/>
          <cell r="AD716"/>
          <cell r="AE716"/>
          <cell r="AF716"/>
          <cell r="AG716"/>
          <cell r="AH716"/>
          <cell r="AI716"/>
        </row>
        <row r="717">
          <cell r="E717" t="str">
            <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cell r="AB717"/>
          <cell r="AC717"/>
          <cell r="AD717"/>
          <cell r="AE717"/>
          <cell r="AF717"/>
          <cell r="AG717"/>
          <cell r="AH717"/>
          <cell r="AI717"/>
        </row>
        <row r="718">
          <cell r="E718" t="str">
            <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cell r="AB718"/>
          <cell r="AC718"/>
          <cell r="AD718"/>
          <cell r="AE718"/>
          <cell r="AF718"/>
          <cell r="AG718"/>
          <cell r="AH718"/>
          <cell r="AI718"/>
        </row>
        <row r="719">
          <cell r="E719" t="str">
            <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cell r="AB719"/>
          <cell r="AC719"/>
          <cell r="AD719"/>
          <cell r="AE719"/>
          <cell r="AF719"/>
          <cell r="AG719"/>
          <cell r="AH719"/>
          <cell r="AI719"/>
        </row>
        <row r="720">
          <cell r="E720" t="str">
            <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cell r="AB720"/>
          <cell r="AC720"/>
          <cell r="AD720"/>
          <cell r="AE720"/>
          <cell r="AF720"/>
          <cell r="AG720"/>
          <cell r="AH720"/>
          <cell r="AI720"/>
        </row>
        <row r="721">
          <cell r="E721" t="str">
            <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cell r="AB721"/>
          <cell r="AC721"/>
          <cell r="AD721"/>
          <cell r="AE721"/>
          <cell r="AF721"/>
          <cell r="AG721"/>
          <cell r="AH721"/>
          <cell r="AI721"/>
        </row>
        <row r="722">
          <cell r="E722"/>
          <cell r="F722"/>
          <cell r="G722"/>
          <cell r="H722"/>
          <cell r="I722"/>
          <cell r="J722"/>
          <cell r="K722"/>
          <cell r="L722"/>
          <cell r="M722"/>
          <cell r="N722"/>
          <cell r="O722"/>
          <cell r="P722"/>
          <cell r="Q722"/>
          <cell r="R722"/>
          <cell r="S722"/>
          <cell r="T722"/>
          <cell r="U722"/>
          <cell r="V722"/>
          <cell r="W722"/>
          <cell r="X722"/>
          <cell r="Y722"/>
          <cell r="Z722"/>
          <cell r="AA722"/>
          <cell r="AB722"/>
          <cell r="AC722"/>
          <cell r="AD722"/>
          <cell r="AE722"/>
          <cell r="AF722"/>
          <cell r="AG722"/>
          <cell r="AH722"/>
          <cell r="AI722"/>
        </row>
        <row r="723">
          <cell r="E723"/>
          <cell r="F723"/>
          <cell r="G723"/>
          <cell r="H723"/>
          <cell r="I723"/>
          <cell r="J723"/>
          <cell r="K723"/>
          <cell r="L723"/>
          <cell r="M723"/>
          <cell r="N723"/>
          <cell r="O723"/>
          <cell r="P723"/>
          <cell r="Q723"/>
          <cell r="R723"/>
          <cell r="S723"/>
          <cell r="T723"/>
          <cell r="U723"/>
          <cell r="V723"/>
          <cell r="W723"/>
          <cell r="X723"/>
          <cell r="Y723"/>
          <cell r="Z723"/>
          <cell r="AA723"/>
          <cell r="AB723"/>
          <cell r="AC723"/>
          <cell r="AD723"/>
          <cell r="AE723"/>
          <cell r="AF723"/>
          <cell r="AG723"/>
          <cell r="AH723"/>
          <cell r="AI723"/>
        </row>
        <row r="724">
          <cell r="E724" t="str">
            <v>Chief Albert Luthuli</v>
          </cell>
          <cell r="F724">
            <v>0</v>
          </cell>
          <cell r="G724">
            <v>0</v>
          </cell>
          <cell r="H724">
            <v>0</v>
          </cell>
          <cell r="I724"/>
          <cell r="J724"/>
          <cell r="K724"/>
          <cell r="L724"/>
          <cell r="M724"/>
          <cell r="N724"/>
          <cell r="O724">
            <v>0</v>
          </cell>
          <cell r="P724">
            <v>0</v>
          </cell>
          <cell r="Q724">
            <v>0</v>
          </cell>
          <cell r="R724">
            <v>2000</v>
          </cell>
          <cell r="S724">
            <v>2000</v>
          </cell>
          <cell r="T724">
            <v>2000</v>
          </cell>
          <cell r="U724">
            <v>1391</v>
          </cell>
          <cell r="V724">
            <v>0</v>
          </cell>
          <cell r="W724">
            <v>0</v>
          </cell>
          <cell r="X724">
            <v>0</v>
          </cell>
          <cell r="Y724">
            <v>0</v>
          </cell>
          <cell r="Z724">
            <v>0</v>
          </cell>
          <cell r="AA724"/>
          <cell r="AB724"/>
          <cell r="AC724"/>
          <cell r="AD724"/>
          <cell r="AE724"/>
          <cell r="AF724"/>
          <cell r="AG724"/>
          <cell r="AH724"/>
          <cell r="AI724"/>
        </row>
        <row r="725">
          <cell r="E725" t="str">
            <v>Msukaligwa</v>
          </cell>
          <cell r="F725">
            <v>0</v>
          </cell>
          <cell r="G725">
            <v>0</v>
          </cell>
          <cell r="H725">
            <v>0</v>
          </cell>
          <cell r="I725"/>
          <cell r="J725"/>
          <cell r="K725"/>
          <cell r="L725"/>
          <cell r="M725"/>
          <cell r="N725"/>
          <cell r="O725">
            <v>0</v>
          </cell>
          <cell r="P725">
            <v>0</v>
          </cell>
          <cell r="Q725">
            <v>0</v>
          </cell>
          <cell r="R725">
            <v>3000</v>
          </cell>
          <cell r="S725">
            <v>3000</v>
          </cell>
          <cell r="T725">
            <v>3000</v>
          </cell>
          <cell r="U725">
            <v>1986</v>
          </cell>
          <cell r="V725">
            <v>0</v>
          </cell>
          <cell r="W725">
            <v>0</v>
          </cell>
          <cell r="X725">
            <v>0</v>
          </cell>
          <cell r="Y725">
            <v>0</v>
          </cell>
          <cell r="Z725">
            <v>0</v>
          </cell>
          <cell r="AA725"/>
          <cell r="AB725"/>
          <cell r="AC725"/>
          <cell r="AD725"/>
          <cell r="AE725"/>
          <cell r="AF725"/>
          <cell r="AG725"/>
          <cell r="AH725"/>
          <cell r="AI725"/>
        </row>
        <row r="726">
          <cell r="E726" t="str">
            <v>Mkhondo</v>
          </cell>
          <cell r="F726">
            <v>0</v>
          </cell>
          <cell r="G726">
            <v>0</v>
          </cell>
          <cell r="H726">
            <v>0</v>
          </cell>
          <cell r="I726"/>
          <cell r="J726"/>
          <cell r="K726"/>
          <cell r="L726"/>
          <cell r="M726"/>
          <cell r="N726"/>
          <cell r="O726">
            <v>0</v>
          </cell>
          <cell r="P726">
            <v>0</v>
          </cell>
          <cell r="Q726">
            <v>0</v>
          </cell>
          <cell r="R726">
            <v>3000</v>
          </cell>
          <cell r="S726">
            <v>3100</v>
          </cell>
          <cell r="T726">
            <v>3100</v>
          </cell>
          <cell r="U726">
            <v>2211</v>
          </cell>
          <cell r="V726">
            <v>0</v>
          </cell>
          <cell r="W726">
            <v>0</v>
          </cell>
          <cell r="X726">
            <v>0</v>
          </cell>
          <cell r="Y726">
            <v>0</v>
          </cell>
          <cell r="Z726">
            <v>0</v>
          </cell>
          <cell r="AA726"/>
          <cell r="AB726"/>
          <cell r="AC726"/>
          <cell r="AD726"/>
          <cell r="AE726"/>
          <cell r="AF726"/>
          <cell r="AG726"/>
          <cell r="AH726"/>
          <cell r="AI726"/>
        </row>
        <row r="727">
          <cell r="E727" t="str">
            <v>Dr Pixley ka Isaka Seme</v>
          </cell>
          <cell r="F727">
            <v>0</v>
          </cell>
          <cell r="G727">
            <v>0</v>
          </cell>
          <cell r="H727">
            <v>0</v>
          </cell>
          <cell r="I727"/>
          <cell r="J727"/>
          <cell r="K727"/>
          <cell r="L727"/>
          <cell r="M727"/>
          <cell r="N727"/>
          <cell r="O727">
            <v>0</v>
          </cell>
          <cell r="P727">
            <v>0</v>
          </cell>
          <cell r="Q727">
            <v>0</v>
          </cell>
          <cell r="R727">
            <v>2450</v>
          </cell>
          <cell r="S727">
            <v>2450</v>
          </cell>
          <cell r="T727">
            <v>2450</v>
          </cell>
          <cell r="U727">
            <v>1059</v>
          </cell>
          <cell r="V727">
            <v>0</v>
          </cell>
          <cell r="W727">
            <v>0</v>
          </cell>
          <cell r="X727">
            <v>0</v>
          </cell>
          <cell r="Y727">
            <v>0</v>
          </cell>
          <cell r="Z727">
            <v>0</v>
          </cell>
          <cell r="AA727"/>
          <cell r="AB727"/>
          <cell r="AC727"/>
          <cell r="AD727"/>
          <cell r="AE727"/>
          <cell r="AF727"/>
          <cell r="AG727"/>
          <cell r="AH727"/>
          <cell r="AI727"/>
        </row>
        <row r="728">
          <cell r="E728" t="str">
            <v>Lekwa</v>
          </cell>
          <cell r="F728">
            <v>0</v>
          </cell>
          <cell r="G728">
            <v>0</v>
          </cell>
          <cell r="H728">
            <v>0</v>
          </cell>
          <cell r="I728"/>
          <cell r="J728"/>
          <cell r="K728"/>
          <cell r="L728"/>
          <cell r="M728"/>
          <cell r="N728"/>
          <cell r="O728">
            <v>0</v>
          </cell>
          <cell r="P728">
            <v>0</v>
          </cell>
          <cell r="Q728">
            <v>0</v>
          </cell>
          <cell r="R728">
            <v>2650</v>
          </cell>
          <cell r="S728">
            <v>2850</v>
          </cell>
          <cell r="T728">
            <v>2850</v>
          </cell>
          <cell r="U728">
            <v>2471</v>
          </cell>
          <cell r="V728">
            <v>0</v>
          </cell>
          <cell r="W728">
            <v>0</v>
          </cell>
          <cell r="X728">
            <v>0</v>
          </cell>
          <cell r="Y728">
            <v>0</v>
          </cell>
          <cell r="Z728">
            <v>0</v>
          </cell>
          <cell r="AA728"/>
          <cell r="AB728"/>
          <cell r="AC728"/>
          <cell r="AD728"/>
          <cell r="AE728"/>
          <cell r="AF728"/>
          <cell r="AG728"/>
          <cell r="AH728"/>
          <cell r="AI728"/>
        </row>
        <row r="729">
          <cell r="E729" t="str">
            <v>Dipaleseng</v>
          </cell>
          <cell r="F729">
            <v>0</v>
          </cell>
          <cell r="G729">
            <v>0</v>
          </cell>
          <cell r="H729">
            <v>0</v>
          </cell>
          <cell r="I729"/>
          <cell r="J729"/>
          <cell r="K729"/>
          <cell r="L729"/>
          <cell r="M729"/>
          <cell r="N729"/>
          <cell r="O729">
            <v>0</v>
          </cell>
          <cell r="P729">
            <v>0</v>
          </cell>
          <cell r="Q729">
            <v>0</v>
          </cell>
          <cell r="R729">
            <v>2800</v>
          </cell>
          <cell r="S729">
            <v>2800</v>
          </cell>
          <cell r="T729">
            <v>2850</v>
          </cell>
          <cell r="U729">
            <v>1485</v>
          </cell>
          <cell r="V729">
            <v>0</v>
          </cell>
          <cell r="W729">
            <v>0</v>
          </cell>
          <cell r="X729">
            <v>0</v>
          </cell>
          <cell r="Y729">
            <v>0</v>
          </cell>
          <cell r="Z729">
            <v>0</v>
          </cell>
          <cell r="AA729"/>
          <cell r="AB729"/>
          <cell r="AC729"/>
          <cell r="AD729"/>
          <cell r="AE729"/>
          <cell r="AF729"/>
          <cell r="AG729"/>
          <cell r="AH729"/>
          <cell r="AI729"/>
        </row>
        <row r="730">
          <cell r="E730" t="str">
            <v>Govan Mbeki</v>
          </cell>
          <cell r="F730">
            <v>0</v>
          </cell>
          <cell r="G730">
            <v>0</v>
          </cell>
          <cell r="H730">
            <v>0</v>
          </cell>
          <cell r="I730"/>
          <cell r="J730"/>
          <cell r="K730"/>
          <cell r="L730"/>
          <cell r="M730"/>
          <cell r="N730"/>
          <cell r="O730">
            <v>24500</v>
          </cell>
          <cell r="P730">
            <v>24000</v>
          </cell>
          <cell r="Q730">
            <v>24000</v>
          </cell>
          <cell r="R730">
            <v>2100</v>
          </cell>
          <cell r="S730">
            <v>2100</v>
          </cell>
          <cell r="T730">
            <v>2100</v>
          </cell>
          <cell r="U730">
            <v>1677</v>
          </cell>
          <cell r="V730">
            <v>0</v>
          </cell>
          <cell r="W730">
            <v>0</v>
          </cell>
          <cell r="X730">
            <v>0</v>
          </cell>
          <cell r="Y730">
            <v>0</v>
          </cell>
          <cell r="Z730">
            <v>0</v>
          </cell>
          <cell r="AA730"/>
          <cell r="AB730"/>
          <cell r="AC730"/>
          <cell r="AD730"/>
          <cell r="AE730"/>
          <cell r="AF730"/>
          <cell r="AG730"/>
          <cell r="AH730"/>
          <cell r="AI730"/>
        </row>
        <row r="731">
          <cell r="E731" t="str">
            <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cell r="AB731"/>
          <cell r="AC731"/>
          <cell r="AD731"/>
          <cell r="AE731"/>
          <cell r="AF731"/>
          <cell r="AG731"/>
          <cell r="AH731"/>
          <cell r="AI731"/>
        </row>
        <row r="732">
          <cell r="E732" t="str">
            <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cell r="AB732"/>
          <cell r="AC732"/>
          <cell r="AD732"/>
          <cell r="AE732"/>
          <cell r="AF732"/>
          <cell r="AG732"/>
          <cell r="AH732"/>
          <cell r="AI732"/>
        </row>
        <row r="733">
          <cell r="E733" t="str">
            <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cell r="AB733"/>
          <cell r="AC733"/>
          <cell r="AD733"/>
          <cell r="AE733"/>
          <cell r="AF733"/>
          <cell r="AG733"/>
          <cell r="AH733"/>
          <cell r="AI733"/>
        </row>
        <row r="734">
          <cell r="E734" t="str">
            <v>Gert Sibande District Municipality</v>
          </cell>
          <cell r="F734">
            <v>0</v>
          </cell>
          <cell r="G734">
            <v>0</v>
          </cell>
          <cell r="H734">
            <v>0</v>
          </cell>
          <cell r="I734"/>
          <cell r="J734"/>
          <cell r="K734"/>
          <cell r="L734"/>
          <cell r="M734"/>
          <cell r="N734"/>
          <cell r="O734">
            <v>13500</v>
          </cell>
          <cell r="P734">
            <v>13300</v>
          </cell>
          <cell r="Q734">
            <v>12357</v>
          </cell>
          <cell r="R734">
            <v>1000</v>
          </cell>
          <cell r="S734">
            <v>1000</v>
          </cell>
          <cell r="T734">
            <v>1000</v>
          </cell>
          <cell r="U734">
            <v>2752</v>
          </cell>
          <cell r="V734">
            <v>0</v>
          </cell>
          <cell r="W734">
            <v>0</v>
          </cell>
          <cell r="X734">
            <v>0</v>
          </cell>
          <cell r="Y734">
            <v>0</v>
          </cell>
          <cell r="Z734">
            <v>0</v>
          </cell>
          <cell r="AA734"/>
          <cell r="AB734"/>
          <cell r="AC734"/>
          <cell r="AD734"/>
          <cell r="AE734"/>
          <cell r="AF734"/>
          <cell r="AG734"/>
          <cell r="AH734"/>
          <cell r="AI734"/>
        </row>
        <row r="735">
          <cell r="E735"/>
          <cell r="F735">
            <v>0</v>
          </cell>
          <cell r="G735">
            <v>0</v>
          </cell>
          <cell r="H735">
            <v>0</v>
          </cell>
          <cell r="I735"/>
          <cell r="J735"/>
          <cell r="K735"/>
          <cell r="L735"/>
          <cell r="M735"/>
          <cell r="N735"/>
          <cell r="O735">
            <v>38000</v>
          </cell>
          <cell r="P735">
            <v>37300</v>
          </cell>
          <cell r="Q735">
            <v>36357</v>
          </cell>
          <cell r="R735">
            <v>19000</v>
          </cell>
          <cell r="S735">
            <v>19300</v>
          </cell>
          <cell r="T735">
            <v>19350</v>
          </cell>
          <cell r="U735">
            <v>15032</v>
          </cell>
          <cell r="V735">
            <v>0</v>
          </cell>
          <cell r="W735">
            <v>0</v>
          </cell>
          <cell r="X735">
            <v>0</v>
          </cell>
          <cell r="Y735">
            <v>0</v>
          </cell>
          <cell r="Z735">
            <v>0</v>
          </cell>
          <cell r="AA735"/>
          <cell r="AB735"/>
          <cell r="AC735"/>
          <cell r="AD735">
            <v>0</v>
          </cell>
          <cell r="AE735">
            <v>0</v>
          </cell>
          <cell r="AF735">
            <v>0</v>
          </cell>
          <cell r="AG735">
            <v>0</v>
          </cell>
          <cell r="AH735">
            <v>0</v>
          </cell>
          <cell r="AI735">
            <v>0</v>
          </cell>
        </row>
        <row r="736">
          <cell r="E736"/>
          <cell r="F736"/>
          <cell r="G736"/>
          <cell r="H736"/>
          <cell r="I736"/>
          <cell r="J736"/>
          <cell r="K736"/>
          <cell r="L736"/>
          <cell r="M736"/>
          <cell r="N736"/>
          <cell r="O736"/>
          <cell r="P736"/>
          <cell r="Q736"/>
          <cell r="R736"/>
          <cell r="S736"/>
          <cell r="T736"/>
          <cell r="U736"/>
          <cell r="V736"/>
          <cell r="W736"/>
          <cell r="X736"/>
          <cell r="Y736"/>
          <cell r="Z736"/>
          <cell r="AA736"/>
          <cell r="AB736"/>
          <cell r="AC736"/>
          <cell r="AD736"/>
          <cell r="AE736"/>
          <cell r="AF736"/>
          <cell r="AG736"/>
          <cell r="AH736"/>
          <cell r="AI736"/>
        </row>
        <row r="737">
          <cell r="E737" t="str">
            <v>Victor Khanye</v>
          </cell>
          <cell r="F737">
            <v>0</v>
          </cell>
          <cell r="G737">
            <v>0</v>
          </cell>
          <cell r="H737">
            <v>0</v>
          </cell>
          <cell r="I737"/>
          <cell r="J737"/>
          <cell r="K737"/>
          <cell r="L737"/>
          <cell r="M737"/>
          <cell r="N737"/>
          <cell r="O737">
            <v>0</v>
          </cell>
          <cell r="P737">
            <v>0</v>
          </cell>
          <cell r="Q737">
            <v>0</v>
          </cell>
          <cell r="R737">
            <v>1720</v>
          </cell>
          <cell r="S737">
            <v>1850</v>
          </cell>
          <cell r="T737">
            <v>1850</v>
          </cell>
          <cell r="U737">
            <v>3191</v>
          </cell>
          <cell r="V737">
            <v>0</v>
          </cell>
          <cell r="W737">
            <v>0</v>
          </cell>
          <cell r="X737">
            <v>0</v>
          </cell>
          <cell r="Y737">
            <v>0</v>
          </cell>
          <cell r="Z737">
            <v>0</v>
          </cell>
          <cell r="AA737"/>
          <cell r="AB737"/>
          <cell r="AC737"/>
          <cell r="AD737"/>
          <cell r="AE737"/>
          <cell r="AF737"/>
          <cell r="AG737"/>
          <cell r="AH737"/>
          <cell r="AI737"/>
        </row>
        <row r="738">
          <cell r="E738" t="str">
            <v>Emalahleni</v>
          </cell>
          <cell r="F738">
            <v>0</v>
          </cell>
          <cell r="G738">
            <v>0</v>
          </cell>
          <cell r="H738">
            <v>0</v>
          </cell>
          <cell r="I738"/>
          <cell r="J738"/>
          <cell r="K738"/>
          <cell r="L738"/>
          <cell r="M738"/>
          <cell r="N738"/>
          <cell r="O738">
            <v>0</v>
          </cell>
          <cell r="P738">
            <v>0</v>
          </cell>
          <cell r="Q738">
            <v>0</v>
          </cell>
          <cell r="R738">
            <v>3000</v>
          </cell>
          <cell r="S738">
            <v>3000</v>
          </cell>
          <cell r="T738">
            <v>3000</v>
          </cell>
          <cell r="U738">
            <v>6015</v>
          </cell>
          <cell r="V738">
            <v>0</v>
          </cell>
          <cell r="W738">
            <v>0</v>
          </cell>
          <cell r="X738">
            <v>0</v>
          </cell>
          <cell r="Y738">
            <v>0</v>
          </cell>
          <cell r="Z738">
            <v>0</v>
          </cell>
          <cell r="AA738"/>
          <cell r="AB738"/>
          <cell r="AC738"/>
          <cell r="AD738"/>
          <cell r="AE738"/>
          <cell r="AF738"/>
          <cell r="AG738"/>
          <cell r="AH738"/>
          <cell r="AI738"/>
        </row>
        <row r="739">
          <cell r="E739" t="str">
            <v>Steve Tshwete</v>
          </cell>
          <cell r="F739">
            <v>0</v>
          </cell>
          <cell r="G739">
            <v>0</v>
          </cell>
          <cell r="H739">
            <v>0</v>
          </cell>
          <cell r="I739"/>
          <cell r="J739"/>
          <cell r="K739"/>
          <cell r="L739"/>
          <cell r="M739"/>
          <cell r="N739"/>
          <cell r="O739">
            <v>0</v>
          </cell>
          <cell r="P739">
            <v>0</v>
          </cell>
          <cell r="Q739">
            <v>0</v>
          </cell>
          <cell r="R739">
            <v>1650</v>
          </cell>
          <cell r="S739">
            <v>1650</v>
          </cell>
          <cell r="T739">
            <v>1700</v>
          </cell>
          <cell r="U739">
            <v>4590</v>
          </cell>
          <cell r="V739">
            <v>0</v>
          </cell>
          <cell r="W739">
            <v>0</v>
          </cell>
          <cell r="X739">
            <v>0</v>
          </cell>
          <cell r="Y739">
            <v>0</v>
          </cell>
          <cell r="Z739">
            <v>0</v>
          </cell>
          <cell r="AA739"/>
          <cell r="AB739"/>
          <cell r="AC739"/>
          <cell r="AD739"/>
          <cell r="AE739"/>
          <cell r="AF739"/>
          <cell r="AG739"/>
          <cell r="AH739"/>
          <cell r="AI739"/>
        </row>
        <row r="740">
          <cell r="E740" t="str">
            <v>Emakhazeni</v>
          </cell>
          <cell r="F740">
            <v>0</v>
          </cell>
          <cell r="G740">
            <v>0</v>
          </cell>
          <cell r="H740">
            <v>0</v>
          </cell>
          <cell r="I740"/>
          <cell r="J740"/>
          <cell r="K740"/>
          <cell r="L740"/>
          <cell r="M740"/>
          <cell r="N740"/>
          <cell r="O740">
            <v>0</v>
          </cell>
          <cell r="P740">
            <v>0</v>
          </cell>
          <cell r="Q740">
            <v>0</v>
          </cell>
          <cell r="R740">
            <v>2900</v>
          </cell>
          <cell r="S740">
            <v>2900</v>
          </cell>
          <cell r="T740">
            <v>2900</v>
          </cell>
          <cell r="U740">
            <v>1307</v>
          </cell>
          <cell r="V740">
            <v>0</v>
          </cell>
          <cell r="W740">
            <v>0</v>
          </cell>
          <cell r="X740">
            <v>0</v>
          </cell>
          <cell r="Y740">
            <v>0</v>
          </cell>
          <cell r="Z740">
            <v>0</v>
          </cell>
          <cell r="AA740"/>
          <cell r="AB740"/>
          <cell r="AC740"/>
          <cell r="AD740"/>
          <cell r="AE740"/>
          <cell r="AF740"/>
          <cell r="AG740"/>
          <cell r="AH740"/>
          <cell r="AI740"/>
        </row>
        <row r="741">
          <cell r="E741" t="str">
            <v>Thembisile Hani</v>
          </cell>
          <cell r="F741">
            <v>0</v>
          </cell>
          <cell r="G741">
            <v>0</v>
          </cell>
          <cell r="H741">
            <v>0</v>
          </cell>
          <cell r="I741"/>
          <cell r="J741"/>
          <cell r="K741"/>
          <cell r="L741"/>
          <cell r="M741"/>
          <cell r="N741"/>
          <cell r="O741">
            <v>0</v>
          </cell>
          <cell r="P741">
            <v>0</v>
          </cell>
          <cell r="Q741">
            <v>0</v>
          </cell>
          <cell r="R741">
            <v>1720</v>
          </cell>
          <cell r="S741">
            <v>1720</v>
          </cell>
          <cell r="T741">
            <v>1770</v>
          </cell>
          <cell r="U741">
            <v>2127</v>
          </cell>
          <cell r="V741">
            <v>0</v>
          </cell>
          <cell r="W741">
            <v>0</v>
          </cell>
          <cell r="X741">
            <v>0</v>
          </cell>
          <cell r="Y741">
            <v>0</v>
          </cell>
          <cell r="Z741">
            <v>0</v>
          </cell>
          <cell r="AA741"/>
          <cell r="AB741"/>
          <cell r="AC741"/>
          <cell r="AD741"/>
          <cell r="AE741"/>
          <cell r="AF741"/>
          <cell r="AG741"/>
          <cell r="AH741"/>
          <cell r="AI741"/>
        </row>
        <row r="742">
          <cell r="E742" t="str">
            <v>Dr JS Moroka</v>
          </cell>
          <cell r="F742">
            <v>0</v>
          </cell>
          <cell r="G742">
            <v>0</v>
          </cell>
          <cell r="H742">
            <v>0</v>
          </cell>
          <cell r="I742"/>
          <cell r="J742"/>
          <cell r="K742"/>
          <cell r="L742"/>
          <cell r="M742"/>
          <cell r="N742"/>
          <cell r="O742">
            <v>0</v>
          </cell>
          <cell r="P742">
            <v>0</v>
          </cell>
          <cell r="Q742">
            <v>0</v>
          </cell>
          <cell r="R742">
            <v>2450</v>
          </cell>
          <cell r="S742">
            <v>2450</v>
          </cell>
          <cell r="T742">
            <v>2450</v>
          </cell>
          <cell r="U742">
            <v>1451</v>
          </cell>
          <cell r="V742">
            <v>0</v>
          </cell>
          <cell r="W742">
            <v>0</v>
          </cell>
          <cell r="X742">
            <v>0</v>
          </cell>
          <cell r="Y742">
            <v>0</v>
          </cell>
          <cell r="Z742">
            <v>0</v>
          </cell>
          <cell r="AA742"/>
          <cell r="AB742"/>
          <cell r="AC742"/>
          <cell r="AD742"/>
          <cell r="AE742"/>
          <cell r="AF742"/>
          <cell r="AG742"/>
          <cell r="AH742"/>
          <cell r="AI742"/>
        </row>
        <row r="743">
          <cell r="E743" t="str">
            <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cell r="AB743"/>
          <cell r="AC743"/>
          <cell r="AD743"/>
          <cell r="AE743"/>
          <cell r="AF743"/>
          <cell r="AG743"/>
          <cell r="AH743"/>
          <cell r="AI743"/>
        </row>
        <row r="744">
          <cell r="E744" t="str">
            <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cell r="AB744"/>
          <cell r="AC744"/>
          <cell r="AD744"/>
          <cell r="AE744"/>
          <cell r="AF744"/>
          <cell r="AG744"/>
          <cell r="AH744"/>
          <cell r="AI744"/>
        </row>
        <row r="745">
          <cell r="E745" t="str">
            <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cell r="AB745"/>
          <cell r="AC745"/>
          <cell r="AD745"/>
          <cell r="AE745"/>
          <cell r="AF745"/>
          <cell r="AG745"/>
          <cell r="AH745"/>
          <cell r="AI745"/>
        </row>
        <row r="746">
          <cell r="E746" t="str">
            <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cell r="AB746"/>
          <cell r="AC746"/>
          <cell r="AD746"/>
          <cell r="AE746"/>
          <cell r="AF746"/>
          <cell r="AG746"/>
          <cell r="AH746"/>
          <cell r="AI746"/>
        </row>
        <row r="747">
          <cell r="E747" t="str">
            <v>Nkangala District Municipality</v>
          </cell>
          <cell r="F747">
            <v>0</v>
          </cell>
          <cell r="G747">
            <v>0</v>
          </cell>
          <cell r="H747">
            <v>0</v>
          </cell>
          <cell r="I747"/>
          <cell r="J747"/>
          <cell r="K747"/>
          <cell r="L747"/>
          <cell r="M747"/>
          <cell r="N747"/>
          <cell r="O747">
            <v>0</v>
          </cell>
          <cell r="P747">
            <v>0</v>
          </cell>
          <cell r="Q747">
            <v>0</v>
          </cell>
          <cell r="R747">
            <v>1000</v>
          </cell>
          <cell r="S747">
            <v>1000</v>
          </cell>
          <cell r="T747">
            <v>1000</v>
          </cell>
          <cell r="U747">
            <v>2551</v>
          </cell>
          <cell r="V747">
            <v>0</v>
          </cell>
          <cell r="W747">
            <v>0</v>
          </cell>
          <cell r="X747">
            <v>0</v>
          </cell>
          <cell r="Y747">
            <v>0</v>
          </cell>
          <cell r="Z747">
            <v>0</v>
          </cell>
          <cell r="AA747"/>
          <cell r="AB747"/>
          <cell r="AC747"/>
          <cell r="AD747"/>
          <cell r="AE747"/>
          <cell r="AF747"/>
          <cell r="AG747"/>
          <cell r="AH747"/>
          <cell r="AI747"/>
        </row>
        <row r="748">
          <cell r="E748"/>
          <cell r="F748">
            <v>0</v>
          </cell>
          <cell r="G748">
            <v>0</v>
          </cell>
          <cell r="H748">
            <v>0</v>
          </cell>
          <cell r="I748"/>
          <cell r="J748"/>
          <cell r="K748"/>
          <cell r="L748"/>
          <cell r="M748"/>
          <cell r="N748"/>
          <cell r="O748">
            <v>0</v>
          </cell>
          <cell r="P748">
            <v>0</v>
          </cell>
          <cell r="Q748">
            <v>0</v>
          </cell>
          <cell r="R748">
            <v>14440</v>
          </cell>
          <cell r="S748">
            <v>14570</v>
          </cell>
          <cell r="T748">
            <v>14670</v>
          </cell>
          <cell r="U748">
            <v>21232</v>
          </cell>
          <cell r="V748">
            <v>0</v>
          </cell>
          <cell r="W748">
            <v>0</v>
          </cell>
          <cell r="X748">
            <v>0</v>
          </cell>
          <cell r="Y748">
            <v>0</v>
          </cell>
          <cell r="Z748">
            <v>0</v>
          </cell>
          <cell r="AA748"/>
          <cell r="AB748"/>
          <cell r="AC748"/>
          <cell r="AD748">
            <v>0</v>
          </cell>
          <cell r="AE748">
            <v>0</v>
          </cell>
          <cell r="AF748">
            <v>0</v>
          </cell>
          <cell r="AG748">
            <v>0</v>
          </cell>
          <cell r="AH748">
            <v>0</v>
          </cell>
          <cell r="AI748">
            <v>0</v>
          </cell>
        </row>
        <row r="749">
          <cell r="E749"/>
          <cell r="F749"/>
          <cell r="G749"/>
          <cell r="H749"/>
          <cell r="I749"/>
          <cell r="J749"/>
          <cell r="K749"/>
          <cell r="L749"/>
          <cell r="M749"/>
          <cell r="N749"/>
          <cell r="O749"/>
          <cell r="P749"/>
          <cell r="Q749"/>
          <cell r="R749"/>
          <cell r="S749"/>
          <cell r="T749"/>
          <cell r="U749"/>
          <cell r="V749"/>
          <cell r="W749"/>
          <cell r="X749"/>
          <cell r="Y749"/>
          <cell r="Z749"/>
          <cell r="AA749"/>
          <cell r="AB749"/>
          <cell r="AC749"/>
          <cell r="AD749"/>
          <cell r="AE749"/>
          <cell r="AF749"/>
          <cell r="AG749"/>
          <cell r="AH749"/>
          <cell r="AI749"/>
        </row>
        <row r="750">
          <cell r="E750" t="str">
            <v>Thaba Chweu</v>
          </cell>
          <cell r="F750">
            <v>0</v>
          </cell>
          <cell r="G750">
            <v>0</v>
          </cell>
          <cell r="H750">
            <v>0</v>
          </cell>
          <cell r="I750"/>
          <cell r="J750"/>
          <cell r="K750"/>
          <cell r="L750"/>
          <cell r="M750"/>
          <cell r="N750"/>
          <cell r="O750">
            <v>0</v>
          </cell>
          <cell r="P750">
            <v>0</v>
          </cell>
          <cell r="Q750">
            <v>0</v>
          </cell>
          <cell r="R750">
            <v>3000</v>
          </cell>
          <cell r="S750">
            <v>3000</v>
          </cell>
          <cell r="T750">
            <v>3000</v>
          </cell>
          <cell r="U750">
            <v>1836</v>
          </cell>
          <cell r="V750">
            <v>0</v>
          </cell>
          <cell r="W750">
            <v>0</v>
          </cell>
          <cell r="X750">
            <v>0</v>
          </cell>
          <cell r="Y750">
            <v>0</v>
          </cell>
          <cell r="Z750">
            <v>0</v>
          </cell>
          <cell r="AA750"/>
          <cell r="AB750"/>
          <cell r="AC750"/>
          <cell r="AD750"/>
          <cell r="AE750"/>
          <cell r="AF750"/>
          <cell r="AG750"/>
          <cell r="AH750"/>
          <cell r="AI750"/>
        </row>
        <row r="751">
          <cell r="E751" t="str">
            <v>Nkomazi</v>
          </cell>
          <cell r="F751">
            <v>0</v>
          </cell>
          <cell r="G751">
            <v>0</v>
          </cell>
          <cell r="H751">
            <v>0</v>
          </cell>
          <cell r="I751"/>
          <cell r="J751"/>
          <cell r="K751"/>
          <cell r="L751"/>
          <cell r="M751"/>
          <cell r="N751"/>
          <cell r="O751">
            <v>0</v>
          </cell>
          <cell r="P751">
            <v>0</v>
          </cell>
          <cell r="Q751">
            <v>0</v>
          </cell>
          <cell r="R751">
            <v>1770</v>
          </cell>
          <cell r="S751">
            <v>1770</v>
          </cell>
          <cell r="T751">
            <v>1770</v>
          </cell>
          <cell r="U751">
            <v>6125</v>
          </cell>
          <cell r="V751">
            <v>0</v>
          </cell>
          <cell r="W751">
            <v>0</v>
          </cell>
          <cell r="X751">
            <v>0</v>
          </cell>
          <cell r="Y751">
            <v>0</v>
          </cell>
          <cell r="Z751">
            <v>0</v>
          </cell>
          <cell r="AA751"/>
          <cell r="AB751"/>
          <cell r="AC751"/>
          <cell r="AD751"/>
          <cell r="AE751"/>
          <cell r="AF751"/>
          <cell r="AG751"/>
          <cell r="AH751"/>
          <cell r="AI751"/>
        </row>
        <row r="752">
          <cell r="E752" t="str">
            <v>Bushbuckridge</v>
          </cell>
          <cell r="F752">
            <v>0</v>
          </cell>
          <cell r="G752">
            <v>0</v>
          </cell>
          <cell r="H752">
            <v>0</v>
          </cell>
          <cell r="I752"/>
          <cell r="J752"/>
          <cell r="K752"/>
          <cell r="L752"/>
          <cell r="M752"/>
          <cell r="N752"/>
          <cell r="O752">
            <v>0</v>
          </cell>
          <cell r="P752">
            <v>0</v>
          </cell>
          <cell r="Q752">
            <v>0</v>
          </cell>
          <cell r="R752">
            <v>2650</v>
          </cell>
          <cell r="S752">
            <v>2650</v>
          </cell>
          <cell r="T752">
            <v>2650</v>
          </cell>
          <cell r="U752">
            <v>5379</v>
          </cell>
          <cell r="V752">
            <v>0</v>
          </cell>
          <cell r="W752">
            <v>0</v>
          </cell>
          <cell r="X752">
            <v>0</v>
          </cell>
          <cell r="Y752">
            <v>0</v>
          </cell>
          <cell r="Z752">
            <v>0</v>
          </cell>
          <cell r="AA752"/>
          <cell r="AB752"/>
          <cell r="AC752"/>
          <cell r="AD752"/>
          <cell r="AE752"/>
          <cell r="AF752"/>
          <cell r="AG752"/>
          <cell r="AH752"/>
          <cell r="AI752"/>
        </row>
        <row r="753">
          <cell r="E753" t="str">
            <v>City of Mbombela</v>
          </cell>
          <cell r="F753">
            <v>0</v>
          </cell>
          <cell r="G753">
            <v>0</v>
          </cell>
          <cell r="H753">
            <v>0</v>
          </cell>
          <cell r="I753"/>
          <cell r="J753"/>
          <cell r="K753"/>
          <cell r="L753"/>
          <cell r="M753"/>
          <cell r="N753"/>
          <cell r="O753">
            <v>0</v>
          </cell>
          <cell r="P753">
            <v>0</v>
          </cell>
          <cell r="Q753">
            <v>0</v>
          </cell>
          <cell r="R753">
            <v>2550</v>
          </cell>
          <cell r="S753">
            <v>2650</v>
          </cell>
          <cell r="T753">
            <v>2650</v>
          </cell>
          <cell r="U753">
            <v>7036</v>
          </cell>
          <cell r="V753">
            <v>0</v>
          </cell>
          <cell r="W753">
            <v>0</v>
          </cell>
          <cell r="X753">
            <v>0</v>
          </cell>
          <cell r="Y753">
            <v>0</v>
          </cell>
          <cell r="Z753">
            <v>0</v>
          </cell>
          <cell r="AA753"/>
          <cell r="AB753"/>
          <cell r="AC753"/>
          <cell r="AD753"/>
          <cell r="AE753"/>
          <cell r="AF753"/>
          <cell r="AG753"/>
          <cell r="AH753"/>
          <cell r="AI753"/>
        </row>
        <row r="754">
          <cell r="E754" t="str">
            <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cell r="AB754"/>
          <cell r="AC754"/>
          <cell r="AD754"/>
          <cell r="AE754"/>
          <cell r="AF754"/>
          <cell r="AG754"/>
          <cell r="AH754"/>
          <cell r="AI754"/>
        </row>
        <row r="755">
          <cell r="E755" t="str">
            <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cell r="AB755"/>
          <cell r="AC755"/>
          <cell r="AD755"/>
          <cell r="AE755"/>
          <cell r="AF755"/>
          <cell r="AG755"/>
          <cell r="AH755"/>
          <cell r="AI755"/>
        </row>
        <row r="756">
          <cell r="E756" t="str">
            <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cell r="AB756"/>
          <cell r="AC756"/>
          <cell r="AD756"/>
          <cell r="AE756"/>
          <cell r="AF756"/>
          <cell r="AG756"/>
          <cell r="AH756"/>
          <cell r="AI756"/>
        </row>
        <row r="757">
          <cell r="E757" t="str">
            <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cell r="AB757"/>
          <cell r="AC757"/>
          <cell r="AD757"/>
          <cell r="AE757"/>
          <cell r="AF757"/>
          <cell r="AG757"/>
          <cell r="AH757"/>
          <cell r="AI757"/>
        </row>
        <row r="758">
          <cell r="E758" t="str">
            <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cell r="AB758"/>
          <cell r="AC758"/>
          <cell r="AD758"/>
          <cell r="AE758"/>
          <cell r="AF758"/>
          <cell r="AG758"/>
          <cell r="AH758"/>
          <cell r="AI758"/>
        </row>
        <row r="759">
          <cell r="E759" t="str">
            <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cell r="AB759"/>
          <cell r="AC759"/>
          <cell r="AD759"/>
          <cell r="AE759"/>
          <cell r="AF759"/>
          <cell r="AG759"/>
          <cell r="AH759"/>
          <cell r="AI759"/>
        </row>
        <row r="760">
          <cell r="E760" t="str">
            <v>Ehlanzeni District Municipality</v>
          </cell>
          <cell r="F760">
            <v>0</v>
          </cell>
          <cell r="G760">
            <v>0</v>
          </cell>
          <cell r="H760">
            <v>0</v>
          </cell>
          <cell r="I760"/>
          <cell r="J760"/>
          <cell r="K760"/>
          <cell r="L760"/>
          <cell r="M760"/>
          <cell r="N760"/>
          <cell r="O760">
            <v>0</v>
          </cell>
          <cell r="P760">
            <v>0</v>
          </cell>
          <cell r="Q760">
            <v>0</v>
          </cell>
          <cell r="R760">
            <v>1000</v>
          </cell>
          <cell r="S760">
            <v>1000</v>
          </cell>
          <cell r="T760">
            <v>1000</v>
          </cell>
          <cell r="U760">
            <v>3234</v>
          </cell>
          <cell r="V760">
            <v>0</v>
          </cell>
          <cell r="W760">
            <v>0</v>
          </cell>
          <cell r="X760">
            <v>0</v>
          </cell>
          <cell r="Y760">
            <v>0</v>
          </cell>
          <cell r="Z760">
            <v>0</v>
          </cell>
          <cell r="AA760"/>
          <cell r="AB760"/>
          <cell r="AC760"/>
          <cell r="AD760"/>
          <cell r="AE760"/>
          <cell r="AF760"/>
          <cell r="AG760"/>
          <cell r="AH760"/>
          <cell r="AI760"/>
        </row>
        <row r="761">
          <cell r="E761"/>
          <cell r="F761">
            <v>0</v>
          </cell>
          <cell r="G761">
            <v>0</v>
          </cell>
          <cell r="H761">
            <v>0</v>
          </cell>
          <cell r="I761"/>
          <cell r="J761"/>
          <cell r="K761"/>
          <cell r="L761"/>
          <cell r="M761"/>
          <cell r="N761"/>
          <cell r="O761">
            <v>0</v>
          </cell>
          <cell r="P761">
            <v>0</v>
          </cell>
          <cell r="Q761">
            <v>0</v>
          </cell>
          <cell r="R761">
            <v>10970</v>
          </cell>
          <cell r="S761">
            <v>11070</v>
          </cell>
          <cell r="T761">
            <v>11070</v>
          </cell>
          <cell r="U761">
            <v>23610</v>
          </cell>
          <cell r="V761">
            <v>0</v>
          </cell>
          <cell r="W761">
            <v>0</v>
          </cell>
          <cell r="X761">
            <v>0</v>
          </cell>
          <cell r="Y761">
            <v>0</v>
          </cell>
          <cell r="Z761">
            <v>0</v>
          </cell>
          <cell r="AA761"/>
          <cell r="AB761"/>
          <cell r="AC761"/>
          <cell r="AD761">
            <v>0</v>
          </cell>
          <cell r="AE761">
            <v>0</v>
          </cell>
          <cell r="AF761">
            <v>0</v>
          </cell>
          <cell r="AG761">
            <v>0</v>
          </cell>
          <cell r="AH761">
            <v>0</v>
          </cell>
          <cell r="AI761">
            <v>0</v>
          </cell>
        </row>
        <row r="762">
          <cell r="E762"/>
          <cell r="F762"/>
          <cell r="G762"/>
          <cell r="H762"/>
          <cell r="I762"/>
          <cell r="J762"/>
          <cell r="K762"/>
          <cell r="L762"/>
          <cell r="M762"/>
          <cell r="N762"/>
          <cell r="O762"/>
          <cell r="P762"/>
          <cell r="Q762"/>
          <cell r="R762"/>
          <cell r="S762"/>
          <cell r="T762"/>
          <cell r="U762"/>
          <cell r="V762"/>
          <cell r="W762"/>
          <cell r="X762"/>
          <cell r="Y762"/>
          <cell r="Z762"/>
          <cell r="AA762"/>
          <cell r="AB762"/>
          <cell r="AC762"/>
          <cell r="AD762"/>
          <cell r="AE762"/>
          <cell r="AF762"/>
          <cell r="AG762"/>
          <cell r="AH762"/>
          <cell r="AI762"/>
        </row>
        <row r="763">
          <cell r="E763" t="str">
            <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cell r="AB763"/>
          <cell r="AC763"/>
          <cell r="AD763"/>
          <cell r="AE763"/>
          <cell r="AF763"/>
          <cell r="AG763"/>
          <cell r="AH763"/>
          <cell r="AI763"/>
        </row>
        <row r="764">
          <cell r="E764" t="str">
            <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cell r="AB764"/>
          <cell r="AC764"/>
          <cell r="AD764"/>
          <cell r="AE764"/>
          <cell r="AF764"/>
          <cell r="AG764"/>
          <cell r="AH764"/>
          <cell r="AI764"/>
        </row>
        <row r="765">
          <cell r="E765" t="str">
            <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cell r="AB765"/>
          <cell r="AC765"/>
          <cell r="AD765"/>
          <cell r="AE765"/>
          <cell r="AF765"/>
          <cell r="AG765"/>
          <cell r="AH765"/>
          <cell r="AI765"/>
        </row>
        <row r="766">
          <cell r="E766" t="str">
            <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cell r="AB766"/>
          <cell r="AC766"/>
          <cell r="AD766"/>
          <cell r="AE766"/>
          <cell r="AF766"/>
          <cell r="AG766"/>
          <cell r="AH766"/>
          <cell r="AI766"/>
        </row>
        <row r="767">
          <cell r="E767" t="str">
            <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cell r="AB767"/>
          <cell r="AC767"/>
          <cell r="AD767"/>
          <cell r="AE767"/>
          <cell r="AF767"/>
          <cell r="AG767"/>
          <cell r="AH767"/>
          <cell r="AI767"/>
        </row>
        <row r="768">
          <cell r="E768" t="str">
            <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cell r="AB768"/>
          <cell r="AC768"/>
          <cell r="AD768"/>
          <cell r="AE768"/>
          <cell r="AF768"/>
          <cell r="AG768"/>
          <cell r="AH768"/>
          <cell r="AI768"/>
        </row>
        <row r="769">
          <cell r="E769" t="str">
            <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cell r="AB769"/>
          <cell r="AC769"/>
          <cell r="AD769"/>
          <cell r="AE769"/>
          <cell r="AF769"/>
          <cell r="AG769"/>
          <cell r="AH769"/>
          <cell r="AI769"/>
        </row>
        <row r="770">
          <cell r="E770" t="str">
            <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cell r="AB770"/>
          <cell r="AC770"/>
          <cell r="AD770"/>
          <cell r="AE770"/>
          <cell r="AF770"/>
          <cell r="AG770"/>
          <cell r="AH770"/>
          <cell r="AI770"/>
        </row>
        <row r="771">
          <cell r="E771" t="str">
            <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cell r="AB771"/>
          <cell r="AC771"/>
          <cell r="AD771"/>
          <cell r="AE771"/>
          <cell r="AF771"/>
          <cell r="AG771"/>
          <cell r="AH771"/>
          <cell r="AI771"/>
        </row>
        <row r="772">
          <cell r="E772" t="str">
            <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cell r="AB772"/>
          <cell r="AC772"/>
          <cell r="AD772"/>
          <cell r="AE772"/>
          <cell r="AF772"/>
          <cell r="AG772"/>
          <cell r="AH772"/>
          <cell r="AI772"/>
        </row>
        <row r="773">
          <cell r="E773" t="str">
            <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cell r="AB773"/>
          <cell r="AC773"/>
          <cell r="AD773"/>
          <cell r="AE773"/>
          <cell r="AF773"/>
          <cell r="AG773"/>
          <cell r="AH773"/>
          <cell r="AI773"/>
        </row>
        <row r="774">
          <cell r="E774"/>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row>
        <row r="775">
          <cell r="E775"/>
          <cell r="F775"/>
          <cell r="G775"/>
          <cell r="H775"/>
          <cell r="I775"/>
          <cell r="J775"/>
          <cell r="K775"/>
          <cell r="L775"/>
          <cell r="M775"/>
          <cell r="N775"/>
          <cell r="O775"/>
          <cell r="P775"/>
          <cell r="Q775"/>
          <cell r="R775"/>
          <cell r="S775"/>
          <cell r="T775"/>
          <cell r="U775"/>
          <cell r="V775"/>
          <cell r="W775"/>
          <cell r="X775"/>
          <cell r="Y775"/>
          <cell r="Z775"/>
          <cell r="AA775"/>
          <cell r="AB775"/>
          <cell r="AC775"/>
          <cell r="AD775"/>
          <cell r="AE775"/>
          <cell r="AF775"/>
          <cell r="AG775"/>
          <cell r="AH775"/>
          <cell r="AI775"/>
        </row>
        <row r="776">
          <cell r="E776" t="str">
            <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cell r="AB776"/>
          <cell r="AC776"/>
          <cell r="AD776"/>
          <cell r="AE776"/>
          <cell r="AF776"/>
          <cell r="AG776"/>
          <cell r="AH776"/>
          <cell r="AI776"/>
        </row>
        <row r="777">
          <cell r="E777" t="str">
            <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cell r="AB777"/>
          <cell r="AC777"/>
          <cell r="AD777"/>
          <cell r="AE777"/>
          <cell r="AF777"/>
          <cell r="AG777"/>
          <cell r="AH777"/>
          <cell r="AI777"/>
        </row>
        <row r="778">
          <cell r="E778" t="str">
            <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cell r="AB778"/>
          <cell r="AC778"/>
          <cell r="AD778"/>
          <cell r="AE778"/>
          <cell r="AF778"/>
          <cell r="AG778"/>
          <cell r="AH778"/>
          <cell r="AI778"/>
        </row>
        <row r="779">
          <cell r="E779" t="str">
            <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cell r="AB779"/>
          <cell r="AC779"/>
          <cell r="AD779"/>
          <cell r="AE779"/>
          <cell r="AF779"/>
          <cell r="AG779"/>
          <cell r="AH779"/>
          <cell r="AI779"/>
        </row>
        <row r="780">
          <cell r="E780" t="str">
            <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cell r="AB780"/>
          <cell r="AC780"/>
          <cell r="AD780"/>
          <cell r="AE780"/>
          <cell r="AF780"/>
          <cell r="AG780"/>
          <cell r="AH780"/>
          <cell r="AI780"/>
        </row>
        <row r="781">
          <cell r="E781" t="str">
            <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cell r="AB781"/>
          <cell r="AC781"/>
          <cell r="AD781"/>
          <cell r="AE781"/>
          <cell r="AF781"/>
          <cell r="AG781"/>
          <cell r="AH781"/>
          <cell r="AI781"/>
        </row>
        <row r="782">
          <cell r="E782" t="str">
            <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cell r="AB782"/>
          <cell r="AC782"/>
          <cell r="AD782"/>
          <cell r="AE782"/>
          <cell r="AF782"/>
          <cell r="AG782"/>
          <cell r="AH782"/>
          <cell r="AI782"/>
        </row>
        <row r="783">
          <cell r="E783" t="str">
            <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cell r="AB783"/>
          <cell r="AC783"/>
          <cell r="AD783"/>
          <cell r="AE783"/>
          <cell r="AF783"/>
          <cell r="AG783"/>
          <cell r="AH783"/>
          <cell r="AI783"/>
        </row>
        <row r="784">
          <cell r="E784" t="str">
            <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cell r="AB784"/>
          <cell r="AC784"/>
          <cell r="AD784"/>
          <cell r="AE784"/>
          <cell r="AF784"/>
          <cell r="AG784"/>
          <cell r="AH784"/>
          <cell r="AI784"/>
        </row>
        <row r="785">
          <cell r="E785" t="str">
            <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cell r="AB785"/>
          <cell r="AC785"/>
          <cell r="AD785"/>
          <cell r="AE785"/>
          <cell r="AF785"/>
          <cell r="AG785"/>
          <cell r="AH785"/>
          <cell r="AI785"/>
        </row>
        <row r="786">
          <cell r="E786" t="str">
            <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cell r="AB786"/>
          <cell r="AC786"/>
          <cell r="AD786"/>
          <cell r="AE786"/>
          <cell r="AF786"/>
          <cell r="AG786"/>
          <cell r="AH786"/>
          <cell r="AI786"/>
        </row>
        <row r="787">
          <cell r="E787"/>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row>
        <row r="788">
          <cell r="E788"/>
          <cell r="F788"/>
          <cell r="G788"/>
          <cell r="H788"/>
          <cell r="I788"/>
          <cell r="J788"/>
          <cell r="K788"/>
          <cell r="L788"/>
          <cell r="M788"/>
          <cell r="N788"/>
          <cell r="O788"/>
          <cell r="P788"/>
          <cell r="Q788"/>
          <cell r="R788"/>
          <cell r="S788"/>
          <cell r="T788"/>
          <cell r="U788"/>
          <cell r="V788"/>
          <cell r="W788"/>
          <cell r="X788"/>
          <cell r="Y788"/>
          <cell r="Z788"/>
          <cell r="AA788"/>
          <cell r="AB788"/>
          <cell r="AC788"/>
          <cell r="AD788"/>
          <cell r="AE788"/>
          <cell r="AF788"/>
          <cell r="AG788"/>
          <cell r="AH788"/>
          <cell r="AI788"/>
        </row>
        <row r="789">
          <cell r="E789" t="str">
            <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cell r="AB789"/>
          <cell r="AC789"/>
          <cell r="AD789"/>
          <cell r="AE789"/>
          <cell r="AF789"/>
          <cell r="AG789"/>
          <cell r="AH789"/>
          <cell r="AI789"/>
        </row>
        <row r="790">
          <cell r="E790" t="str">
            <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cell r="AB790"/>
          <cell r="AC790"/>
          <cell r="AD790"/>
          <cell r="AE790"/>
          <cell r="AF790"/>
          <cell r="AG790"/>
          <cell r="AH790"/>
          <cell r="AI790"/>
        </row>
        <row r="791">
          <cell r="E791" t="str">
            <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cell r="AB791"/>
          <cell r="AC791"/>
          <cell r="AD791"/>
          <cell r="AE791"/>
          <cell r="AF791"/>
          <cell r="AG791"/>
          <cell r="AH791"/>
          <cell r="AI791"/>
        </row>
        <row r="792">
          <cell r="E792" t="str">
            <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cell r="AB792"/>
          <cell r="AC792"/>
          <cell r="AD792"/>
          <cell r="AE792"/>
          <cell r="AF792"/>
          <cell r="AG792"/>
          <cell r="AH792"/>
          <cell r="AI792"/>
        </row>
        <row r="793">
          <cell r="E793" t="str">
            <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cell r="AB793"/>
          <cell r="AC793"/>
          <cell r="AD793"/>
          <cell r="AE793"/>
          <cell r="AF793"/>
          <cell r="AG793"/>
          <cell r="AH793"/>
          <cell r="AI793"/>
        </row>
        <row r="794">
          <cell r="E794" t="str">
            <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cell r="AB794"/>
          <cell r="AC794"/>
          <cell r="AD794"/>
          <cell r="AE794"/>
          <cell r="AF794"/>
          <cell r="AG794"/>
          <cell r="AH794"/>
          <cell r="AI794"/>
        </row>
        <row r="795">
          <cell r="E795" t="str">
            <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cell r="AB795"/>
          <cell r="AC795"/>
          <cell r="AD795"/>
          <cell r="AE795"/>
          <cell r="AF795"/>
          <cell r="AG795"/>
          <cell r="AH795"/>
          <cell r="AI795"/>
        </row>
        <row r="796">
          <cell r="E796" t="str">
            <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cell r="AB796"/>
          <cell r="AC796"/>
          <cell r="AD796"/>
          <cell r="AE796"/>
          <cell r="AF796"/>
          <cell r="AG796"/>
          <cell r="AH796"/>
          <cell r="AI796"/>
        </row>
        <row r="797">
          <cell r="E797" t="str">
            <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cell r="AB797"/>
          <cell r="AC797"/>
          <cell r="AD797"/>
          <cell r="AE797"/>
          <cell r="AF797"/>
          <cell r="AG797"/>
          <cell r="AH797"/>
          <cell r="AI797"/>
        </row>
        <row r="798">
          <cell r="E798" t="str">
            <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cell r="AB798"/>
          <cell r="AC798"/>
          <cell r="AD798"/>
          <cell r="AE798"/>
          <cell r="AF798"/>
          <cell r="AG798"/>
          <cell r="AH798"/>
          <cell r="AI798"/>
        </row>
        <row r="799">
          <cell r="E799" t="str">
            <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cell r="AB799"/>
          <cell r="AC799"/>
          <cell r="AD799"/>
          <cell r="AE799"/>
          <cell r="AF799"/>
          <cell r="AG799"/>
          <cell r="AH799"/>
          <cell r="AI799"/>
        </row>
        <row r="800">
          <cell r="E800"/>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row>
        <row r="801">
          <cell r="E801"/>
          <cell r="F801"/>
          <cell r="G801"/>
          <cell r="H801"/>
          <cell r="I801"/>
          <cell r="J801"/>
          <cell r="K801"/>
          <cell r="L801"/>
          <cell r="M801"/>
          <cell r="N801"/>
          <cell r="O801"/>
          <cell r="P801"/>
          <cell r="Q801"/>
          <cell r="R801"/>
          <cell r="S801"/>
          <cell r="T801"/>
          <cell r="U801"/>
          <cell r="V801"/>
          <cell r="W801"/>
          <cell r="X801"/>
          <cell r="Y801"/>
          <cell r="Z801"/>
          <cell r="AA801"/>
          <cell r="AB801"/>
          <cell r="AC801"/>
          <cell r="AD801"/>
          <cell r="AE801"/>
          <cell r="AF801"/>
          <cell r="AG801"/>
          <cell r="AH801"/>
          <cell r="AI801"/>
        </row>
        <row r="802">
          <cell r="E802" t="str">
            <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cell r="AB802"/>
          <cell r="AC802"/>
          <cell r="AD802"/>
          <cell r="AE802"/>
          <cell r="AF802"/>
          <cell r="AG802"/>
          <cell r="AH802"/>
          <cell r="AI802"/>
        </row>
        <row r="803">
          <cell r="E803" t="str">
            <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cell r="AB803"/>
          <cell r="AC803"/>
          <cell r="AD803"/>
          <cell r="AE803"/>
          <cell r="AF803"/>
          <cell r="AG803"/>
          <cell r="AH803"/>
          <cell r="AI803"/>
        </row>
        <row r="804">
          <cell r="E804" t="str">
            <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cell r="AB804"/>
          <cell r="AC804"/>
          <cell r="AD804"/>
          <cell r="AE804"/>
          <cell r="AF804"/>
          <cell r="AG804"/>
          <cell r="AH804"/>
          <cell r="AI804"/>
        </row>
        <row r="805">
          <cell r="E805" t="str">
            <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cell r="AB805"/>
          <cell r="AC805"/>
          <cell r="AD805"/>
          <cell r="AE805"/>
          <cell r="AF805"/>
          <cell r="AG805"/>
          <cell r="AH805"/>
          <cell r="AI805"/>
        </row>
        <row r="806">
          <cell r="E806" t="str">
            <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cell r="AB806"/>
          <cell r="AC806"/>
          <cell r="AD806"/>
          <cell r="AE806"/>
          <cell r="AF806"/>
          <cell r="AG806"/>
          <cell r="AH806"/>
          <cell r="AI806"/>
        </row>
        <row r="807">
          <cell r="E807" t="str">
            <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cell r="AB807"/>
          <cell r="AC807"/>
          <cell r="AD807"/>
          <cell r="AE807"/>
          <cell r="AF807"/>
          <cell r="AG807"/>
          <cell r="AH807"/>
          <cell r="AI807"/>
        </row>
        <row r="808">
          <cell r="E808" t="str">
            <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cell r="AB808"/>
          <cell r="AC808"/>
          <cell r="AD808"/>
          <cell r="AE808"/>
          <cell r="AF808"/>
          <cell r="AG808"/>
          <cell r="AH808"/>
          <cell r="AI808"/>
        </row>
        <row r="809">
          <cell r="E809" t="str">
            <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cell r="AB809"/>
          <cell r="AC809"/>
          <cell r="AD809"/>
          <cell r="AE809"/>
          <cell r="AF809"/>
          <cell r="AG809"/>
          <cell r="AH809"/>
          <cell r="AI809"/>
        </row>
        <row r="810">
          <cell r="E810" t="str">
            <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cell r="AB810"/>
          <cell r="AC810"/>
          <cell r="AD810"/>
          <cell r="AE810"/>
          <cell r="AF810"/>
          <cell r="AG810"/>
          <cell r="AH810"/>
          <cell r="AI810"/>
        </row>
        <row r="811">
          <cell r="E811" t="str">
            <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cell r="AB811"/>
          <cell r="AC811"/>
          <cell r="AD811"/>
          <cell r="AE811"/>
          <cell r="AF811"/>
          <cell r="AG811"/>
          <cell r="AH811"/>
          <cell r="AI811"/>
        </row>
        <row r="812">
          <cell r="E812" t="str">
            <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cell r="AB812"/>
          <cell r="AC812"/>
          <cell r="AD812"/>
          <cell r="AE812"/>
          <cell r="AF812"/>
          <cell r="AG812"/>
          <cell r="AH812"/>
          <cell r="AI812"/>
        </row>
        <row r="813">
          <cell r="E813"/>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row>
        <row r="814">
          <cell r="E814"/>
          <cell r="F814"/>
          <cell r="G814"/>
          <cell r="H814"/>
          <cell r="I814"/>
          <cell r="J814"/>
          <cell r="K814"/>
          <cell r="L814"/>
          <cell r="M814"/>
          <cell r="N814"/>
          <cell r="O814"/>
          <cell r="P814"/>
          <cell r="Q814"/>
          <cell r="R814"/>
          <cell r="S814"/>
          <cell r="T814"/>
          <cell r="U814"/>
          <cell r="V814"/>
          <cell r="W814"/>
          <cell r="X814"/>
          <cell r="Y814"/>
          <cell r="Z814"/>
          <cell r="AA814"/>
          <cell r="AB814"/>
          <cell r="AC814"/>
          <cell r="AD814"/>
          <cell r="AE814"/>
          <cell r="AF814"/>
          <cell r="AG814"/>
          <cell r="AH814"/>
          <cell r="AI814"/>
        </row>
        <row r="815">
          <cell r="E815" t="str">
            <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cell r="AB815"/>
          <cell r="AC815"/>
          <cell r="AD815"/>
          <cell r="AE815"/>
          <cell r="AF815"/>
          <cell r="AG815"/>
          <cell r="AH815"/>
          <cell r="AI815"/>
        </row>
        <row r="816">
          <cell r="E816" t="str">
            <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cell r="AB816"/>
          <cell r="AC816"/>
          <cell r="AD816"/>
          <cell r="AE816"/>
          <cell r="AF816"/>
          <cell r="AG816"/>
          <cell r="AH816"/>
          <cell r="AI816"/>
        </row>
        <row r="817">
          <cell r="E817" t="str">
            <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cell r="AB817"/>
          <cell r="AC817"/>
          <cell r="AD817"/>
          <cell r="AE817"/>
          <cell r="AF817"/>
          <cell r="AG817"/>
          <cell r="AH817"/>
          <cell r="AI817"/>
        </row>
        <row r="818">
          <cell r="E818" t="str">
            <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cell r="AB818"/>
          <cell r="AC818"/>
          <cell r="AD818"/>
          <cell r="AE818"/>
          <cell r="AF818"/>
          <cell r="AG818"/>
          <cell r="AH818"/>
          <cell r="AI818"/>
        </row>
        <row r="819">
          <cell r="E819" t="str">
            <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cell r="AB819"/>
          <cell r="AC819"/>
          <cell r="AD819"/>
          <cell r="AE819"/>
          <cell r="AF819"/>
          <cell r="AG819"/>
          <cell r="AH819"/>
          <cell r="AI819"/>
        </row>
        <row r="820">
          <cell r="E820" t="str">
            <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cell r="AB820"/>
          <cell r="AC820"/>
          <cell r="AD820"/>
          <cell r="AE820"/>
          <cell r="AF820"/>
          <cell r="AG820"/>
          <cell r="AH820"/>
          <cell r="AI820"/>
        </row>
        <row r="821">
          <cell r="E821" t="str">
            <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cell r="AB821"/>
          <cell r="AC821"/>
          <cell r="AD821"/>
          <cell r="AE821"/>
          <cell r="AF821"/>
          <cell r="AG821"/>
          <cell r="AH821"/>
          <cell r="AI821"/>
        </row>
        <row r="822">
          <cell r="E822" t="str">
            <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cell r="AB822"/>
          <cell r="AC822"/>
          <cell r="AD822"/>
          <cell r="AE822"/>
          <cell r="AF822"/>
          <cell r="AG822"/>
          <cell r="AH822"/>
          <cell r="AI822"/>
        </row>
        <row r="823">
          <cell r="E823" t="str">
            <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cell r="AB823"/>
          <cell r="AC823"/>
          <cell r="AD823"/>
          <cell r="AE823"/>
          <cell r="AF823"/>
          <cell r="AG823"/>
          <cell r="AH823"/>
          <cell r="AI823"/>
        </row>
        <row r="824">
          <cell r="E824" t="str">
            <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cell r="AB824"/>
          <cell r="AC824"/>
          <cell r="AD824"/>
          <cell r="AE824"/>
          <cell r="AF824"/>
          <cell r="AG824"/>
          <cell r="AH824"/>
          <cell r="AI824"/>
        </row>
        <row r="825">
          <cell r="E825" t="str">
            <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cell r="AB825"/>
          <cell r="AC825"/>
          <cell r="AD825"/>
          <cell r="AE825"/>
          <cell r="AF825"/>
          <cell r="AG825"/>
          <cell r="AH825"/>
          <cell r="AI825"/>
        </row>
        <row r="826">
          <cell r="E826"/>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row>
        <row r="827">
          <cell r="E827"/>
          <cell r="F827"/>
          <cell r="G827"/>
          <cell r="H827"/>
          <cell r="I827"/>
          <cell r="J827"/>
          <cell r="K827"/>
          <cell r="L827"/>
          <cell r="M827"/>
          <cell r="N827"/>
          <cell r="O827"/>
          <cell r="P827"/>
          <cell r="Q827"/>
          <cell r="R827"/>
          <cell r="S827"/>
          <cell r="T827"/>
          <cell r="U827"/>
          <cell r="V827"/>
          <cell r="W827"/>
          <cell r="X827"/>
          <cell r="Y827"/>
          <cell r="Z827"/>
          <cell r="AA827"/>
          <cell r="AB827"/>
          <cell r="AC827"/>
          <cell r="AD827"/>
          <cell r="AE827"/>
          <cell r="AF827"/>
          <cell r="AG827"/>
          <cell r="AH827"/>
          <cell r="AI827"/>
        </row>
        <row r="828">
          <cell r="E828" t="str">
            <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cell r="AB828"/>
          <cell r="AC828"/>
          <cell r="AD828"/>
          <cell r="AE828"/>
          <cell r="AF828"/>
          <cell r="AG828"/>
          <cell r="AH828"/>
          <cell r="AI828"/>
        </row>
        <row r="829">
          <cell r="E829" t="str">
            <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cell r="AB829"/>
          <cell r="AC829"/>
          <cell r="AD829"/>
          <cell r="AE829"/>
          <cell r="AF829"/>
          <cell r="AG829"/>
          <cell r="AH829"/>
          <cell r="AI829"/>
        </row>
        <row r="830">
          <cell r="E830" t="str">
            <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cell r="AB830"/>
          <cell r="AC830"/>
          <cell r="AD830"/>
          <cell r="AE830"/>
          <cell r="AF830"/>
          <cell r="AG830"/>
          <cell r="AH830"/>
          <cell r="AI830"/>
        </row>
        <row r="831">
          <cell r="E831" t="str">
            <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cell r="AB831"/>
          <cell r="AC831"/>
          <cell r="AD831"/>
          <cell r="AE831"/>
          <cell r="AF831"/>
          <cell r="AG831"/>
          <cell r="AH831"/>
          <cell r="AI831"/>
        </row>
        <row r="832">
          <cell r="E832" t="str">
            <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cell r="AB832"/>
          <cell r="AC832"/>
          <cell r="AD832"/>
          <cell r="AE832"/>
          <cell r="AF832"/>
          <cell r="AG832"/>
          <cell r="AH832"/>
          <cell r="AI832"/>
        </row>
        <row r="833">
          <cell r="E833" t="str">
            <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cell r="AB833"/>
          <cell r="AC833"/>
          <cell r="AD833"/>
          <cell r="AE833"/>
          <cell r="AF833"/>
          <cell r="AG833"/>
          <cell r="AH833"/>
          <cell r="AI833"/>
        </row>
        <row r="834">
          <cell r="E834" t="str">
            <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cell r="AB834"/>
          <cell r="AC834"/>
          <cell r="AD834"/>
          <cell r="AE834"/>
          <cell r="AF834"/>
          <cell r="AG834"/>
          <cell r="AH834"/>
          <cell r="AI834"/>
        </row>
        <row r="835">
          <cell r="E835" t="str">
            <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cell r="AB835"/>
          <cell r="AC835"/>
          <cell r="AD835"/>
          <cell r="AE835"/>
          <cell r="AF835"/>
          <cell r="AG835"/>
          <cell r="AH835"/>
          <cell r="AI835"/>
        </row>
        <row r="836">
          <cell r="E836" t="str">
            <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cell r="AB836"/>
          <cell r="AC836"/>
          <cell r="AD836"/>
          <cell r="AE836"/>
          <cell r="AF836"/>
          <cell r="AG836"/>
          <cell r="AH836"/>
          <cell r="AI836"/>
        </row>
        <row r="837">
          <cell r="E837" t="str">
            <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cell r="AB837"/>
          <cell r="AC837"/>
          <cell r="AD837"/>
          <cell r="AE837"/>
          <cell r="AF837"/>
          <cell r="AG837"/>
          <cell r="AH837"/>
          <cell r="AI837"/>
        </row>
        <row r="838">
          <cell r="E838" t="str">
            <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cell r="AB838"/>
          <cell r="AC838"/>
          <cell r="AD838"/>
          <cell r="AE838"/>
          <cell r="AF838"/>
          <cell r="AG838"/>
          <cell r="AH838"/>
          <cell r="AI838"/>
        </row>
        <row r="839">
          <cell r="E839"/>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row>
        <row r="840">
          <cell r="E840"/>
          <cell r="F840"/>
          <cell r="G840"/>
          <cell r="H840"/>
          <cell r="I840"/>
          <cell r="J840"/>
          <cell r="K840"/>
          <cell r="L840"/>
          <cell r="M840"/>
          <cell r="N840"/>
          <cell r="O840"/>
          <cell r="P840"/>
          <cell r="Q840"/>
          <cell r="R840"/>
          <cell r="S840"/>
          <cell r="T840"/>
          <cell r="U840"/>
          <cell r="V840"/>
          <cell r="W840"/>
          <cell r="X840"/>
          <cell r="Y840"/>
          <cell r="Z840"/>
          <cell r="AA840"/>
          <cell r="AB840"/>
          <cell r="AC840"/>
          <cell r="AD840"/>
          <cell r="AE840"/>
          <cell r="AF840"/>
          <cell r="AG840"/>
          <cell r="AH840"/>
          <cell r="AI840"/>
        </row>
        <row r="841">
          <cell r="E841" t="str">
            <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cell r="AB841"/>
          <cell r="AC841"/>
          <cell r="AD841"/>
          <cell r="AE841"/>
          <cell r="AF841"/>
          <cell r="AG841"/>
          <cell r="AH841"/>
          <cell r="AI841"/>
        </row>
        <row r="842">
          <cell r="E842" t="str">
            <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cell r="AB842"/>
          <cell r="AC842"/>
          <cell r="AD842"/>
          <cell r="AE842"/>
          <cell r="AF842"/>
          <cell r="AG842"/>
          <cell r="AH842"/>
          <cell r="AI842"/>
        </row>
        <row r="843">
          <cell r="E843" t="str">
            <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cell r="AB843"/>
          <cell r="AC843"/>
          <cell r="AD843"/>
          <cell r="AE843"/>
          <cell r="AF843"/>
          <cell r="AG843"/>
          <cell r="AH843"/>
          <cell r="AI843"/>
        </row>
        <row r="844">
          <cell r="E844" t="str">
            <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cell r="AB844"/>
          <cell r="AC844"/>
          <cell r="AD844"/>
          <cell r="AE844"/>
          <cell r="AF844"/>
          <cell r="AG844"/>
          <cell r="AH844"/>
          <cell r="AI844"/>
        </row>
        <row r="845">
          <cell r="E845" t="str">
            <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cell r="AB845"/>
          <cell r="AC845"/>
          <cell r="AD845"/>
          <cell r="AE845"/>
          <cell r="AF845"/>
          <cell r="AG845"/>
          <cell r="AH845"/>
          <cell r="AI845"/>
        </row>
        <row r="846">
          <cell r="E846" t="str">
            <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cell r="AB846"/>
          <cell r="AC846"/>
          <cell r="AD846"/>
          <cell r="AE846"/>
          <cell r="AF846"/>
          <cell r="AG846"/>
          <cell r="AH846"/>
          <cell r="AI846"/>
        </row>
        <row r="847">
          <cell r="E847" t="str">
            <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cell r="AB847"/>
          <cell r="AC847"/>
          <cell r="AD847"/>
          <cell r="AE847"/>
          <cell r="AF847"/>
          <cell r="AG847"/>
          <cell r="AH847"/>
          <cell r="AI847"/>
        </row>
        <row r="848">
          <cell r="E848" t="str">
            <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cell r="AB848"/>
          <cell r="AC848"/>
          <cell r="AD848"/>
          <cell r="AE848"/>
          <cell r="AF848"/>
          <cell r="AG848"/>
          <cell r="AH848"/>
          <cell r="AI848"/>
        </row>
        <row r="849">
          <cell r="E849" t="str">
            <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cell r="AB849"/>
          <cell r="AC849"/>
          <cell r="AD849"/>
          <cell r="AE849"/>
          <cell r="AF849"/>
          <cell r="AG849"/>
          <cell r="AH849"/>
          <cell r="AI849"/>
        </row>
        <row r="850">
          <cell r="E850" t="str">
            <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cell r="AB850"/>
          <cell r="AC850"/>
          <cell r="AD850"/>
          <cell r="AE850"/>
          <cell r="AF850"/>
          <cell r="AG850"/>
          <cell r="AH850"/>
          <cell r="AI850"/>
        </row>
        <row r="851">
          <cell r="E851" t="str">
            <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cell r="AB851"/>
          <cell r="AC851"/>
          <cell r="AD851"/>
          <cell r="AE851"/>
          <cell r="AF851"/>
          <cell r="AG851"/>
          <cell r="AH851"/>
          <cell r="AI851"/>
        </row>
        <row r="852">
          <cell r="E852"/>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row>
        <row r="853">
          <cell r="E853"/>
          <cell r="F853"/>
          <cell r="G853"/>
          <cell r="H853"/>
          <cell r="I853"/>
          <cell r="J853"/>
          <cell r="K853"/>
          <cell r="L853"/>
          <cell r="M853"/>
          <cell r="N853"/>
          <cell r="O853"/>
          <cell r="P853"/>
          <cell r="Q853"/>
          <cell r="R853"/>
          <cell r="S853"/>
          <cell r="T853"/>
          <cell r="U853"/>
          <cell r="V853"/>
          <cell r="W853"/>
          <cell r="X853"/>
          <cell r="Y853"/>
          <cell r="Z853"/>
          <cell r="AA853"/>
          <cell r="AB853"/>
          <cell r="AC853"/>
          <cell r="AD853"/>
          <cell r="AE853"/>
          <cell r="AF853"/>
          <cell r="AG853"/>
          <cell r="AH853"/>
          <cell r="AI853"/>
        </row>
        <row r="854">
          <cell r="E854"/>
          <cell r="F854">
            <v>0</v>
          </cell>
          <cell r="G854">
            <v>0</v>
          </cell>
          <cell r="H854">
            <v>0</v>
          </cell>
          <cell r="I854"/>
          <cell r="J854"/>
          <cell r="K854"/>
          <cell r="L854"/>
          <cell r="M854"/>
          <cell r="N854"/>
          <cell r="O854">
            <v>38000</v>
          </cell>
          <cell r="P854">
            <v>37300</v>
          </cell>
          <cell r="Q854">
            <v>36357</v>
          </cell>
          <cell r="R854">
            <v>44410</v>
          </cell>
          <cell r="S854">
            <v>44940</v>
          </cell>
          <cell r="T854">
            <v>45090</v>
          </cell>
          <cell r="U854">
            <v>59874</v>
          </cell>
          <cell r="V854">
            <v>0</v>
          </cell>
          <cell r="W854">
            <v>0</v>
          </cell>
          <cell r="X854">
            <v>0</v>
          </cell>
          <cell r="Y854">
            <v>0</v>
          </cell>
          <cell r="Z854">
            <v>0</v>
          </cell>
          <cell r="AA854"/>
          <cell r="AB854"/>
          <cell r="AC854"/>
          <cell r="AD854">
            <v>0</v>
          </cell>
          <cell r="AE854">
            <v>0</v>
          </cell>
          <cell r="AF854">
            <v>0</v>
          </cell>
          <cell r="AG854">
            <v>0</v>
          </cell>
          <cell r="AH854">
            <v>0</v>
          </cell>
          <cell r="AI854">
            <v>0</v>
          </cell>
        </row>
        <row r="855">
          <cell r="E855"/>
          <cell r="F855"/>
          <cell r="G855"/>
          <cell r="H855"/>
          <cell r="I855"/>
          <cell r="J855"/>
          <cell r="K855"/>
          <cell r="L855"/>
          <cell r="M855"/>
          <cell r="N855"/>
          <cell r="O855"/>
          <cell r="P855"/>
          <cell r="Q855"/>
          <cell r="R855"/>
          <cell r="S855"/>
          <cell r="T855"/>
          <cell r="U855"/>
          <cell r="V855"/>
          <cell r="W855"/>
          <cell r="X855"/>
          <cell r="Y855"/>
          <cell r="Z855"/>
          <cell r="AA855"/>
          <cell r="AB855"/>
          <cell r="AC855"/>
          <cell r="AD855"/>
          <cell r="AE855"/>
          <cell r="AF855"/>
          <cell r="AG855"/>
          <cell r="AH855"/>
          <cell r="AI855"/>
        </row>
        <row r="856">
          <cell r="E856"/>
          <cell r="F856"/>
          <cell r="G856"/>
          <cell r="H856"/>
          <cell r="I856"/>
          <cell r="J856"/>
          <cell r="K856"/>
          <cell r="L856"/>
          <cell r="M856"/>
          <cell r="N856"/>
          <cell r="O856"/>
          <cell r="P856"/>
          <cell r="Q856"/>
          <cell r="R856"/>
          <cell r="S856"/>
          <cell r="T856"/>
          <cell r="U856"/>
          <cell r="V856"/>
          <cell r="W856"/>
          <cell r="X856"/>
          <cell r="Y856"/>
          <cell r="Z856"/>
          <cell r="AA856"/>
          <cell r="AB856"/>
          <cell r="AC856"/>
          <cell r="AD856"/>
          <cell r="AE856"/>
          <cell r="AF856"/>
          <cell r="AG856"/>
          <cell r="AH856"/>
          <cell r="AI856"/>
        </row>
        <row r="857">
          <cell r="E857"/>
          <cell r="F857"/>
          <cell r="G857"/>
          <cell r="H857"/>
          <cell r="I857"/>
          <cell r="J857"/>
          <cell r="K857"/>
          <cell r="L857"/>
          <cell r="M857"/>
          <cell r="N857"/>
          <cell r="O857"/>
          <cell r="P857"/>
          <cell r="Q857"/>
          <cell r="R857"/>
          <cell r="S857"/>
          <cell r="T857"/>
          <cell r="U857"/>
          <cell r="V857"/>
          <cell r="W857"/>
          <cell r="X857"/>
          <cell r="Y857"/>
          <cell r="Z857"/>
          <cell r="AA857"/>
          <cell r="AB857"/>
          <cell r="AC857"/>
          <cell r="AD857"/>
          <cell r="AE857"/>
          <cell r="AF857"/>
          <cell r="AG857"/>
          <cell r="AH857"/>
          <cell r="AI857"/>
        </row>
        <row r="858">
          <cell r="E858" t="str">
            <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cell r="AB858"/>
          <cell r="AC858"/>
          <cell r="AD858"/>
          <cell r="AE858"/>
          <cell r="AF858"/>
          <cell r="AG858"/>
          <cell r="AH858"/>
          <cell r="AI858"/>
        </row>
        <row r="859">
          <cell r="E859" t="str">
            <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cell r="AB859"/>
          <cell r="AC859"/>
          <cell r="AD859"/>
          <cell r="AE859"/>
          <cell r="AF859"/>
          <cell r="AG859"/>
          <cell r="AH859"/>
          <cell r="AI859"/>
        </row>
        <row r="860">
          <cell r="E860" t="str">
            <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cell r="AB860"/>
          <cell r="AC860"/>
          <cell r="AD860"/>
          <cell r="AE860"/>
          <cell r="AF860"/>
          <cell r="AG860"/>
          <cell r="AH860"/>
          <cell r="AI860"/>
        </row>
        <row r="861">
          <cell r="E861" t="str">
            <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cell r="AB861"/>
          <cell r="AC861"/>
          <cell r="AD861"/>
          <cell r="AE861"/>
          <cell r="AF861"/>
          <cell r="AG861"/>
          <cell r="AH861"/>
          <cell r="AI861"/>
        </row>
        <row r="862">
          <cell r="E862" t="str">
            <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cell r="AB862"/>
          <cell r="AC862"/>
          <cell r="AD862"/>
          <cell r="AE862"/>
          <cell r="AF862"/>
          <cell r="AG862"/>
          <cell r="AH862"/>
          <cell r="AI862"/>
        </row>
        <row r="863">
          <cell r="E863"/>
          <cell r="F863"/>
          <cell r="G863"/>
          <cell r="H863"/>
          <cell r="I863"/>
          <cell r="J863"/>
          <cell r="K863"/>
          <cell r="L863"/>
          <cell r="M863"/>
          <cell r="N863"/>
          <cell r="O863"/>
          <cell r="P863"/>
          <cell r="Q863"/>
          <cell r="R863"/>
          <cell r="S863"/>
          <cell r="T863"/>
          <cell r="U863"/>
          <cell r="V863"/>
          <cell r="W863"/>
          <cell r="X863"/>
          <cell r="Y863"/>
          <cell r="Z863"/>
          <cell r="AA863"/>
          <cell r="AB863"/>
          <cell r="AC863"/>
          <cell r="AD863"/>
          <cell r="AE863"/>
          <cell r="AF863"/>
          <cell r="AG863"/>
          <cell r="AH863"/>
          <cell r="AI863"/>
        </row>
        <row r="864">
          <cell r="E864"/>
          <cell r="F864"/>
          <cell r="G864"/>
          <cell r="H864"/>
          <cell r="I864"/>
          <cell r="J864"/>
          <cell r="K864"/>
          <cell r="L864"/>
          <cell r="M864"/>
          <cell r="N864"/>
          <cell r="O864"/>
          <cell r="P864"/>
          <cell r="Q864"/>
          <cell r="R864"/>
          <cell r="S864"/>
          <cell r="T864"/>
          <cell r="U864"/>
          <cell r="V864"/>
          <cell r="W864"/>
          <cell r="X864"/>
          <cell r="Y864"/>
          <cell r="Z864"/>
          <cell r="AA864"/>
          <cell r="AB864"/>
          <cell r="AC864"/>
          <cell r="AD864"/>
          <cell r="AE864"/>
          <cell r="AF864"/>
          <cell r="AG864"/>
          <cell r="AH864"/>
          <cell r="AI864"/>
        </row>
        <row r="865">
          <cell r="E865" t="str">
            <v>Richtersveld</v>
          </cell>
          <cell r="F865">
            <v>0</v>
          </cell>
          <cell r="G865">
            <v>0</v>
          </cell>
          <cell r="H865">
            <v>0</v>
          </cell>
          <cell r="I865"/>
          <cell r="J865"/>
          <cell r="K865"/>
          <cell r="L865"/>
          <cell r="M865"/>
          <cell r="N865"/>
          <cell r="O865">
            <v>0</v>
          </cell>
          <cell r="P865">
            <v>0</v>
          </cell>
          <cell r="Q865">
            <v>0</v>
          </cell>
          <cell r="R865">
            <v>2650</v>
          </cell>
          <cell r="S865">
            <v>2650</v>
          </cell>
          <cell r="T865">
            <v>2650</v>
          </cell>
          <cell r="U865">
            <v>0</v>
          </cell>
          <cell r="V865">
            <v>0</v>
          </cell>
          <cell r="W865">
            <v>0</v>
          </cell>
          <cell r="X865">
            <v>0</v>
          </cell>
          <cell r="Y865">
            <v>0</v>
          </cell>
          <cell r="Z865">
            <v>0</v>
          </cell>
          <cell r="AA865"/>
          <cell r="AB865"/>
          <cell r="AC865"/>
          <cell r="AD865"/>
          <cell r="AE865"/>
          <cell r="AF865"/>
          <cell r="AG865"/>
          <cell r="AH865"/>
          <cell r="AI865"/>
        </row>
        <row r="866">
          <cell r="E866" t="str">
            <v>Nama Khoi</v>
          </cell>
          <cell r="F866">
            <v>0</v>
          </cell>
          <cell r="G866">
            <v>0</v>
          </cell>
          <cell r="H866">
            <v>0</v>
          </cell>
          <cell r="I866"/>
          <cell r="J866"/>
          <cell r="K866"/>
          <cell r="L866"/>
          <cell r="M866"/>
          <cell r="N866"/>
          <cell r="O866">
            <v>0</v>
          </cell>
          <cell r="P866">
            <v>0</v>
          </cell>
          <cell r="Q866">
            <v>0</v>
          </cell>
          <cell r="R866">
            <v>3000</v>
          </cell>
          <cell r="S866">
            <v>3100</v>
          </cell>
          <cell r="T866">
            <v>3100</v>
          </cell>
          <cell r="U866">
            <v>1169</v>
          </cell>
          <cell r="V866">
            <v>0</v>
          </cell>
          <cell r="W866">
            <v>0</v>
          </cell>
          <cell r="X866">
            <v>0</v>
          </cell>
          <cell r="Y866">
            <v>0</v>
          </cell>
          <cell r="Z866">
            <v>0</v>
          </cell>
          <cell r="AA866"/>
          <cell r="AB866"/>
          <cell r="AC866"/>
          <cell r="AD866"/>
          <cell r="AE866"/>
          <cell r="AF866"/>
          <cell r="AG866"/>
          <cell r="AH866"/>
          <cell r="AI866"/>
        </row>
        <row r="867">
          <cell r="E867" t="str">
            <v>Kamiesberg</v>
          </cell>
          <cell r="F867">
            <v>0</v>
          </cell>
          <cell r="G867">
            <v>0</v>
          </cell>
          <cell r="H867">
            <v>0</v>
          </cell>
          <cell r="I867"/>
          <cell r="J867"/>
          <cell r="K867"/>
          <cell r="L867"/>
          <cell r="M867"/>
          <cell r="N867"/>
          <cell r="O867">
            <v>0</v>
          </cell>
          <cell r="P867">
            <v>0</v>
          </cell>
          <cell r="Q867">
            <v>0</v>
          </cell>
          <cell r="R867">
            <v>3000</v>
          </cell>
          <cell r="S867">
            <v>3100</v>
          </cell>
          <cell r="T867">
            <v>3100</v>
          </cell>
          <cell r="U867">
            <v>1075</v>
          </cell>
          <cell r="V867">
            <v>0</v>
          </cell>
          <cell r="W867">
            <v>0</v>
          </cell>
          <cell r="X867">
            <v>0</v>
          </cell>
          <cell r="Y867">
            <v>0</v>
          </cell>
          <cell r="Z867">
            <v>0</v>
          </cell>
          <cell r="AA867"/>
          <cell r="AB867"/>
          <cell r="AC867"/>
          <cell r="AD867"/>
          <cell r="AE867"/>
          <cell r="AF867"/>
          <cell r="AG867"/>
          <cell r="AH867"/>
          <cell r="AI867"/>
        </row>
        <row r="868">
          <cell r="E868" t="str">
            <v>Hantam</v>
          </cell>
          <cell r="F868">
            <v>0</v>
          </cell>
          <cell r="G868">
            <v>0</v>
          </cell>
          <cell r="H868">
            <v>0</v>
          </cell>
          <cell r="I868"/>
          <cell r="J868"/>
          <cell r="K868"/>
          <cell r="L868"/>
          <cell r="M868"/>
          <cell r="N868"/>
          <cell r="O868">
            <v>0</v>
          </cell>
          <cell r="P868">
            <v>0</v>
          </cell>
          <cell r="Q868">
            <v>0</v>
          </cell>
          <cell r="R868">
            <v>1920</v>
          </cell>
          <cell r="S868">
            <v>1920</v>
          </cell>
          <cell r="T868">
            <v>1920</v>
          </cell>
          <cell r="U868">
            <v>1567</v>
          </cell>
          <cell r="V868">
            <v>0</v>
          </cell>
          <cell r="W868">
            <v>0</v>
          </cell>
          <cell r="X868">
            <v>0</v>
          </cell>
          <cell r="Y868">
            <v>0</v>
          </cell>
          <cell r="Z868">
            <v>0</v>
          </cell>
          <cell r="AA868"/>
          <cell r="AB868"/>
          <cell r="AC868"/>
          <cell r="AD868"/>
          <cell r="AE868"/>
          <cell r="AF868"/>
          <cell r="AG868"/>
          <cell r="AH868"/>
          <cell r="AI868"/>
        </row>
        <row r="869">
          <cell r="E869" t="str">
            <v>Karoo Hoogland</v>
          </cell>
          <cell r="F869">
            <v>0</v>
          </cell>
          <cell r="G869">
            <v>0</v>
          </cell>
          <cell r="H869">
            <v>0</v>
          </cell>
          <cell r="I869"/>
          <cell r="J869"/>
          <cell r="K869"/>
          <cell r="L869"/>
          <cell r="M869"/>
          <cell r="N869"/>
          <cell r="O869">
            <v>0</v>
          </cell>
          <cell r="P869">
            <v>0</v>
          </cell>
          <cell r="Q869">
            <v>0</v>
          </cell>
          <cell r="R869">
            <v>2650</v>
          </cell>
          <cell r="S869">
            <v>2650</v>
          </cell>
          <cell r="T869">
            <v>2650</v>
          </cell>
          <cell r="U869">
            <v>0</v>
          </cell>
          <cell r="V869">
            <v>0</v>
          </cell>
          <cell r="W869">
            <v>0</v>
          </cell>
          <cell r="X869">
            <v>0</v>
          </cell>
          <cell r="Y869">
            <v>0</v>
          </cell>
          <cell r="Z869">
            <v>0</v>
          </cell>
          <cell r="AA869"/>
          <cell r="AB869"/>
          <cell r="AC869"/>
          <cell r="AD869"/>
          <cell r="AE869"/>
          <cell r="AF869"/>
          <cell r="AG869"/>
          <cell r="AH869"/>
          <cell r="AI869"/>
        </row>
        <row r="870">
          <cell r="E870" t="str">
            <v>Khâi-Ma</v>
          </cell>
          <cell r="F870">
            <v>0</v>
          </cell>
          <cell r="G870">
            <v>0</v>
          </cell>
          <cell r="H870">
            <v>0</v>
          </cell>
          <cell r="I870"/>
          <cell r="J870"/>
          <cell r="K870"/>
          <cell r="L870"/>
          <cell r="M870"/>
          <cell r="N870"/>
          <cell r="O870">
            <v>0</v>
          </cell>
          <cell r="P870">
            <v>0</v>
          </cell>
          <cell r="Q870">
            <v>0</v>
          </cell>
          <cell r="R870">
            <v>2900</v>
          </cell>
          <cell r="S870">
            <v>2900</v>
          </cell>
          <cell r="T870">
            <v>2900</v>
          </cell>
          <cell r="U870">
            <v>0</v>
          </cell>
          <cell r="V870">
            <v>0</v>
          </cell>
          <cell r="W870">
            <v>0</v>
          </cell>
          <cell r="X870">
            <v>0</v>
          </cell>
          <cell r="Y870">
            <v>0</v>
          </cell>
          <cell r="Z870">
            <v>0</v>
          </cell>
          <cell r="AA870"/>
          <cell r="AB870"/>
          <cell r="AC870"/>
          <cell r="AD870"/>
          <cell r="AE870"/>
          <cell r="AF870"/>
          <cell r="AG870"/>
          <cell r="AH870"/>
          <cell r="AI870"/>
        </row>
        <row r="871">
          <cell r="E871" t="str">
            <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cell r="AB871"/>
          <cell r="AC871"/>
          <cell r="AD871"/>
          <cell r="AE871"/>
          <cell r="AF871"/>
          <cell r="AG871"/>
          <cell r="AH871"/>
          <cell r="AI871"/>
        </row>
        <row r="872">
          <cell r="E872" t="str">
            <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cell r="AB872"/>
          <cell r="AC872"/>
          <cell r="AD872"/>
          <cell r="AE872"/>
          <cell r="AF872"/>
          <cell r="AG872"/>
          <cell r="AH872"/>
          <cell r="AI872"/>
        </row>
        <row r="873">
          <cell r="E873" t="str">
            <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cell r="AB873"/>
          <cell r="AC873"/>
          <cell r="AD873"/>
          <cell r="AE873"/>
          <cell r="AF873"/>
          <cell r="AG873"/>
          <cell r="AH873"/>
          <cell r="AI873"/>
        </row>
        <row r="874">
          <cell r="E874" t="str">
            <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cell r="AB874"/>
          <cell r="AC874"/>
          <cell r="AD874"/>
          <cell r="AE874"/>
          <cell r="AF874"/>
          <cell r="AG874"/>
          <cell r="AH874"/>
          <cell r="AI874"/>
        </row>
        <row r="875">
          <cell r="E875" t="str">
            <v>Namakwa District Municipality</v>
          </cell>
          <cell r="F875">
            <v>0</v>
          </cell>
          <cell r="G875">
            <v>0</v>
          </cell>
          <cell r="H875">
            <v>0</v>
          </cell>
          <cell r="I875"/>
          <cell r="J875"/>
          <cell r="K875"/>
          <cell r="L875"/>
          <cell r="M875"/>
          <cell r="N875"/>
          <cell r="O875">
            <v>0</v>
          </cell>
          <cell r="P875">
            <v>0</v>
          </cell>
          <cell r="Q875">
            <v>0</v>
          </cell>
          <cell r="R875">
            <v>2000</v>
          </cell>
          <cell r="S875">
            <v>2100</v>
          </cell>
          <cell r="T875">
            <v>2100</v>
          </cell>
          <cell r="U875">
            <v>0</v>
          </cell>
          <cell r="V875">
            <v>0</v>
          </cell>
          <cell r="W875">
            <v>0</v>
          </cell>
          <cell r="X875">
            <v>0</v>
          </cell>
          <cell r="Y875">
            <v>0</v>
          </cell>
          <cell r="Z875">
            <v>0</v>
          </cell>
          <cell r="AA875"/>
          <cell r="AB875"/>
          <cell r="AC875"/>
          <cell r="AD875"/>
          <cell r="AE875"/>
          <cell r="AF875"/>
          <cell r="AG875"/>
          <cell r="AH875"/>
          <cell r="AI875"/>
        </row>
        <row r="876">
          <cell r="E876"/>
          <cell r="F876">
            <v>0</v>
          </cell>
          <cell r="G876">
            <v>0</v>
          </cell>
          <cell r="H876">
            <v>0</v>
          </cell>
          <cell r="I876"/>
          <cell r="J876"/>
          <cell r="K876"/>
          <cell r="L876"/>
          <cell r="M876"/>
          <cell r="N876"/>
          <cell r="O876">
            <v>0</v>
          </cell>
          <cell r="P876">
            <v>0</v>
          </cell>
          <cell r="Q876">
            <v>0</v>
          </cell>
          <cell r="R876">
            <v>18120</v>
          </cell>
          <cell r="S876">
            <v>18420</v>
          </cell>
          <cell r="T876">
            <v>18420</v>
          </cell>
          <cell r="U876">
            <v>3811</v>
          </cell>
          <cell r="V876">
            <v>0</v>
          </cell>
          <cell r="W876">
            <v>0</v>
          </cell>
          <cell r="X876">
            <v>0</v>
          </cell>
          <cell r="Y876">
            <v>0</v>
          </cell>
          <cell r="Z876">
            <v>0</v>
          </cell>
          <cell r="AA876"/>
          <cell r="AB876"/>
          <cell r="AC876"/>
          <cell r="AD876">
            <v>0</v>
          </cell>
          <cell r="AE876">
            <v>0</v>
          </cell>
          <cell r="AF876">
            <v>0</v>
          </cell>
          <cell r="AG876">
            <v>0</v>
          </cell>
          <cell r="AH876">
            <v>0</v>
          </cell>
          <cell r="AI876">
            <v>0</v>
          </cell>
        </row>
        <row r="877">
          <cell r="E877"/>
          <cell r="F877"/>
          <cell r="G877"/>
          <cell r="H877"/>
          <cell r="I877"/>
          <cell r="J877"/>
          <cell r="K877"/>
          <cell r="L877"/>
          <cell r="M877"/>
          <cell r="N877"/>
          <cell r="O877"/>
          <cell r="P877"/>
          <cell r="Q877"/>
          <cell r="R877"/>
          <cell r="S877"/>
          <cell r="T877"/>
          <cell r="U877"/>
          <cell r="V877"/>
          <cell r="W877"/>
          <cell r="X877"/>
          <cell r="Y877"/>
          <cell r="Z877"/>
          <cell r="AA877"/>
          <cell r="AB877"/>
          <cell r="AC877"/>
          <cell r="AD877"/>
          <cell r="AE877"/>
          <cell r="AF877"/>
          <cell r="AG877"/>
          <cell r="AH877"/>
          <cell r="AI877"/>
        </row>
        <row r="878">
          <cell r="E878" t="str">
            <v>Ubuntu</v>
          </cell>
          <cell r="F878">
            <v>0</v>
          </cell>
          <cell r="G878">
            <v>0</v>
          </cell>
          <cell r="H878">
            <v>0</v>
          </cell>
          <cell r="I878"/>
          <cell r="J878"/>
          <cell r="K878"/>
          <cell r="L878"/>
          <cell r="M878"/>
          <cell r="N878"/>
          <cell r="O878">
            <v>0</v>
          </cell>
          <cell r="P878">
            <v>0</v>
          </cell>
          <cell r="Q878">
            <v>0</v>
          </cell>
          <cell r="R878">
            <v>2800</v>
          </cell>
          <cell r="S878">
            <v>2900</v>
          </cell>
          <cell r="T878">
            <v>2900</v>
          </cell>
          <cell r="U878">
            <v>0</v>
          </cell>
          <cell r="V878">
            <v>0</v>
          </cell>
          <cell r="W878">
            <v>0</v>
          </cell>
          <cell r="X878">
            <v>0</v>
          </cell>
          <cell r="Y878">
            <v>0</v>
          </cell>
          <cell r="Z878">
            <v>0</v>
          </cell>
          <cell r="AA878"/>
          <cell r="AB878"/>
          <cell r="AC878"/>
          <cell r="AD878"/>
          <cell r="AE878"/>
          <cell r="AF878"/>
          <cell r="AG878"/>
          <cell r="AH878"/>
          <cell r="AI878"/>
        </row>
        <row r="879">
          <cell r="E879" t="str">
            <v>Umsobomvu</v>
          </cell>
          <cell r="F879">
            <v>0</v>
          </cell>
          <cell r="G879">
            <v>0</v>
          </cell>
          <cell r="H879">
            <v>0</v>
          </cell>
          <cell r="I879"/>
          <cell r="J879"/>
          <cell r="K879"/>
          <cell r="L879"/>
          <cell r="M879"/>
          <cell r="N879"/>
          <cell r="O879">
            <v>0</v>
          </cell>
          <cell r="P879">
            <v>0</v>
          </cell>
          <cell r="Q879">
            <v>0</v>
          </cell>
          <cell r="R879">
            <v>1920</v>
          </cell>
          <cell r="S879">
            <v>1920</v>
          </cell>
          <cell r="T879">
            <v>1920</v>
          </cell>
          <cell r="U879">
            <v>1075</v>
          </cell>
          <cell r="V879">
            <v>0</v>
          </cell>
          <cell r="W879">
            <v>0</v>
          </cell>
          <cell r="X879">
            <v>0</v>
          </cell>
          <cell r="Y879">
            <v>0</v>
          </cell>
          <cell r="Z879">
            <v>0</v>
          </cell>
          <cell r="AA879"/>
          <cell r="AB879"/>
          <cell r="AC879"/>
          <cell r="AD879"/>
          <cell r="AE879"/>
          <cell r="AF879"/>
          <cell r="AG879"/>
          <cell r="AH879"/>
          <cell r="AI879"/>
        </row>
        <row r="880">
          <cell r="E880" t="str">
            <v>Emthanjeni</v>
          </cell>
          <cell r="F880">
            <v>0</v>
          </cell>
          <cell r="G880">
            <v>0</v>
          </cell>
          <cell r="H880">
            <v>0</v>
          </cell>
          <cell r="I880"/>
          <cell r="J880"/>
          <cell r="K880"/>
          <cell r="L880"/>
          <cell r="M880"/>
          <cell r="N880"/>
          <cell r="O880">
            <v>0</v>
          </cell>
          <cell r="P880">
            <v>0</v>
          </cell>
          <cell r="Q880">
            <v>0</v>
          </cell>
          <cell r="R880">
            <v>1700</v>
          </cell>
          <cell r="S880">
            <v>1850</v>
          </cell>
          <cell r="T880">
            <v>1850</v>
          </cell>
          <cell r="U880">
            <v>1389</v>
          </cell>
          <cell r="V880">
            <v>0</v>
          </cell>
          <cell r="W880">
            <v>0</v>
          </cell>
          <cell r="X880">
            <v>0</v>
          </cell>
          <cell r="Y880">
            <v>0</v>
          </cell>
          <cell r="Z880">
            <v>0</v>
          </cell>
          <cell r="AA880"/>
          <cell r="AB880"/>
          <cell r="AC880"/>
          <cell r="AD880"/>
          <cell r="AE880"/>
          <cell r="AF880"/>
          <cell r="AG880"/>
          <cell r="AH880"/>
          <cell r="AI880"/>
        </row>
        <row r="881">
          <cell r="E881" t="str">
            <v>Kareeberg</v>
          </cell>
          <cell r="F881">
            <v>0</v>
          </cell>
          <cell r="G881">
            <v>0</v>
          </cell>
          <cell r="H881">
            <v>0</v>
          </cell>
          <cell r="I881"/>
          <cell r="J881"/>
          <cell r="K881"/>
          <cell r="L881"/>
          <cell r="M881"/>
          <cell r="N881"/>
          <cell r="O881">
            <v>0</v>
          </cell>
          <cell r="P881">
            <v>0</v>
          </cell>
          <cell r="Q881">
            <v>0</v>
          </cell>
          <cell r="R881">
            <v>2650</v>
          </cell>
          <cell r="S881">
            <v>2850</v>
          </cell>
          <cell r="T881">
            <v>2850</v>
          </cell>
          <cell r="U881">
            <v>980</v>
          </cell>
          <cell r="V881">
            <v>0</v>
          </cell>
          <cell r="W881">
            <v>0</v>
          </cell>
          <cell r="X881">
            <v>0</v>
          </cell>
          <cell r="Y881">
            <v>0</v>
          </cell>
          <cell r="Z881">
            <v>0</v>
          </cell>
          <cell r="AA881"/>
          <cell r="AB881"/>
          <cell r="AC881"/>
          <cell r="AD881"/>
          <cell r="AE881"/>
          <cell r="AF881"/>
          <cell r="AG881"/>
          <cell r="AH881"/>
          <cell r="AI881"/>
        </row>
        <row r="882">
          <cell r="E882" t="str">
            <v>Renosterberg</v>
          </cell>
          <cell r="F882">
            <v>0</v>
          </cell>
          <cell r="G882">
            <v>0</v>
          </cell>
          <cell r="H882">
            <v>0</v>
          </cell>
          <cell r="I882"/>
          <cell r="J882"/>
          <cell r="K882"/>
          <cell r="L882"/>
          <cell r="M882"/>
          <cell r="N882"/>
          <cell r="O882">
            <v>0</v>
          </cell>
          <cell r="P882">
            <v>0</v>
          </cell>
          <cell r="Q882">
            <v>0</v>
          </cell>
          <cell r="R882">
            <v>3000</v>
          </cell>
          <cell r="S882">
            <v>3100</v>
          </cell>
          <cell r="T882">
            <v>3100</v>
          </cell>
          <cell r="U882">
            <v>1075</v>
          </cell>
          <cell r="V882">
            <v>0</v>
          </cell>
          <cell r="W882">
            <v>0</v>
          </cell>
          <cell r="X882">
            <v>0</v>
          </cell>
          <cell r="Y882">
            <v>0</v>
          </cell>
          <cell r="Z882">
            <v>0</v>
          </cell>
          <cell r="AA882"/>
          <cell r="AB882"/>
          <cell r="AC882"/>
          <cell r="AD882"/>
          <cell r="AE882"/>
          <cell r="AF882"/>
          <cell r="AG882"/>
          <cell r="AH882"/>
          <cell r="AI882"/>
        </row>
        <row r="883">
          <cell r="E883" t="str">
            <v>Thembelihle</v>
          </cell>
          <cell r="F883">
            <v>0</v>
          </cell>
          <cell r="G883">
            <v>0</v>
          </cell>
          <cell r="H883">
            <v>0</v>
          </cell>
          <cell r="I883"/>
          <cell r="J883"/>
          <cell r="K883"/>
          <cell r="L883"/>
          <cell r="M883"/>
          <cell r="N883"/>
          <cell r="O883">
            <v>0</v>
          </cell>
          <cell r="P883">
            <v>0</v>
          </cell>
          <cell r="Q883">
            <v>0</v>
          </cell>
          <cell r="R883">
            <v>3000</v>
          </cell>
          <cell r="S883">
            <v>3100</v>
          </cell>
          <cell r="T883">
            <v>3100</v>
          </cell>
          <cell r="U883">
            <v>1075</v>
          </cell>
          <cell r="V883">
            <v>0</v>
          </cell>
          <cell r="W883">
            <v>0</v>
          </cell>
          <cell r="X883">
            <v>0</v>
          </cell>
          <cell r="Y883">
            <v>0</v>
          </cell>
          <cell r="Z883">
            <v>0</v>
          </cell>
          <cell r="AA883"/>
          <cell r="AB883"/>
          <cell r="AC883"/>
          <cell r="AD883"/>
          <cell r="AE883"/>
          <cell r="AF883"/>
          <cell r="AG883"/>
          <cell r="AH883"/>
          <cell r="AI883"/>
        </row>
        <row r="884">
          <cell r="E884" t="str">
            <v>Siyathemba</v>
          </cell>
          <cell r="F884">
            <v>0</v>
          </cell>
          <cell r="G884">
            <v>0</v>
          </cell>
          <cell r="H884">
            <v>0</v>
          </cell>
          <cell r="I884"/>
          <cell r="J884"/>
          <cell r="K884"/>
          <cell r="L884"/>
          <cell r="M884"/>
          <cell r="N884"/>
          <cell r="O884">
            <v>0</v>
          </cell>
          <cell r="P884">
            <v>0</v>
          </cell>
          <cell r="Q884">
            <v>0</v>
          </cell>
          <cell r="R884">
            <v>3000</v>
          </cell>
          <cell r="S884">
            <v>3100</v>
          </cell>
          <cell r="T884">
            <v>3100</v>
          </cell>
          <cell r="U884">
            <v>1087</v>
          </cell>
          <cell r="V884">
            <v>0</v>
          </cell>
          <cell r="W884">
            <v>0</v>
          </cell>
          <cell r="X884">
            <v>0</v>
          </cell>
          <cell r="Y884">
            <v>0</v>
          </cell>
          <cell r="Z884">
            <v>0</v>
          </cell>
          <cell r="AA884"/>
          <cell r="AB884"/>
          <cell r="AC884"/>
          <cell r="AD884"/>
          <cell r="AE884"/>
          <cell r="AF884"/>
          <cell r="AG884"/>
          <cell r="AH884"/>
          <cell r="AI884"/>
        </row>
        <row r="885">
          <cell r="E885" t="str">
            <v>Siyancuma</v>
          </cell>
          <cell r="F885">
            <v>0</v>
          </cell>
          <cell r="G885">
            <v>0</v>
          </cell>
          <cell r="H885">
            <v>0</v>
          </cell>
          <cell r="I885"/>
          <cell r="J885"/>
          <cell r="K885"/>
          <cell r="L885"/>
          <cell r="M885"/>
          <cell r="N885"/>
          <cell r="O885">
            <v>0</v>
          </cell>
          <cell r="P885">
            <v>0</v>
          </cell>
          <cell r="Q885">
            <v>0</v>
          </cell>
          <cell r="R885">
            <v>3000</v>
          </cell>
          <cell r="S885">
            <v>3100</v>
          </cell>
          <cell r="T885">
            <v>3100</v>
          </cell>
          <cell r="U885">
            <v>0</v>
          </cell>
          <cell r="V885">
            <v>0</v>
          </cell>
          <cell r="W885">
            <v>0</v>
          </cell>
          <cell r="X885">
            <v>0</v>
          </cell>
          <cell r="Y885">
            <v>0</v>
          </cell>
          <cell r="Z885">
            <v>0</v>
          </cell>
          <cell r="AA885"/>
          <cell r="AB885"/>
          <cell r="AC885"/>
          <cell r="AD885"/>
          <cell r="AE885"/>
          <cell r="AF885"/>
          <cell r="AG885"/>
          <cell r="AH885"/>
          <cell r="AI885"/>
        </row>
        <row r="886">
          <cell r="E886" t="str">
            <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cell r="AB886"/>
          <cell r="AC886"/>
          <cell r="AD886"/>
          <cell r="AE886"/>
          <cell r="AF886"/>
          <cell r="AG886"/>
          <cell r="AH886"/>
          <cell r="AI886"/>
        </row>
        <row r="887">
          <cell r="E887" t="str">
            <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cell r="AB887"/>
          <cell r="AC887"/>
          <cell r="AD887"/>
          <cell r="AE887"/>
          <cell r="AF887"/>
          <cell r="AG887"/>
          <cell r="AH887"/>
          <cell r="AI887"/>
        </row>
        <row r="888">
          <cell r="E888" t="str">
            <v>Pixley Ka Seme District Municipality</v>
          </cell>
          <cell r="F888">
            <v>0</v>
          </cell>
          <cell r="G888">
            <v>0</v>
          </cell>
          <cell r="H888">
            <v>0</v>
          </cell>
          <cell r="I888"/>
          <cell r="J888"/>
          <cell r="K888"/>
          <cell r="L888"/>
          <cell r="M888"/>
          <cell r="N888"/>
          <cell r="O888">
            <v>0</v>
          </cell>
          <cell r="P888">
            <v>0</v>
          </cell>
          <cell r="Q888">
            <v>0</v>
          </cell>
          <cell r="R888">
            <v>1650</v>
          </cell>
          <cell r="S888">
            <v>1650</v>
          </cell>
          <cell r="T888">
            <v>1700</v>
          </cell>
          <cell r="U888">
            <v>1075</v>
          </cell>
          <cell r="V888">
            <v>0</v>
          </cell>
          <cell r="W888">
            <v>0</v>
          </cell>
          <cell r="X888">
            <v>0</v>
          </cell>
          <cell r="Y888">
            <v>0</v>
          </cell>
          <cell r="Z888">
            <v>0</v>
          </cell>
          <cell r="AA888"/>
          <cell r="AB888"/>
          <cell r="AC888"/>
          <cell r="AD888"/>
          <cell r="AE888"/>
          <cell r="AF888"/>
          <cell r="AG888"/>
          <cell r="AH888"/>
          <cell r="AI888"/>
        </row>
        <row r="889">
          <cell r="E889"/>
          <cell r="F889">
            <v>0</v>
          </cell>
          <cell r="G889">
            <v>0</v>
          </cell>
          <cell r="H889">
            <v>0</v>
          </cell>
          <cell r="I889"/>
          <cell r="J889"/>
          <cell r="K889"/>
          <cell r="L889"/>
          <cell r="M889"/>
          <cell r="N889"/>
          <cell r="O889">
            <v>0</v>
          </cell>
          <cell r="P889">
            <v>0</v>
          </cell>
          <cell r="Q889">
            <v>0</v>
          </cell>
          <cell r="R889">
            <v>22720</v>
          </cell>
          <cell r="S889">
            <v>23570</v>
          </cell>
          <cell r="T889">
            <v>23620</v>
          </cell>
          <cell r="U889">
            <v>7756</v>
          </cell>
          <cell r="V889">
            <v>0</v>
          </cell>
          <cell r="W889">
            <v>0</v>
          </cell>
          <cell r="X889">
            <v>0</v>
          </cell>
          <cell r="Y889">
            <v>0</v>
          </cell>
          <cell r="Z889">
            <v>0</v>
          </cell>
          <cell r="AA889"/>
          <cell r="AB889"/>
          <cell r="AC889"/>
          <cell r="AD889">
            <v>0</v>
          </cell>
          <cell r="AE889">
            <v>0</v>
          </cell>
          <cell r="AF889">
            <v>0</v>
          </cell>
          <cell r="AG889">
            <v>0</v>
          </cell>
          <cell r="AH889">
            <v>0</v>
          </cell>
          <cell r="AI889">
            <v>0</v>
          </cell>
        </row>
        <row r="890">
          <cell r="E890"/>
          <cell r="F890"/>
          <cell r="G890"/>
          <cell r="H890"/>
          <cell r="I890"/>
          <cell r="J890"/>
          <cell r="K890"/>
          <cell r="L890"/>
          <cell r="M890"/>
          <cell r="N890"/>
          <cell r="O890"/>
          <cell r="P890"/>
          <cell r="Q890"/>
          <cell r="R890"/>
          <cell r="S890"/>
          <cell r="T890"/>
          <cell r="U890"/>
          <cell r="V890"/>
          <cell r="W890"/>
          <cell r="X890"/>
          <cell r="Y890"/>
          <cell r="Z890"/>
          <cell r="AA890"/>
          <cell r="AB890"/>
          <cell r="AC890"/>
          <cell r="AD890"/>
          <cell r="AE890"/>
          <cell r="AF890"/>
          <cell r="AG890"/>
          <cell r="AH890"/>
          <cell r="AI890"/>
        </row>
        <row r="891">
          <cell r="E891" t="str">
            <v>!Kai !Garib</v>
          </cell>
          <cell r="F891">
            <v>0</v>
          </cell>
          <cell r="G891">
            <v>0</v>
          </cell>
          <cell r="H891">
            <v>0</v>
          </cell>
          <cell r="I891"/>
          <cell r="J891"/>
          <cell r="K891"/>
          <cell r="L891"/>
          <cell r="M891"/>
          <cell r="N891"/>
          <cell r="O891">
            <v>0</v>
          </cell>
          <cell r="P891">
            <v>0</v>
          </cell>
          <cell r="Q891">
            <v>0</v>
          </cell>
          <cell r="R891">
            <v>3000</v>
          </cell>
          <cell r="S891">
            <v>3000</v>
          </cell>
          <cell r="T891">
            <v>3100</v>
          </cell>
          <cell r="U891">
            <v>1142</v>
          </cell>
          <cell r="V891">
            <v>0</v>
          </cell>
          <cell r="W891">
            <v>0</v>
          </cell>
          <cell r="X891">
            <v>0</v>
          </cell>
          <cell r="Y891">
            <v>0</v>
          </cell>
          <cell r="Z891">
            <v>0</v>
          </cell>
          <cell r="AA891"/>
          <cell r="AB891"/>
          <cell r="AC891"/>
          <cell r="AD891"/>
          <cell r="AE891"/>
          <cell r="AF891"/>
          <cell r="AG891"/>
          <cell r="AH891"/>
          <cell r="AI891"/>
        </row>
        <row r="892">
          <cell r="E892" t="str">
            <v>!Kheis</v>
          </cell>
          <cell r="F892">
            <v>0</v>
          </cell>
          <cell r="G892">
            <v>0</v>
          </cell>
          <cell r="H892">
            <v>0</v>
          </cell>
          <cell r="I892"/>
          <cell r="J892"/>
          <cell r="K892"/>
          <cell r="L892"/>
          <cell r="M892"/>
          <cell r="N892"/>
          <cell r="O892">
            <v>0</v>
          </cell>
          <cell r="P892">
            <v>0</v>
          </cell>
          <cell r="Q892">
            <v>0</v>
          </cell>
          <cell r="R892">
            <v>3000</v>
          </cell>
          <cell r="S892">
            <v>3000</v>
          </cell>
          <cell r="T892">
            <v>3100</v>
          </cell>
          <cell r="U892">
            <v>980</v>
          </cell>
          <cell r="V892">
            <v>0</v>
          </cell>
          <cell r="W892">
            <v>0</v>
          </cell>
          <cell r="X892">
            <v>0</v>
          </cell>
          <cell r="Y892">
            <v>0</v>
          </cell>
          <cell r="Z892">
            <v>0</v>
          </cell>
          <cell r="AA892"/>
          <cell r="AB892"/>
          <cell r="AC892"/>
          <cell r="AD892"/>
          <cell r="AE892"/>
          <cell r="AF892"/>
          <cell r="AG892"/>
          <cell r="AH892"/>
          <cell r="AI892"/>
        </row>
        <row r="893">
          <cell r="E893" t="str">
            <v>Tsantsabane</v>
          </cell>
          <cell r="F893">
            <v>0</v>
          </cell>
          <cell r="G893">
            <v>0</v>
          </cell>
          <cell r="H893">
            <v>0</v>
          </cell>
          <cell r="I893"/>
          <cell r="J893"/>
          <cell r="K893"/>
          <cell r="L893"/>
          <cell r="M893"/>
          <cell r="N893"/>
          <cell r="O893">
            <v>0</v>
          </cell>
          <cell r="P893">
            <v>0</v>
          </cell>
          <cell r="Q893">
            <v>0</v>
          </cell>
          <cell r="R893">
            <v>3000</v>
          </cell>
          <cell r="S893">
            <v>3000</v>
          </cell>
          <cell r="T893">
            <v>3100</v>
          </cell>
          <cell r="U893">
            <v>0</v>
          </cell>
          <cell r="V893">
            <v>0</v>
          </cell>
          <cell r="W893">
            <v>0</v>
          </cell>
          <cell r="X893">
            <v>0</v>
          </cell>
          <cell r="Y893">
            <v>0</v>
          </cell>
          <cell r="Z893">
            <v>0</v>
          </cell>
          <cell r="AA893"/>
          <cell r="AB893"/>
          <cell r="AC893"/>
          <cell r="AD893"/>
          <cell r="AE893"/>
          <cell r="AF893"/>
          <cell r="AG893"/>
          <cell r="AH893"/>
          <cell r="AI893"/>
        </row>
        <row r="894">
          <cell r="E894" t="str">
            <v>Kgatelopele</v>
          </cell>
          <cell r="F894">
            <v>0</v>
          </cell>
          <cell r="G894">
            <v>0</v>
          </cell>
          <cell r="H894">
            <v>0</v>
          </cell>
          <cell r="I894"/>
          <cell r="J894"/>
          <cell r="K894"/>
          <cell r="L894"/>
          <cell r="M894"/>
          <cell r="N894"/>
          <cell r="O894">
            <v>0</v>
          </cell>
          <cell r="P894">
            <v>0</v>
          </cell>
          <cell r="Q894">
            <v>0</v>
          </cell>
          <cell r="R894">
            <v>2850</v>
          </cell>
          <cell r="S894">
            <v>3000</v>
          </cell>
          <cell r="T894">
            <v>3100</v>
          </cell>
          <cell r="U894">
            <v>1075</v>
          </cell>
          <cell r="V894">
            <v>0</v>
          </cell>
          <cell r="W894">
            <v>0</v>
          </cell>
          <cell r="X894">
            <v>0</v>
          </cell>
          <cell r="Y894">
            <v>0</v>
          </cell>
          <cell r="Z894">
            <v>0</v>
          </cell>
          <cell r="AA894"/>
          <cell r="AB894"/>
          <cell r="AC894"/>
          <cell r="AD894"/>
          <cell r="AE894"/>
          <cell r="AF894"/>
          <cell r="AG894"/>
          <cell r="AH894"/>
          <cell r="AI894"/>
        </row>
        <row r="895">
          <cell r="E895" t="str">
            <v>Dawid Kruiper</v>
          </cell>
          <cell r="F895">
            <v>0</v>
          </cell>
          <cell r="G895">
            <v>0</v>
          </cell>
          <cell r="H895">
            <v>0</v>
          </cell>
          <cell r="I895"/>
          <cell r="J895"/>
          <cell r="K895"/>
          <cell r="L895"/>
          <cell r="M895"/>
          <cell r="N895"/>
          <cell r="O895">
            <v>0</v>
          </cell>
          <cell r="P895">
            <v>0</v>
          </cell>
          <cell r="Q895">
            <v>0</v>
          </cell>
          <cell r="R895">
            <v>3000</v>
          </cell>
          <cell r="S895">
            <v>3000</v>
          </cell>
          <cell r="T895">
            <v>3000</v>
          </cell>
          <cell r="U895">
            <v>1113</v>
          </cell>
          <cell r="V895">
            <v>0</v>
          </cell>
          <cell r="W895">
            <v>0</v>
          </cell>
          <cell r="X895">
            <v>0</v>
          </cell>
          <cell r="Y895">
            <v>0</v>
          </cell>
          <cell r="Z895">
            <v>0</v>
          </cell>
          <cell r="AA895"/>
          <cell r="AB895"/>
          <cell r="AC895"/>
          <cell r="AD895"/>
          <cell r="AE895"/>
          <cell r="AF895"/>
          <cell r="AG895"/>
          <cell r="AH895"/>
          <cell r="AI895"/>
        </row>
        <row r="896">
          <cell r="E896" t="str">
            <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cell r="AB896"/>
          <cell r="AC896"/>
          <cell r="AD896"/>
          <cell r="AE896"/>
          <cell r="AF896"/>
          <cell r="AG896"/>
          <cell r="AH896"/>
          <cell r="AI896"/>
        </row>
        <row r="897">
          <cell r="E897" t="str">
            <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cell r="AB897"/>
          <cell r="AC897"/>
          <cell r="AD897"/>
          <cell r="AE897"/>
          <cell r="AF897"/>
          <cell r="AG897"/>
          <cell r="AH897"/>
          <cell r="AI897"/>
        </row>
        <row r="898">
          <cell r="E898" t="str">
            <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cell r="AB898"/>
          <cell r="AC898"/>
          <cell r="AD898"/>
          <cell r="AE898"/>
          <cell r="AF898"/>
          <cell r="AG898"/>
          <cell r="AH898"/>
          <cell r="AI898"/>
        </row>
        <row r="899">
          <cell r="E899" t="str">
            <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cell r="AB899"/>
          <cell r="AC899"/>
          <cell r="AD899"/>
          <cell r="AE899"/>
          <cell r="AF899"/>
          <cell r="AG899"/>
          <cell r="AH899"/>
          <cell r="AI899"/>
        </row>
        <row r="900">
          <cell r="E900" t="str">
            <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cell r="AB900"/>
          <cell r="AC900"/>
          <cell r="AD900"/>
          <cell r="AE900"/>
          <cell r="AF900"/>
          <cell r="AG900"/>
          <cell r="AH900"/>
          <cell r="AI900"/>
        </row>
        <row r="901">
          <cell r="E901" t="str">
            <v>Z.F. Mgcawu District Municipality</v>
          </cell>
          <cell r="F901">
            <v>0</v>
          </cell>
          <cell r="G901">
            <v>0</v>
          </cell>
          <cell r="H901">
            <v>0</v>
          </cell>
          <cell r="I901"/>
          <cell r="J901"/>
          <cell r="K901"/>
          <cell r="L901"/>
          <cell r="M901"/>
          <cell r="N901"/>
          <cell r="O901">
            <v>0</v>
          </cell>
          <cell r="P901">
            <v>0</v>
          </cell>
          <cell r="Q901">
            <v>0</v>
          </cell>
          <cell r="R901">
            <v>1200</v>
          </cell>
          <cell r="S901">
            <v>1200</v>
          </cell>
          <cell r="T901">
            <v>1200</v>
          </cell>
          <cell r="U901">
            <v>0</v>
          </cell>
          <cell r="V901">
            <v>0</v>
          </cell>
          <cell r="W901">
            <v>0</v>
          </cell>
          <cell r="X901">
            <v>0</v>
          </cell>
          <cell r="Y901">
            <v>0</v>
          </cell>
          <cell r="Z901">
            <v>0</v>
          </cell>
          <cell r="AA901"/>
          <cell r="AB901"/>
          <cell r="AC901"/>
          <cell r="AD901"/>
          <cell r="AE901"/>
          <cell r="AF901"/>
          <cell r="AG901"/>
          <cell r="AH901"/>
          <cell r="AI901"/>
        </row>
        <row r="902">
          <cell r="E902"/>
          <cell r="F902">
            <v>0</v>
          </cell>
          <cell r="G902">
            <v>0</v>
          </cell>
          <cell r="H902">
            <v>0</v>
          </cell>
          <cell r="I902"/>
          <cell r="J902"/>
          <cell r="K902"/>
          <cell r="L902"/>
          <cell r="M902"/>
          <cell r="N902"/>
          <cell r="O902">
            <v>0</v>
          </cell>
          <cell r="P902">
            <v>0</v>
          </cell>
          <cell r="Q902">
            <v>0</v>
          </cell>
          <cell r="R902">
            <v>16050</v>
          </cell>
          <cell r="S902">
            <v>16200</v>
          </cell>
          <cell r="T902">
            <v>16600</v>
          </cell>
          <cell r="U902">
            <v>4310</v>
          </cell>
          <cell r="V902">
            <v>0</v>
          </cell>
          <cell r="W902">
            <v>0</v>
          </cell>
          <cell r="X902">
            <v>0</v>
          </cell>
          <cell r="Y902">
            <v>0</v>
          </cell>
          <cell r="Z902">
            <v>0</v>
          </cell>
          <cell r="AA902"/>
          <cell r="AB902"/>
          <cell r="AC902"/>
          <cell r="AD902">
            <v>0</v>
          </cell>
          <cell r="AE902">
            <v>0</v>
          </cell>
          <cell r="AF902">
            <v>0</v>
          </cell>
          <cell r="AG902">
            <v>0</v>
          </cell>
          <cell r="AH902">
            <v>0</v>
          </cell>
          <cell r="AI902">
            <v>0</v>
          </cell>
        </row>
        <row r="903">
          <cell r="E903"/>
          <cell r="F903"/>
          <cell r="G903"/>
          <cell r="H903"/>
          <cell r="I903"/>
          <cell r="J903"/>
          <cell r="K903"/>
          <cell r="L903"/>
          <cell r="M903"/>
          <cell r="N903"/>
          <cell r="O903"/>
          <cell r="P903"/>
          <cell r="Q903"/>
          <cell r="R903"/>
          <cell r="S903"/>
          <cell r="T903"/>
          <cell r="U903"/>
          <cell r="V903"/>
          <cell r="W903"/>
          <cell r="X903"/>
          <cell r="Y903"/>
          <cell r="Z903"/>
          <cell r="AA903"/>
          <cell r="AB903"/>
          <cell r="AC903"/>
          <cell r="AD903"/>
          <cell r="AE903"/>
          <cell r="AF903"/>
          <cell r="AG903"/>
          <cell r="AH903"/>
          <cell r="AI903"/>
        </row>
        <row r="904">
          <cell r="E904" t="str">
            <v>Sol Plaatjie</v>
          </cell>
          <cell r="F904">
            <v>0</v>
          </cell>
          <cell r="G904">
            <v>0</v>
          </cell>
          <cell r="H904">
            <v>0</v>
          </cell>
          <cell r="I904"/>
          <cell r="J904"/>
          <cell r="K904"/>
          <cell r="L904"/>
          <cell r="M904"/>
          <cell r="N904"/>
          <cell r="O904">
            <v>5500</v>
          </cell>
          <cell r="P904">
            <v>5500</v>
          </cell>
          <cell r="Q904">
            <v>5500</v>
          </cell>
          <cell r="R904">
            <v>1650</v>
          </cell>
          <cell r="S904">
            <v>1700</v>
          </cell>
          <cell r="T904">
            <v>1700</v>
          </cell>
          <cell r="U904">
            <v>3362</v>
          </cell>
          <cell r="V904">
            <v>0</v>
          </cell>
          <cell r="W904">
            <v>0</v>
          </cell>
          <cell r="X904">
            <v>0</v>
          </cell>
          <cell r="Y904">
            <v>0</v>
          </cell>
          <cell r="Z904">
            <v>0</v>
          </cell>
          <cell r="AA904"/>
          <cell r="AB904"/>
          <cell r="AC904"/>
          <cell r="AD904"/>
          <cell r="AE904"/>
          <cell r="AF904"/>
          <cell r="AG904"/>
          <cell r="AH904"/>
          <cell r="AI904"/>
        </row>
        <row r="905">
          <cell r="E905" t="str">
            <v>Dikgatlong</v>
          </cell>
          <cell r="F905">
            <v>0</v>
          </cell>
          <cell r="G905">
            <v>0</v>
          </cell>
          <cell r="H905">
            <v>0</v>
          </cell>
          <cell r="I905"/>
          <cell r="J905"/>
          <cell r="K905"/>
          <cell r="L905"/>
          <cell r="M905"/>
          <cell r="N905"/>
          <cell r="O905">
            <v>0</v>
          </cell>
          <cell r="P905">
            <v>0</v>
          </cell>
          <cell r="Q905">
            <v>0</v>
          </cell>
          <cell r="R905">
            <v>3000</v>
          </cell>
          <cell r="S905">
            <v>3100</v>
          </cell>
          <cell r="T905">
            <v>3100</v>
          </cell>
          <cell r="U905">
            <v>950</v>
          </cell>
          <cell r="V905">
            <v>0</v>
          </cell>
          <cell r="W905">
            <v>0</v>
          </cell>
          <cell r="X905">
            <v>0</v>
          </cell>
          <cell r="Y905">
            <v>0</v>
          </cell>
          <cell r="Z905">
            <v>0</v>
          </cell>
          <cell r="AA905"/>
          <cell r="AB905"/>
          <cell r="AC905"/>
          <cell r="AD905"/>
          <cell r="AE905"/>
          <cell r="AF905"/>
          <cell r="AG905"/>
          <cell r="AH905"/>
          <cell r="AI905"/>
        </row>
        <row r="906">
          <cell r="E906" t="str">
            <v>Magareng</v>
          </cell>
          <cell r="F906">
            <v>0</v>
          </cell>
          <cell r="G906">
            <v>0</v>
          </cell>
          <cell r="H906">
            <v>0</v>
          </cell>
          <cell r="I906"/>
          <cell r="J906"/>
          <cell r="K906"/>
          <cell r="L906"/>
          <cell r="M906"/>
          <cell r="N906"/>
          <cell r="O906">
            <v>0</v>
          </cell>
          <cell r="P906">
            <v>0</v>
          </cell>
          <cell r="Q906">
            <v>0</v>
          </cell>
          <cell r="R906">
            <v>2850</v>
          </cell>
          <cell r="S906">
            <v>3000</v>
          </cell>
          <cell r="T906">
            <v>3000</v>
          </cell>
          <cell r="U906">
            <v>1121</v>
          </cell>
          <cell r="V906">
            <v>0</v>
          </cell>
          <cell r="W906">
            <v>0</v>
          </cell>
          <cell r="X906">
            <v>0</v>
          </cell>
          <cell r="Y906">
            <v>0</v>
          </cell>
          <cell r="Z906">
            <v>0</v>
          </cell>
          <cell r="AA906"/>
          <cell r="AB906"/>
          <cell r="AC906"/>
          <cell r="AD906"/>
          <cell r="AE906"/>
          <cell r="AF906"/>
          <cell r="AG906"/>
          <cell r="AH906"/>
          <cell r="AI906"/>
        </row>
        <row r="907">
          <cell r="E907" t="str">
            <v>Phokwane</v>
          </cell>
          <cell r="F907">
            <v>0</v>
          </cell>
          <cell r="G907">
            <v>0</v>
          </cell>
          <cell r="H907">
            <v>0</v>
          </cell>
          <cell r="I907"/>
          <cell r="J907"/>
          <cell r="K907"/>
          <cell r="L907"/>
          <cell r="M907"/>
          <cell r="N907"/>
          <cell r="O907">
            <v>0</v>
          </cell>
          <cell r="P907">
            <v>0</v>
          </cell>
          <cell r="Q907">
            <v>0</v>
          </cell>
          <cell r="R907">
            <v>3000</v>
          </cell>
          <cell r="S907">
            <v>3100</v>
          </cell>
          <cell r="T907">
            <v>3100</v>
          </cell>
          <cell r="U907">
            <v>0</v>
          </cell>
          <cell r="V907">
            <v>0</v>
          </cell>
          <cell r="W907">
            <v>0</v>
          </cell>
          <cell r="X907">
            <v>0</v>
          </cell>
          <cell r="Y907">
            <v>0</v>
          </cell>
          <cell r="Z907">
            <v>0</v>
          </cell>
          <cell r="AA907"/>
          <cell r="AB907"/>
          <cell r="AC907"/>
          <cell r="AD907"/>
          <cell r="AE907"/>
          <cell r="AF907"/>
          <cell r="AG907"/>
          <cell r="AH907"/>
          <cell r="AI907"/>
        </row>
        <row r="908">
          <cell r="E908" t="str">
            <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cell r="AB908"/>
          <cell r="AC908"/>
          <cell r="AD908"/>
          <cell r="AE908"/>
          <cell r="AF908"/>
          <cell r="AG908"/>
          <cell r="AH908"/>
          <cell r="AI908"/>
        </row>
        <row r="909">
          <cell r="E909" t="str">
            <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cell r="AB909"/>
          <cell r="AC909"/>
          <cell r="AD909"/>
          <cell r="AE909"/>
          <cell r="AF909"/>
          <cell r="AG909"/>
          <cell r="AH909"/>
          <cell r="AI909"/>
        </row>
        <row r="910">
          <cell r="E910" t="str">
            <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cell r="AB910"/>
          <cell r="AC910"/>
          <cell r="AD910"/>
          <cell r="AE910"/>
          <cell r="AF910"/>
          <cell r="AG910"/>
          <cell r="AH910"/>
          <cell r="AI910"/>
        </row>
        <row r="911">
          <cell r="E911" t="str">
            <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cell r="AB911"/>
          <cell r="AC911"/>
          <cell r="AD911"/>
          <cell r="AE911"/>
          <cell r="AF911"/>
          <cell r="AG911"/>
          <cell r="AH911"/>
          <cell r="AI911"/>
        </row>
        <row r="912">
          <cell r="E912" t="str">
            <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cell r="AB912"/>
          <cell r="AC912"/>
          <cell r="AD912"/>
          <cell r="AE912"/>
          <cell r="AF912"/>
          <cell r="AG912"/>
          <cell r="AH912"/>
          <cell r="AI912"/>
        </row>
        <row r="913">
          <cell r="E913" t="str">
            <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cell r="AB913"/>
          <cell r="AC913"/>
          <cell r="AD913"/>
          <cell r="AE913"/>
          <cell r="AF913"/>
          <cell r="AG913"/>
          <cell r="AH913"/>
          <cell r="AI913"/>
        </row>
        <row r="914">
          <cell r="E914" t="str">
            <v>Frances Baard District Municipality</v>
          </cell>
          <cell r="F914">
            <v>0</v>
          </cell>
          <cell r="G914">
            <v>0</v>
          </cell>
          <cell r="H914">
            <v>0</v>
          </cell>
          <cell r="I914"/>
          <cell r="J914"/>
          <cell r="K914"/>
          <cell r="L914"/>
          <cell r="M914"/>
          <cell r="N914"/>
          <cell r="O914">
            <v>0</v>
          </cell>
          <cell r="P914">
            <v>0</v>
          </cell>
          <cell r="Q914">
            <v>0</v>
          </cell>
          <cell r="R914">
            <v>1000</v>
          </cell>
          <cell r="S914">
            <v>1000</v>
          </cell>
          <cell r="T914">
            <v>1000</v>
          </cell>
          <cell r="U914">
            <v>1077</v>
          </cell>
          <cell r="V914">
            <v>0</v>
          </cell>
          <cell r="W914">
            <v>0</v>
          </cell>
          <cell r="X914">
            <v>0</v>
          </cell>
          <cell r="Y914">
            <v>0</v>
          </cell>
          <cell r="Z914">
            <v>0</v>
          </cell>
          <cell r="AA914"/>
          <cell r="AB914"/>
          <cell r="AC914"/>
          <cell r="AD914"/>
          <cell r="AE914"/>
          <cell r="AF914"/>
          <cell r="AG914"/>
          <cell r="AH914"/>
          <cell r="AI914"/>
        </row>
        <row r="915">
          <cell r="E915"/>
          <cell r="F915">
            <v>0</v>
          </cell>
          <cell r="G915">
            <v>0</v>
          </cell>
          <cell r="H915">
            <v>0</v>
          </cell>
          <cell r="I915"/>
          <cell r="J915"/>
          <cell r="K915"/>
          <cell r="L915"/>
          <cell r="M915"/>
          <cell r="N915"/>
          <cell r="O915">
            <v>5500</v>
          </cell>
          <cell r="P915">
            <v>5500</v>
          </cell>
          <cell r="Q915">
            <v>5500</v>
          </cell>
          <cell r="R915">
            <v>11500</v>
          </cell>
          <cell r="S915">
            <v>11900</v>
          </cell>
          <cell r="T915">
            <v>11900</v>
          </cell>
          <cell r="U915">
            <v>6510</v>
          </cell>
          <cell r="V915">
            <v>0</v>
          </cell>
          <cell r="W915">
            <v>0</v>
          </cell>
          <cell r="X915">
            <v>0</v>
          </cell>
          <cell r="Y915">
            <v>0</v>
          </cell>
          <cell r="Z915">
            <v>0</v>
          </cell>
          <cell r="AA915"/>
          <cell r="AB915"/>
          <cell r="AC915"/>
          <cell r="AD915">
            <v>0</v>
          </cell>
          <cell r="AE915">
            <v>0</v>
          </cell>
          <cell r="AF915">
            <v>0</v>
          </cell>
          <cell r="AG915">
            <v>0</v>
          </cell>
          <cell r="AH915">
            <v>0</v>
          </cell>
          <cell r="AI915">
            <v>0</v>
          </cell>
        </row>
        <row r="916">
          <cell r="E916"/>
          <cell r="F916"/>
          <cell r="G916"/>
          <cell r="H916"/>
          <cell r="I916"/>
          <cell r="J916"/>
          <cell r="K916"/>
          <cell r="L916"/>
          <cell r="M916"/>
          <cell r="N916"/>
          <cell r="O916"/>
          <cell r="P916"/>
          <cell r="Q916"/>
          <cell r="R916"/>
          <cell r="S916"/>
          <cell r="T916"/>
          <cell r="U916"/>
          <cell r="V916"/>
          <cell r="W916"/>
          <cell r="X916"/>
          <cell r="Y916"/>
          <cell r="Z916"/>
          <cell r="AA916"/>
          <cell r="AB916"/>
          <cell r="AC916"/>
          <cell r="AD916"/>
          <cell r="AE916"/>
          <cell r="AF916"/>
          <cell r="AG916"/>
          <cell r="AH916"/>
          <cell r="AI916"/>
        </row>
        <row r="917">
          <cell r="E917" t="str">
            <v>Joe Morolong</v>
          </cell>
          <cell r="F917">
            <v>0</v>
          </cell>
          <cell r="G917">
            <v>0</v>
          </cell>
          <cell r="H917">
            <v>0</v>
          </cell>
          <cell r="I917"/>
          <cell r="J917"/>
          <cell r="K917"/>
          <cell r="L917"/>
          <cell r="M917"/>
          <cell r="N917"/>
          <cell r="O917">
            <v>0</v>
          </cell>
          <cell r="P917">
            <v>0</v>
          </cell>
          <cell r="Q917">
            <v>0</v>
          </cell>
          <cell r="R917">
            <v>3100</v>
          </cell>
          <cell r="S917">
            <v>3100</v>
          </cell>
          <cell r="T917">
            <v>3100</v>
          </cell>
          <cell r="U917">
            <v>1126</v>
          </cell>
          <cell r="V917">
            <v>0</v>
          </cell>
          <cell r="W917">
            <v>0</v>
          </cell>
          <cell r="X917">
            <v>0</v>
          </cell>
          <cell r="Y917">
            <v>0</v>
          </cell>
          <cell r="Z917">
            <v>0</v>
          </cell>
          <cell r="AA917"/>
          <cell r="AB917"/>
          <cell r="AC917"/>
          <cell r="AD917"/>
          <cell r="AE917"/>
          <cell r="AF917"/>
          <cell r="AG917"/>
          <cell r="AH917"/>
          <cell r="AI917"/>
        </row>
        <row r="918">
          <cell r="E918" t="str">
            <v>Ga-Segonyana</v>
          </cell>
          <cell r="F918">
            <v>0</v>
          </cell>
          <cell r="G918">
            <v>0</v>
          </cell>
          <cell r="H918">
            <v>0</v>
          </cell>
          <cell r="I918"/>
          <cell r="J918"/>
          <cell r="K918"/>
          <cell r="L918"/>
          <cell r="M918"/>
          <cell r="N918"/>
          <cell r="O918">
            <v>0</v>
          </cell>
          <cell r="P918">
            <v>0</v>
          </cell>
          <cell r="Q918">
            <v>0</v>
          </cell>
          <cell r="R918">
            <v>3100</v>
          </cell>
          <cell r="S918">
            <v>3100</v>
          </cell>
          <cell r="T918">
            <v>3100</v>
          </cell>
          <cell r="U918">
            <v>1421</v>
          </cell>
          <cell r="V918">
            <v>0</v>
          </cell>
          <cell r="W918">
            <v>0</v>
          </cell>
          <cell r="X918">
            <v>0</v>
          </cell>
          <cell r="Y918">
            <v>0</v>
          </cell>
          <cell r="Z918">
            <v>0</v>
          </cell>
          <cell r="AA918"/>
          <cell r="AB918"/>
          <cell r="AC918"/>
          <cell r="AD918"/>
          <cell r="AE918"/>
          <cell r="AF918"/>
          <cell r="AG918"/>
          <cell r="AH918"/>
          <cell r="AI918"/>
        </row>
        <row r="919">
          <cell r="E919" t="str">
            <v>Gamagara</v>
          </cell>
          <cell r="F919">
            <v>0</v>
          </cell>
          <cell r="G919">
            <v>0</v>
          </cell>
          <cell r="H919">
            <v>0</v>
          </cell>
          <cell r="I919"/>
          <cell r="J919"/>
          <cell r="K919"/>
          <cell r="L919"/>
          <cell r="M919"/>
          <cell r="N919"/>
          <cell r="O919">
            <v>0</v>
          </cell>
          <cell r="P919">
            <v>0</v>
          </cell>
          <cell r="Q919">
            <v>0</v>
          </cell>
          <cell r="R919">
            <v>2000</v>
          </cell>
          <cell r="S919">
            <v>2100</v>
          </cell>
          <cell r="T919">
            <v>2100</v>
          </cell>
          <cell r="U919">
            <v>1004</v>
          </cell>
          <cell r="V919">
            <v>0</v>
          </cell>
          <cell r="W919">
            <v>0</v>
          </cell>
          <cell r="X919">
            <v>0</v>
          </cell>
          <cell r="Y919">
            <v>0</v>
          </cell>
          <cell r="Z919">
            <v>0</v>
          </cell>
          <cell r="AA919"/>
          <cell r="AB919"/>
          <cell r="AC919"/>
          <cell r="AD919"/>
          <cell r="AE919"/>
          <cell r="AF919"/>
          <cell r="AG919"/>
          <cell r="AH919"/>
          <cell r="AI919"/>
        </row>
        <row r="920">
          <cell r="E920" t="str">
            <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cell r="AB920"/>
          <cell r="AC920"/>
          <cell r="AD920"/>
          <cell r="AE920"/>
          <cell r="AF920"/>
          <cell r="AG920"/>
          <cell r="AH920"/>
          <cell r="AI920"/>
        </row>
        <row r="921">
          <cell r="E921" t="str">
            <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cell r="AB921"/>
          <cell r="AC921"/>
          <cell r="AD921"/>
          <cell r="AE921"/>
          <cell r="AF921"/>
          <cell r="AG921"/>
          <cell r="AH921"/>
          <cell r="AI921"/>
        </row>
        <row r="922">
          <cell r="E922" t="str">
            <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cell r="AB922"/>
          <cell r="AC922"/>
          <cell r="AD922"/>
          <cell r="AE922"/>
          <cell r="AF922"/>
          <cell r="AG922"/>
          <cell r="AH922"/>
          <cell r="AI922"/>
        </row>
        <row r="923">
          <cell r="E923" t="str">
            <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cell r="AB923"/>
          <cell r="AC923"/>
          <cell r="AD923"/>
          <cell r="AE923"/>
          <cell r="AF923"/>
          <cell r="AG923"/>
          <cell r="AH923"/>
          <cell r="AI923"/>
        </row>
        <row r="924">
          <cell r="E924" t="str">
            <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cell r="AB924"/>
          <cell r="AC924"/>
          <cell r="AD924"/>
          <cell r="AE924"/>
          <cell r="AF924"/>
          <cell r="AG924"/>
          <cell r="AH924"/>
          <cell r="AI924"/>
        </row>
        <row r="925">
          <cell r="E925" t="str">
            <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cell r="AB925"/>
          <cell r="AC925"/>
          <cell r="AD925"/>
          <cell r="AE925"/>
          <cell r="AF925"/>
          <cell r="AG925"/>
          <cell r="AH925"/>
          <cell r="AI925"/>
        </row>
        <row r="926">
          <cell r="E926" t="str">
            <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cell r="AB926"/>
          <cell r="AC926"/>
          <cell r="AD926"/>
          <cell r="AE926"/>
          <cell r="AF926"/>
          <cell r="AG926"/>
          <cell r="AH926"/>
          <cell r="AI926"/>
        </row>
        <row r="927">
          <cell r="E927" t="str">
            <v>John Taolo Gaetsewe District Municipality</v>
          </cell>
          <cell r="F927">
            <v>0</v>
          </cell>
          <cell r="G927">
            <v>0</v>
          </cell>
          <cell r="H927">
            <v>0</v>
          </cell>
          <cell r="I927"/>
          <cell r="J927"/>
          <cell r="K927"/>
          <cell r="L927"/>
          <cell r="M927"/>
          <cell r="N927"/>
          <cell r="O927">
            <v>5500</v>
          </cell>
          <cell r="P927">
            <v>5500</v>
          </cell>
          <cell r="Q927">
            <v>5500</v>
          </cell>
          <cell r="R927">
            <v>1000</v>
          </cell>
          <cell r="S927">
            <v>1000</v>
          </cell>
          <cell r="T927">
            <v>1000</v>
          </cell>
          <cell r="U927">
            <v>1075</v>
          </cell>
          <cell r="V927">
            <v>0</v>
          </cell>
          <cell r="W927">
            <v>0</v>
          </cell>
          <cell r="X927">
            <v>0</v>
          </cell>
          <cell r="Y927">
            <v>0</v>
          </cell>
          <cell r="Z927">
            <v>0</v>
          </cell>
          <cell r="AA927"/>
          <cell r="AB927"/>
          <cell r="AC927"/>
          <cell r="AD927"/>
          <cell r="AE927"/>
          <cell r="AF927"/>
          <cell r="AG927"/>
          <cell r="AH927"/>
          <cell r="AI927"/>
        </row>
        <row r="928">
          <cell r="E928"/>
          <cell r="F928">
            <v>0</v>
          </cell>
          <cell r="G928">
            <v>0</v>
          </cell>
          <cell r="H928">
            <v>0</v>
          </cell>
          <cell r="I928"/>
          <cell r="J928"/>
          <cell r="K928"/>
          <cell r="L928"/>
          <cell r="M928"/>
          <cell r="N928"/>
          <cell r="O928">
            <v>5500</v>
          </cell>
          <cell r="P928">
            <v>5500</v>
          </cell>
          <cell r="Q928">
            <v>5500</v>
          </cell>
          <cell r="R928">
            <v>9200</v>
          </cell>
          <cell r="S928">
            <v>9300</v>
          </cell>
          <cell r="T928">
            <v>9300</v>
          </cell>
          <cell r="U928">
            <v>4626</v>
          </cell>
          <cell r="V928">
            <v>0</v>
          </cell>
          <cell r="W928">
            <v>0</v>
          </cell>
          <cell r="X928">
            <v>0</v>
          </cell>
          <cell r="Y928">
            <v>0</v>
          </cell>
          <cell r="Z928">
            <v>0</v>
          </cell>
          <cell r="AA928"/>
          <cell r="AB928"/>
          <cell r="AC928"/>
          <cell r="AD928">
            <v>0</v>
          </cell>
          <cell r="AE928">
            <v>0</v>
          </cell>
          <cell r="AF928">
            <v>0</v>
          </cell>
          <cell r="AG928">
            <v>0</v>
          </cell>
          <cell r="AH928">
            <v>0</v>
          </cell>
          <cell r="AI928">
            <v>0</v>
          </cell>
        </row>
        <row r="929">
          <cell r="E929"/>
          <cell r="F929"/>
          <cell r="G929"/>
          <cell r="H929"/>
          <cell r="I929"/>
          <cell r="J929"/>
          <cell r="K929"/>
          <cell r="L929"/>
          <cell r="M929"/>
          <cell r="N929"/>
          <cell r="O929"/>
          <cell r="P929"/>
          <cell r="Q929"/>
          <cell r="R929"/>
          <cell r="S929"/>
          <cell r="T929"/>
          <cell r="U929"/>
          <cell r="V929"/>
          <cell r="W929"/>
          <cell r="X929"/>
          <cell r="Y929"/>
          <cell r="Z929"/>
          <cell r="AA929"/>
          <cell r="AB929"/>
          <cell r="AC929"/>
          <cell r="AD929"/>
          <cell r="AE929"/>
          <cell r="AF929"/>
          <cell r="AG929"/>
          <cell r="AH929"/>
          <cell r="AI929"/>
        </row>
        <row r="930">
          <cell r="E930" t="str">
            <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cell r="AB930"/>
          <cell r="AC930"/>
          <cell r="AD930"/>
          <cell r="AE930"/>
          <cell r="AF930"/>
          <cell r="AG930"/>
          <cell r="AH930"/>
          <cell r="AI930"/>
        </row>
        <row r="931">
          <cell r="E931" t="str">
            <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cell r="AB931"/>
          <cell r="AC931"/>
          <cell r="AD931"/>
          <cell r="AE931"/>
          <cell r="AF931"/>
          <cell r="AG931"/>
          <cell r="AH931"/>
          <cell r="AI931"/>
        </row>
        <row r="932">
          <cell r="E932" t="str">
            <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cell r="AB932"/>
          <cell r="AC932"/>
          <cell r="AD932"/>
          <cell r="AE932"/>
          <cell r="AF932"/>
          <cell r="AG932"/>
          <cell r="AH932"/>
          <cell r="AI932"/>
        </row>
        <row r="933">
          <cell r="E933" t="str">
            <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cell r="AB933"/>
          <cell r="AC933"/>
          <cell r="AD933"/>
          <cell r="AE933"/>
          <cell r="AF933"/>
          <cell r="AG933"/>
          <cell r="AH933"/>
          <cell r="AI933"/>
        </row>
        <row r="934">
          <cell r="E934" t="str">
            <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cell r="AB934"/>
          <cell r="AC934"/>
          <cell r="AD934"/>
          <cell r="AE934"/>
          <cell r="AF934"/>
          <cell r="AG934"/>
          <cell r="AH934"/>
          <cell r="AI934"/>
        </row>
        <row r="935">
          <cell r="E935" t="str">
            <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cell r="AB935"/>
          <cell r="AC935"/>
          <cell r="AD935"/>
          <cell r="AE935"/>
          <cell r="AF935"/>
          <cell r="AG935"/>
          <cell r="AH935"/>
          <cell r="AI935"/>
        </row>
        <row r="936">
          <cell r="E936" t="str">
            <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cell r="AB936"/>
          <cell r="AC936"/>
          <cell r="AD936"/>
          <cell r="AE936"/>
          <cell r="AF936"/>
          <cell r="AG936"/>
          <cell r="AH936"/>
          <cell r="AI936"/>
        </row>
        <row r="937">
          <cell r="E937" t="str">
            <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cell r="AB937"/>
          <cell r="AC937"/>
          <cell r="AD937"/>
          <cell r="AE937"/>
          <cell r="AF937"/>
          <cell r="AG937"/>
          <cell r="AH937"/>
          <cell r="AI937"/>
        </row>
        <row r="938">
          <cell r="E938" t="str">
            <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cell r="AB938"/>
          <cell r="AC938"/>
          <cell r="AD938"/>
          <cell r="AE938"/>
          <cell r="AF938"/>
          <cell r="AG938"/>
          <cell r="AH938"/>
          <cell r="AI938"/>
        </row>
        <row r="939">
          <cell r="E939" t="str">
            <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cell r="AB939"/>
          <cell r="AC939"/>
          <cell r="AD939"/>
          <cell r="AE939"/>
          <cell r="AF939"/>
          <cell r="AG939"/>
          <cell r="AH939"/>
          <cell r="AI939"/>
        </row>
        <row r="940">
          <cell r="E940" t="str">
            <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cell r="AB940"/>
          <cell r="AC940"/>
          <cell r="AD940"/>
          <cell r="AE940"/>
          <cell r="AF940"/>
          <cell r="AG940"/>
          <cell r="AH940"/>
          <cell r="AI940"/>
        </row>
        <row r="941">
          <cell r="E941"/>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row>
        <row r="942">
          <cell r="E942"/>
          <cell r="F942"/>
          <cell r="G942"/>
          <cell r="H942"/>
          <cell r="I942"/>
          <cell r="J942"/>
          <cell r="K942"/>
          <cell r="L942"/>
          <cell r="M942"/>
          <cell r="N942"/>
          <cell r="O942"/>
          <cell r="P942"/>
          <cell r="Q942"/>
          <cell r="R942"/>
          <cell r="S942"/>
          <cell r="T942"/>
          <cell r="U942"/>
          <cell r="V942"/>
          <cell r="W942"/>
          <cell r="X942"/>
          <cell r="Y942"/>
          <cell r="Z942"/>
          <cell r="AA942"/>
          <cell r="AB942"/>
          <cell r="AC942"/>
          <cell r="AD942"/>
          <cell r="AE942"/>
          <cell r="AF942"/>
          <cell r="AG942"/>
          <cell r="AH942"/>
          <cell r="AI942"/>
        </row>
        <row r="943">
          <cell r="E943" t="str">
            <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cell r="AB943"/>
          <cell r="AC943"/>
          <cell r="AD943"/>
          <cell r="AE943"/>
          <cell r="AF943"/>
          <cell r="AG943"/>
          <cell r="AH943"/>
          <cell r="AI943"/>
        </row>
        <row r="944">
          <cell r="E944" t="str">
            <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cell r="AB944"/>
          <cell r="AC944"/>
          <cell r="AD944"/>
          <cell r="AE944"/>
          <cell r="AF944"/>
          <cell r="AG944"/>
          <cell r="AH944"/>
          <cell r="AI944"/>
        </row>
        <row r="945">
          <cell r="E945" t="str">
            <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cell r="AB945"/>
          <cell r="AC945"/>
          <cell r="AD945"/>
          <cell r="AE945"/>
          <cell r="AF945"/>
          <cell r="AG945"/>
          <cell r="AH945"/>
          <cell r="AI945"/>
        </row>
        <row r="946">
          <cell r="E946" t="str">
            <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cell r="AB946"/>
          <cell r="AC946"/>
          <cell r="AD946"/>
          <cell r="AE946"/>
          <cell r="AF946"/>
          <cell r="AG946"/>
          <cell r="AH946"/>
          <cell r="AI946"/>
        </row>
        <row r="947">
          <cell r="E947" t="str">
            <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cell r="AB947"/>
          <cell r="AC947"/>
          <cell r="AD947"/>
          <cell r="AE947"/>
          <cell r="AF947"/>
          <cell r="AG947"/>
          <cell r="AH947"/>
          <cell r="AI947"/>
        </row>
        <row r="948">
          <cell r="E948" t="str">
            <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cell r="AB948"/>
          <cell r="AC948"/>
          <cell r="AD948"/>
          <cell r="AE948"/>
          <cell r="AF948"/>
          <cell r="AG948"/>
          <cell r="AH948"/>
          <cell r="AI948"/>
        </row>
        <row r="949">
          <cell r="E949" t="str">
            <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cell r="AB949"/>
          <cell r="AC949"/>
          <cell r="AD949"/>
          <cell r="AE949"/>
          <cell r="AF949"/>
          <cell r="AG949"/>
          <cell r="AH949"/>
          <cell r="AI949"/>
        </row>
        <row r="950">
          <cell r="E950" t="str">
            <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cell r="AB950"/>
          <cell r="AC950"/>
          <cell r="AD950"/>
          <cell r="AE950"/>
          <cell r="AF950"/>
          <cell r="AG950"/>
          <cell r="AH950"/>
          <cell r="AI950"/>
        </row>
        <row r="951">
          <cell r="E951" t="str">
            <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cell r="AB951"/>
          <cell r="AC951"/>
          <cell r="AD951"/>
          <cell r="AE951"/>
          <cell r="AF951"/>
          <cell r="AG951"/>
          <cell r="AH951"/>
          <cell r="AI951"/>
        </row>
        <row r="952">
          <cell r="E952" t="str">
            <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cell r="AB952"/>
          <cell r="AC952"/>
          <cell r="AD952"/>
          <cell r="AE952"/>
          <cell r="AF952"/>
          <cell r="AG952"/>
          <cell r="AH952"/>
          <cell r="AI952"/>
        </row>
        <row r="953">
          <cell r="E953" t="str">
            <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cell r="AB953"/>
          <cell r="AC953"/>
          <cell r="AD953"/>
          <cell r="AE953"/>
          <cell r="AF953"/>
          <cell r="AG953"/>
          <cell r="AH953"/>
          <cell r="AI953"/>
        </row>
        <row r="954">
          <cell r="E954"/>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row>
        <row r="955">
          <cell r="E955"/>
          <cell r="F955"/>
          <cell r="G955"/>
          <cell r="H955"/>
          <cell r="I955"/>
          <cell r="J955"/>
          <cell r="K955"/>
          <cell r="L955"/>
          <cell r="M955"/>
          <cell r="N955"/>
          <cell r="O955"/>
          <cell r="P955"/>
          <cell r="Q955"/>
          <cell r="R955"/>
          <cell r="S955"/>
          <cell r="T955"/>
          <cell r="U955"/>
          <cell r="V955"/>
          <cell r="W955"/>
          <cell r="X955"/>
          <cell r="Y955"/>
          <cell r="Z955"/>
          <cell r="AA955"/>
          <cell r="AB955"/>
          <cell r="AC955"/>
          <cell r="AD955"/>
          <cell r="AE955"/>
          <cell r="AF955"/>
          <cell r="AG955"/>
          <cell r="AH955"/>
          <cell r="AI955"/>
        </row>
        <row r="956">
          <cell r="E956" t="str">
            <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cell r="AB956"/>
          <cell r="AC956"/>
          <cell r="AD956"/>
          <cell r="AE956"/>
          <cell r="AF956"/>
          <cell r="AG956"/>
          <cell r="AH956"/>
          <cell r="AI956"/>
        </row>
        <row r="957">
          <cell r="E957" t="str">
            <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cell r="AB957"/>
          <cell r="AC957"/>
          <cell r="AD957"/>
          <cell r="AE957"/>
          <cell r="AF957"/>
          <cell r="AG957"/>
          <cell r="AH957"/>
          <cell r="AI957"/>
        </row>
        <row r="958">
          <cell r="E958" t="str">
            <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cell r="AB958"/>
          <cell r="AC958"/>
          <cell r="AD958"/>
          <cell r="AE958"/>
          <cell r="AF958"/>
          <cell r="AG958"/>
          <cell r="AH958"/>
          <cell r="AI958"/>
        </row>
        <row r="959">
          <cell r="E959" t="str">
            <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cell r="AB959"/>
          <cell r="AC959"/>
          <cell r="AD959"/>
          <cell r="AE959"/>
          <cell r="AF959"/>
          <cell r="AG959"/>
          <cell r="AH959"/>
          <cell r="AI959"/>
        </row>
        <row r="960">
          <cell r="E960" t="str">
            <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cell r="AB960"/>
          <cell r="AC960"/>
          <cell r="AD960"/>
          <cell r="AE960"/>
          <cell r="AF960"/>
          <cell r="AG960"/>
          <cell r="AH960"/>
          <cell r="AI960"/>
        </row>
        <row r="961">
          <cell r="E961" t="str">
            <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cell r="AB961"/>
          <cell r="AC961"/>
          <cell r="AD961"/>
          <cell r="AE961"/>
          <cell r="AF961"/>
          <cell r="AG961"/>
          <cell r="AH961"/>
          <cell r="AI961"/>
        </row>
        <row r="962">
          <cell r="E962" t="str">
            <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cell r="AB962"/>
          <cell r="AC962"/>
          <cell r="AD962"/>
          <cell r="AE962"/>
          <cell r="AF962"/>
          <cell r="AG962"/>
          <cell r="AH962"/>
          <cell r="AI962"/>
        </row>
        <row r="963">
          <cell r="E963" t="str">
            <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cell r="AB963"/>
          <cell r="AC963"/>
          <cell r="AD963"/>
          <cell r="AE963"/>
          <cell r="AF963"/>
          <cell r="AG963"/>
          <cell r="AH963"/>
          <cell r="AI963"/>
        </row>
        <row r="964">
          <cell r="E964" t="str">
            <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cell r="AB964"/>
          <cell r="AC964"/>
          <cell r="AD964"/>
          <cell r="AE964"/>
          <cell r="AF964"/>
          <cell r="AG964"/>
          <cell r="AH964"/>
          <cell r="AI964"/>
        </row>
        <row r="965">
          <cell r="E965" t="str">
            <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cell r="AB965"/>
          <cell r="AC965"/>
          <cell r="AD965"/>
          <cell r="AE965"/>
          <cell r="AF965"/>
          <cell r="AG965"/>
          <cell r="AH965"/>
          <cell r="AI965"/>
        </row>
        <row r="966">
          <cell r="E966" t="str">
            <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cell r="AB966"/>
          <cell r="AC966"/>
          <cell r="AD966"/>
          <cell r="AE966"/>
          <cell r="AF966"/>
          <cell r="AG966"/>
          <cell r="AH966"/>
          <cell r="AI966"/>
        </row>
        <row r="967">
          <cell r="E967"/>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row>
        <row r="968">
          <cell r="E968"/>
          <cell r="F968"/>
          <cell r="G968"/>
          <cell r="H968"/>
          <cell r="I968"/>
          <cell r="J968"/>
          <cell r="K968"/>
          <cell r="L968"/>
          <cell r="M968"/>
          <cell r="N968"/>
          <cell r="O968"/>
          <cell r="P968"/>
          <cell r="Q968"/>
          <cell r="R968"/>
          <cell r="S968"/>
          <cell r="T968"/>
          <cell r="U968"/>
          <cell r="V968"/>
          <cell r="W968"/>
          <cell r="X968"/>
          <cell r="Y968"/>
          <cell r="Z968"/>
          <cell r="AA968"/>
          <cell r="AB968"/>
          <cell r="AC968"/>
          <cell r="AD968"/>
          <cell r="AE968"/>
          <cell r="AF968"/>
          <cell r="AG968"/>
          <cell r="AH968"/>
          <cell r="AI968"/>
        </row>
        <row r="969">
          <cell r="E969" t="str">
            <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cell r="AB969"/>
          <cell r="AC969"/>
          <cell r="AD969"/>
          <cell r="AE969"/>
          <cell r="AF969"/>
          <cell r="AG969"/>
          <cell r="AH969"/>
          <cell r="AI969"/>
        </row>
        <row r="970">
          <cell r="E970" t="str">
            <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cell r="AB970"/>
          <cell r="AC970"/>
          <cell r="AD970"/>
          <cell r="AE970"/>
          <cell r="AF970"/>
          <cell r="AG970"/>
          <cell r="AH970"/>
          <cell r="AI970"/>
        </row>
        <row r="971">
          <cell r="E971" t="str">
            <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cell r="AB971"/>
          <cell r="AC971"/>
          <cell r="AD971"/>
          <cell r="AE971"/>
          <cell r="AF971"/>
          <cell r="AG971"/>
          <cell r="AH971"/>
          <cell r="AI971"/>
        </row>
        <row r="972">
          <cell r="E972" t="str">
            <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cell r="AB972"/>
          <cell r="AC972"/>
          <cell r="AD972"/>
          <cell r="AE972"/>
          <cell r="AF972"/>
          <cell r="AG972"/>
          <cell r="AH972"/>
          <cell r="AI972"/>
        </row>
        <row r="973">
          <cell r="E973" t="str">
            <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cell r="AB973"/>
          <cell r="AC973"/>
          <cell r="AD973"/>
          <cell r="AE973"/>
          <cell r="AF973"/>
          <cell r="AG973"/>
          <cell r="AH973"/>
          <cell r="AI973"/>
        </row>
        <row r="974">
          <cell r="E974" t="str">
            <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cell r="AB974"/>
          <cell r="AC974"/>
          <cell r="AD974"/>
          <cell r="AE974"/>
          <cell r="AF974"/>
          <cell r="AG974"/>
          <cell r="AH974"/>
          <cell r="AI974"/>
        </row>
        <row r="975">
          <cell r="E975" t="str">
            <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cell r="AB975"/>
          <cell r="AC975"/>
          <cell r="AD975"/>
          <cell r="AE975"/>
          <cell r="AF975"/>
          <cell r="AG975"/>
          <cell r="AH975"/>
          <cell r="AI975"/>
        </row>
        <row r="976">
          <cell r="E976" t="str">
            <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cell r="AB976"/>
          <cell r="AC976"/>
          <cell r="AD976"/>
          <cell r="AE976"/>
          <cell r="AF976"/>
          <cell r="AG976"/>
          <cell r="AH976"/>
          <cell r="AI976"/>
        </row>
        <row r="977">
          <cell r="E977" t="str">
            <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cell r="AB977"/>
          <cell r="AC977"/>
          <cell r="AD977"/>
          <cell r="AE977"/>
          <cell r="AF977"/>
          <cell r="AG977"/>
          <cell r="AH977"/>
          <cell r="AI977"/>
        </row>
        <row r="978">
          <cell r="E978" t="str">
            <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cell r="AB978"/>
          <cell r="AC978"/>
          <cell r="AD978"/>
          <cell r="AE978"/>
          <cell r="AF978"/>
          <cell r="AG978"/>
          <cell r="AH978"/>
          <cell r="AI978"/>
        </row>
        <row r="979">
          <cell r="E979" t="str">
            <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cell r="AB979"/>
          <cell r="AC979"/>
          <cell r="AD979"/>
          <cell r="AE979"/>
          <cell r="AF979"/>
          <cell r="AG979"/>
          <cell r="AH979"/>
          <cell r="AI979"/>
        </row>
        <row r="980">
          <cell r="E980"/>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row>
        <row r="981">
          <cell r="E981"/>
          <cell r="F981"/>
          <cell r="G981"/>
          <cell r="H981"/>
          <cell r="I981"/>
          <cell r="J981"/>
          <cell r="K981"/>
          <cell r="L981"/>
          <cell r="M981"/>
          <cell r="N981"/>
          <cell r="O981"/>
          <cell r="P981"/>
          <cell r="Q981"/>
          <cell r="R981"/>
          <cell r="S981"/>
          <cell r="T981"/>
          <cell r="U981"/>
          <cell r="V981"/>
          <cell r="W981"/>
          <cell r="X981"/>
          <cell r="Y981"/>
          <cell r="Z981"/>
          <cell r="AA981"/>
          <cell r="AB981"/>
          <cell r="AC981"/>
          <cell r="AD981"/>
          <cell r="AE981"/>
          <cell r="AF981"/>
          <cell r="AG981"/>
          <cell r="AH981"/>
          <cell r="AI981"/>
        </row>
        <row r="982">
          <cell r="E982" t="str">
            <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cell r="AB982"/>
          <cell r="AC982"/>
          <cell r="AD982"/>
          <cell r="AE982"/>
          <cell r="AF982"/>
          <cell r="AG982"/>
          <cell r="AH982"/>
          <cell r="AI982"/>
        </row>
        <row r="983">
          <cell r="E983" t="str">
            <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cell r="AB983"/>
          <cell r="AC983"/>
          <cell r="AD983"/>
          <cell r="AE983"/>
          <cell r="AF983"/>
          <cell r="AG983"/>
          <cell r="AH983"/>
          <cell r="AI983"/>
        </row>
        <row r="984">
          <cell r="E984" t="str">
            <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cell r="AB984"/>
          <cell r="AC984"/>
          <cell r="AD984"/>
          <cell r="AE984"/>
          <cell r="AF984"/>
          <cell r="AG984"/>
          <cell r="AH984"/>
          <cell r="AI984"/>
        </row>
        <row r="985">
          <cell r="E985" t="str">
            <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cell r="AB985"/>
          <cell r="AC985"/>
          <cell r="AD985"/>
          <cell r="AE985"/>
          <cell r="AF985"/>
          <cell r="AG985"/>
          <cell r="AH985"/>
          <cell r="AI985"/>
        </row>
        <row r="986">
          <cell r="E986" t="str">
            <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cell r="AB986"/>
          <cell r="AC986"/>
          <cell r="AD986"/>
          <cell r="AE986"/>
          <cell r="AF986"/>
          <cell r="AG986"/>
          <cell r="AH986"/>
          <cell r="AI986"/>
        </row>
        <row r="987">
          <cell r="E987" t="str">
            <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cell r="AB987"/>
          <cell r="AC987"/>
          <cell r="AD987"/>
          <cell r="AE987"/>
          <cell r="AF987"/>
          <cell r="AG987"/>
          <cell r="AH987"/>
          <cell r="AI987"/>
        </row>
        <row r="988">
          <cell r="E988" t="str">
            <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cell r="AB988"/>
          <cell r="AC988"/>
          <cell r="AD988"/>
          <cell r="AE988"/>
          <cell r="AF988"/>
          <cell r="AG988"/>
          <cell r="AH988"/>
          <cell r="AI988"/>
        </row>
        <row r="989">
          <cell r="E989" t="str">
            <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cell r="AB989"/>
          <cell r="AC989"/>
          <cell r="AD989"/>
          <cell r="AE989"/>
          <cell r="AF989"/>
          <cell r="AG989"/>
          <cell r="AH989"/>
          <cell r="AI989"/>
        </row>
        <row r="990">
          <cell r="E990" t="str">
            <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cell r="AB990"/>
          <cell r="AC990"/>
          <cell r="AD990"/>
          <cell r="AE990"/>
          <cell r="AF990"/>
          <cell r="AG990"/>
          <cell r="AH990"/>
          <cell r="AI990"/>
        </row>
        <row r="991">
          <cell r="E991" t="str">
            <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cell r="AB991"/>
          <cell r="AC991"/>
          <cell r="AD991"/>
          <cell r="AE991"/>
          <cell r="AF991"/>
          <cell r="AG991"/>
          <cell r="AH991"/>
          <cell r="AI991"/>
        </row>
        <row r="992">
          <cell r="E992" t="str">
            <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cell r="AB992"/>
          <cell r="AC992"/>
          <cell r="AD992"/>
          <cell r="AE992"/>
          <cell r="AF992"/>
          <cell r="AG992"/>
          <cell r="AH992"/>
          <cell r="AI992"/>
        </row>
        <row r="993">
          <cell r="E993"/>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row>
        <row r="994">
          <cell r="E994"/>
          <cell r="F994"/>
          <cell r="G994"/>
          <cell r="H994"/>
          <cell r="I994"/>
          <cell r="J994"/>
          <cell r="K994"/>
          <cell r="L994"/>
          <cell r="M994"/>
          <cell r="N994"/>
          <cell r="O994"/>
          <cell r="P994"/>
          <cell r="Q994"/>
          <cell r="R994"/>
          <cell r="S994"/>
          <cell r="T994"/>
          <cell r="U994"/>
          <cell r="V994"/>
          <cell r="W994"/>
          <cell r="X994"/>
          <cell r="Y994"/>
          <cell r="Z994"/>
          <cell r="AA994"/>
          <cell r="AB994"/>
          <cell r="AC994"/>
          <cell r="AD994"/>
          <cell r="AE994"/>
          <cell r="AF994"/>
          <cell r="AG994"/>
          <cell r="AH994"/>
          <cell r="AI994"/>
        </row>
        <row r="995">
          <cell r="E995"/>
          <cell r="F995">
            <v>0</v>
          </cell>
          <cell r="G995">
            <v>0</v>
          </cell>
          <cell r="H995">
            <v>0</v>
          </cell>
          <cell r="I995"/>
          <cell r="J995"/>
          <cell r="K995"/>
          <cell r="L995"/>
          <cell r="M995"/>
          <cell r="N995"/>
          <cell r="O995">
            <v>11000</v>
          </cell>
          <cell r="P995">
            <v>11000</v>
          </cell>
          <cell r="Q995">
            <v>11000</v>
          </cell>
          <cell r="R995">
            <v>77590</v>
          </cell>
          <cell r="S995">
            <v>79390</v>
          </cell>
          <cell r="T995">
            <v>79840</v>
          </cell>
          <cell r="U995">
            <v>27013</v>
          </cell>
          <cell r="V995">
            <v>0</v>
          </cell>
          <cell r="W995">
            <v>0</v>
          </cell>
          <cell r="X995">
            <v>0</v>
          </cell>
          <cell r="Y995">
            <v>0</v>
          </cell>
          <cell r="Z995">
            <v>0</v>
          </cell>
          <cell r="AA995"/>
          <cell r="AB995"/>
          <cell r="AC995"/>
          <cell r="AD995">
            <v>0</v>
          </cell>
          <cell r="AE995">
            <v>0</v>
          </cell>
          <cell r="AF995">
            <v>0</v>
          </cell>
          <cell r="AG995">
            <v>0</v>
          </cell>
          <cell r="AH995">
            <v>0</v>
          </cell>
          <cell r="AI995">
            <v>0</v>
          </cell>
        </row>
        <row r="996">
          <cell r="E996"/>
          <cell r="F996"/>
          <cell r="G996"/>
          <cell r="H996"/>
          <cell r="I996"/>
          <cell r="J996"/>
          <cell r="K996"/>
          <cell r="L996"/>
          <cell r="M996"/>
          <cell r="N996"/>
          <cell r="O996"/>
          <cell r="P996"/>
          <cell r="Q996"/>
          <cell r="R996"/>
          <cell r="S996"/>
          <cell r="T996"/>
          <cell r="U996"/>
          <cell r="V996"/>
          <cell r="W996"/>
          <cell r="X996"/>
          <cell r="Y996"/>
          <cell r="Z996"/>
          <cell r="AA996"/>
          <cell r="AB996"/>
          <cell r="AC996"/>
          <cell r="AD996"/>
          <cell r="AE996"/>
          <cell r="AF996"/>
          <cell r="AG996"/>
          <cell r="AH996"/>
          <cell r="AI996"/>
        </row>
        <row r="997">
          <cell r="E997"/>
          <cell r="F997"/>
          <cell r="G997"/>
          <cell r="H997"/>
          <cell r="I997"/>
          <cell r="J997"/>
          <cell r="K997"/>
          <cell r="L997"/>
          <cell r="M997"/>
          <cell r="N997"/>
          <cell r="O997"/>
          <cell r="P997"/>
          <cell r="Q997"/>
          <cell r="R997"/>
          <cell r="S997"/>
          <cell r="T997"/>
          <cell r="U997"/>
          <cell r="V997"/>
          <cell r="W997"/>
          <cell r="X997"/>
          <cell r="Y997"/>
          <cell r="Z997"/>
          <cell r="AA997"/>
          <cell r="AB997"/>
          <cell r="AC997"/>
          <cell r="AD997"/>
          <cell r="AE997"/>
          <cell r="AF997"/>
          <cell r="AG997"/>
          <cell r="AH997"/>
          <cell r="AI997"/>
        </row>
        <row r="998">
          <cell r="E998"/>
          <cell r="F998"/>
          <cell r="G998"/>
          <cell r="H998"/>
          <cell r="I998"/>
          <cell r="J998"/>
          <cell r="K998"/>
          <cell r="L998"/>
          <cell r="M998"/>
          <cell r="N998"/>
          <cell r="O998"/>
          <cell r="P998"/>
          <cell r="Q998"/>
          <cell r="R998"/>
          <cell r="S998"/>
          <cell r="T998"/>
          <cell r="U998"/>
          <cell r="V998"/>
          <cell r="W998"/>
          <cell r="X998"/>
          <cell r="Y998"/>
          <cell r="Z998"/>
          <cell r="AA998"/>
          <cell r="AB998"/>
          <cell r="AC998"/>
          <cell r="AD998"/>
          <cell r="AE998"/>
          <cell r="AF998"/>
          <cell r="AG998"/>
          <cell r="AH998"/>
          <cell r="AI998"/>
        </row>
        <row r="999">
          <cell r="E999" t="str">
            <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cell r="AB999"/>
          <cell r="AC999"/>
          <cell r="AD999"/>
          <cell r="AE999"/>
          <cell r="AF999"/>
          <cell r="AG999"/>
          <cell r="AH999"/>
          <cell r="AI999"/>
        </row>
        <row r="1000">
          <cell r="E1000" t="str">
            <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cell r="AB1000"/>
          <cell r="AC1000"/>
          <cell r="AD1000"/>
          <cell r="AE1000"/>
          <cell r="AF1000"/>
          <cell r="AG1000"/>
          <cell r="AH1000"/>
          <cell r="AI1000"/>
        </row>
        <row r="1001">
          <cell r="E1001" t="str">
            <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cell r="AB1001"/>
          <cell r="AC1001"/>
          <cell r="AD1001"/>
          <cell r="AE1001"/>
          <cell r="AF1001"/>
          <cell r="AG1001"/>
          <cell r="AH1001"/>
          <cell r="AI1001"/>
        </row>
        <row r="1002">
          <cell r="E1002" t="str">
            <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cell r="AB1002"/>
          <cell r="AC1002"/>
          <cell r="AD1002"/>
          <cell r="AE1002"/>
          <cell r="AF1002"/>
          <cell r="AG1002"/>
          <cell r="AH1002"/>
          <cell r="AI1002"/>
        </row>
        <row r="1003">
          <cell r="E1003" t="str">
            <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cell r="AB1003"/>
          <cell r="AC1003"/>
          <cell r="AD1003"/>
          <cell r="AE1003"/>
          <cell r="AF1003"/>
          <cell r="AG1003"/>
          <cell r="AH1003"/>
          <cell r="AI1003"/>
        </row>
        <row r="1004">
          <cell r="E1004"/>
          <cell r="F1004"/>
          <cell r="G1004"/>
          <cell r="H1004"/>
          <cell r="I1004"/>
          <cell r="J1004"/>
          <cell r="K1004"/>
          <cell r="L1004"/>
          <cell r="M1004"/>
          <cell r="N1004"/>
          <cell r="O1004"/>
          <cell r="P1004"/>
          <cell r="Q1004"/>
          <cell r="R1004"/>
          <cell r="S1004"/>
          <cell r="T1004"/>
          <cell r="U1004"/>
          <cell r="V1004"/>
          <cell r="W1004"/>
          <cell r="X1004"/>
          <cell r="Y1004"/>
          <cell r="Z1004"/>
          <cell r="AA1004"/>
          <cell r="AB1004"/>
          <cell r="AC1004"/>
          <cell r="AD1004"/>
          <cell r="AE1004"/>
          <cell r="AF1004"/>
          <cell r="AG1004"/>
          <cell r="AH1004"/>
          <cell r="AI1004"/>
        </row>
        <row r="1005">
          <cell r="E1005"/>
          <cell r="F1005"/>
          <cell r="G1005"/>
          <cell r="H1005"/>
          <cell r="I1005"/>
          <cell r="J1005"/>
          <cell r="K1005"/>
          <cell r="L1005"/>
          <cell r="M1005"/>
          <cell r="N1005"/>
          <cell r="O1005"/>
          <cell r="P1005"/>
          <cell r="Q1005"/>
          <cell r="R1005"/>
          <cell r="S1005"/>
          <cell r="T1005"/>
          <cell r="U1005"/>
          <cell r="V1005"/>
          <cell r="W1005"/>
          <cell r="X1005"/>
          <cell r="Y1005"/>
          <cell r="Z1005"/>
          <cell r="AA1005"/>
          <cell r="AB1005"/>
          <cell r="AC1005"/>
          <cell r="AD1005"/>
          <cell r="AE1005"/>
          <cell r="AF1005"/>
          <cell r="AG1005"/>
          <cell r="AH1005"/>
          <cell r="AI1005"/>
        </row>
        <row r="1006">
          <cell r="E1006" t="str">
            <v>Moretele</v>
          </cell>
          <cell r="F1006">
            <v>0</v>
          </cell>
          <cell r="G1006">
            <v>0</v>
          </cell>
          <cell r="H1006">
            <v>0</v>
          </cell>
          <cell r="I1006"/>
          <cell r="J1006"/>
          <cell r="K1006"/>
          <cell r="L1006"/>
          <cell r="M1006"/>
          <cell r="N1006"/>
          <cell r="O1006">
            <v>0</v>
          </cell>
          <cell r="P1006">
            <v>0</v>
          </cell>
          <cell r="Q1006">
            <v>0</v>
          </cell>
          <cell r="R1006">
            <v>2850</v>
          </cell>
          <cell r="S1006">
            <v>2900</v>
          </cell>
          <cell r="T1006">
            <v>2900</v>
          </cell>
          <cell r="U1006">
            <v>2344</v>
          </cell>
          <cell r="V1006">
            <v>0</v>
          </cell>
          <cell r="W1006">
            <v>0</v>
          </cell>
          <cell r="X1006">
            <v>0</v>
          </cell>
          <cell r="Y1006">
            <v>0</v>
          </cell>
          <cell r="Z1006">
            <v>0</v>
          </cell>
          <cell r="AA1006"/>
          <cell r="AB1006"/>
          <cell r="AC1006"/>
          <cell r="AD1006"/>
          <cell r="AE1006"/>
          <cell r="AF1006"/>
          <cell r="AG1006"/>
          <cell r="AH1006"/>
          <cell r="AI1006"/>
        </row>
        <row r="1007">
          <cell r="E1007" t="str">
            <v>Madibeng</v>
          </cell>
          <cell r="F1007">
            <v>0</v>
          </cell>
          <cell r="G1007">
            <v>0</v>
          </cell>
          <cell r="H1007">
            <v>0</v>
          </cell>
          <cell r="I1007"/>
          <cell r="J1007"/>
          <cell r="K1007"/>
          <cell r="L1007"/>
          <cell r="M1007"/>
          <cell r="N1007"/>
          <cell r="O1007">
            <v>0</v>
          </cell>
          <cell r="P1007">
            <v>0</v>
          </cell>
          <cell r="Q1007">
            <v>0</v>
          </cell>
          <cell r="R1007">
            <v>2800</v>
          </cell>
          <cell r="S1007">
            <v>2900</v>
          </cell>
          <cell r="T1007">
            <v>2900</v>
          </cell>
          <cell r="U1007">
            <v>1175</v>
          </cell>
          <cell r="V1007">
            <v>0</v>
          </cell>
          <cell r="W1007">
            <v>0</v>
          </cell>
          <cell r="X1007">
            <v>0</v>
          </cell>
          <cell r="Y1007">
            <v>0</v>
          </cell>
          <cell r="Z1007">
            <v>0</v>
          </cell>
          <cell r="AA1007"/>
          <cell r="AB1007"/>
          <cell r="AC1007"/>
          <cell r="AD1007"/>
          <cell r="AE1007"/>
          <cell r="AF1007"/>
          <cell r="AG1007"/>
          <cell r="AH1007"/>
          <cell r="AI1007"/>
        </row>
        <row r="1008">
          <cell r="E1008" t="str">
            <v>Rustenburg</v>
          </cell>
          <cell r="F1008">
            <v>0</v>
          </cell>
          <cell r="G1008">
            <v>0</v>
          </cell>
          <cell r="H1008">
            <v>0</v>
          </cell>
          <cell r="I1008"/>
          <cell r="J1008"/>
          <cell r="K1008"/>
          <cell r="L1008"/>
          <cell r="M1008"/>
          <cell r="N1008"/>
          <cell r="O1008">
            <v>0</v>
          </cell>
          <cell r="P1008">
            <v>0</v>
          </cell>
          <cell r="Q1008">
            <v>0</v>
          </cell>
          <cell r="R1008">
            <v>1650</v>
          </cell>
          <cell r="S1008">
            <v>1700</v>
          </cell>
          <cell r="T1008">
            <v>1700</v>
          </cell>
          <cell r="U1008">
            <v>6388</v>
          </cell>
          <cell r="V1008">
            <v>0</v>
          </cell>
          <cell r="W1008">
            <v>0</v>
          </cell>
          <cell r="X1008">
            <v>0</v>
          </cell>
          <cell r="Y1008">
            <v>0</v>
          </cell>
          <cell r="Z1008">
            <v>0</v>
          </cell>
          <cell r="AA1008"/>
          <cell r="AB1008"/>
          <cell r="AC1008"/>
          <cell r="AD1008"/>
          <cell r="AE1008"/>
          <cell r="AF1008"/>
          <cell r="AG1008"/>
          <cell r="AH1008"/>
          <cell r="AI1008"/>
        </row>
        <row r="1009">
          <cell r="E1009" t="str">
            <v>Kgetlengrivier</v>
          </cell>
          <cell r="F1009">
            <v>0</v>
          </cell>
          <cell r="G1009">
            <v>0</v>
          </cell>
          <cell r="H1009">
            <v>0</v>
          </cell>
          <cell r="I1009"/>
          <cell r="J1009"/>
          <cell r="K1009"/>
          <cell r="L1009"/>
          <cell r="M1009"/>
          <cell r="N1009"/>
          <cell r="O1009">
            <v>0</v>
          </cell>
          <cell r="P1009">
            <v>0</v>
          </cell>
          <cell r="Q1009">
            <v>0</v>
          </cell>
          <cell r="R1009">
            <v>3100</v>
          </cell>
          <cell r="S1009">
            <v>3100</v>
          </cell>
          <cell r="T1009">
            <v>3100</v>
          </cell>
          <cell r="U1009">
            <v>980</v>
          </cell>
          <cell r="V1009">
            <v>0</v>
          </cell>
          <cell r="W1009">
            <v>0</v>
          </cell>
          <cell r="X1009">
            <v>0</v>
          </cell>
          <cell r="Y1009">
            <v>0</v>
          </cell>
          <cell r="Z1009">
            <v>0</v>
          </cell>
          <cell r="AA1009"/>
          <cell r="AB1009"/>
          <cell r="AC1009"/>
          <cell r="AD1009"/>
          <cell r="AE1009"/>
          <cell r="AF1009"/>
          <cell r="AG1009"/>
          <cell r="AH1009"/>
          <cell r="AI1009"/>
        </row>
        <row r="1010">
          <cell r="E1010" t="str">
            <v>Moses Kotane</v>
          </cell>
          <cell r="F1010">
            <v>0</v>
          </cell>
          <cell r="G1010">
            <v>0</v>
          </cell>
          <cell r="H1010">
            <v>0</v>
          </cell>
          <cell r="I1010"/>
          <cell r="J1010"/>
          <cell r="K1010"/>
          <cell r="L1010"/>
          <cell r="M1010"/>
          <cell r="N1010"/>
          <cell r="O1010">
            <v>0</v>
          </cell>
          <cell r="P1010">
            <v>0</v>
          </cell>
          <cell r="Q1010">
            <v>0</v>
          </cell>
          <cell r="R1010">
            <v>1850</v>
          </cell>
          <cell r="S1010">
            <v>1950</v>
          </cell>
          <cell r="T1010">
            <v>1950</v>
          </cell>
          <cell r="U1010">
            <v>1708</v>
          </cell>
          <cell r="V1010">
            <v>0</v>
          </cell>
          <cell r="W1010">
            <v>0</v>
          </cell>
          <cell r="X1010">
            <v>0</v>
          </cell>
          <cell r="Y1010">
            <v>0</v>
          </cell>
          <cell r="Z1010">
            <v>0</v>
          </cell>
          <cell r="AA1010"/>
          <cell r="AB1010"/>
          <cell r="AC1010"/>
          <cell r="AD1010"/>
          <cell r="AE1010"/>
          <cell r="AF1010"/>
          <cell r="AG1010"/>
          <cell r="AH1010"/>
          <cell r="AI1010"/>
        </row>
        <row r="1011">
          <cell r="E1011" t="str">
            <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cell r="AB1011"/>
          <cell r="AC1011"/>
          <cell r="AD1011"/>
          <cell r="AE1011"/>
          <cell r="AF1011"/>
          <cell r="AG1011"/>
          <cell r="AH1011"/>
          <cell r="AI1011"/>
        </row>
        <row r="1012">
          <cell r="E1012" t="str">
            <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cell r="AB1012"/>
          <cell r="AC1012"/>
          <cell r="AD1012"/>
          <cell r="AE1012"/>
          <cell r="AF1012"/>
          <cell r="AG1012"/>
          <cell r="AH1012"/>
          <cell r="AI1012"/>
        </row>
        <row r="1013">
          <cell r="E1013" t="str">
            <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cell r="AB1013"/>
          <cell r="AC1013"/>
          <cell r="AD1013"/>
          <cell r="AE1013"/>
          <cell r="AF1013"/>
          <cell r="AG1013"/>
          <cell r="AH1013"/>
          <cell r="AI1013"/>
        </row>
        <row r="1014">
          <cell r="E1014" t="str">
            <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cell r="AB1014"/>
          <cell r="AC1014"/>
          <cell r="AD1014"/>
          <cell r="AE1014"/>
          <cell r="AF1014"/>
          <cell r="AG1014"/>
          <cell r="AH1014"/>
          <cell r="AI1014"/>
        </row>
        <row r="1015">
          <cell r="E1015" t="str">
            <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cell r="AB1015"/>
          <cell r="AC1015"/>
          <cell r="AD1015"/>
          <cell r="AE1015"/>
          <cell r="AF1015"/>
          <cell r="AG1015"/>
          <cell r="AH1015"/>
          <cell r="AI1015"/>
        </row>
        <row r="1016">
          <cell r="E1016" t="str">
            <v>Bojanala Platinum District Municipality</v>
          </cell>
          <cell r="F1016">
            <v>0</v>
          </cell>
          <cell r="G1016">
            <v>0</v>
          </cell>
          <cell r="H1016">
            <v>0</v>
          </cell>
          <cell r="I1016"/>
          <cell r="J1016"/>
          <cell r="K1016"/>
          <cell r="L1016"/>
          <cell r="M1016"/>
          <cell r="N1016"/>
          <cell r="O1016">
            <v>0</v>
          </cell>
          <cell r="P1016">
            <v>0</v>
          </cell>
          <cell r="Q1016">
            <v>0</v>
          </cell>
          <cell r="R1016">
            <v>1650</v>
          </cell>
          <cell r="S1016">
            <v>1850</v>
          </cell>
          <cell r="T1016">
            <v>1850</v>
          </cell>
          <cell r="U1016">
            <v>1468</v>
          </cell>
          <cell r="V1016">
            <v>0</v>
          </cell>
          <cell r="W1016">
            <v>0</v>
          </cell>
          <cell r="X1016">
            <v>0</v>
          </cell>
          <cell r="Y1016">
            <v>0</v>
          </cell>
          <cell r="Z1016">
            <v>0</v>
          </cell>
          <cell r="AA1016"/>
          <cell r="AB1016"/>
          <cell r="AC1016"/>
          <cell r="AD1016"/>
          <cell r="AE1016"/>
          <cell r="AF1016"/>
          <cell r="AG1016"/>
          <cell r="AH1016"/>
          <cell r="AI1016"/>
        </row>
        <row r="1017">
          <cell r="E1017"/>
          <cell r="F1017">
            <v>0</v>
          </cell>
          <cell r="G1017">
            <v>0</v>
          </cell>
          <cell r="H1017">
            <v>0</v>
          </cell>
          <cell r="I1017"/>
          <cell r="J1017"/>
          <cell r="K1017"/>
          <cell r="L1017"/>
          <cell r="M1017"/>
          <cell r="N1017"/>
          <cell r="O1017">
            <v>0</v>
          </cell>
          <cell r="P1017">
            <v>0</v>
          </cell>
          <cell r="Q1017">
            <v>0</v>
          </cell>
          <cell r="R1017">
            <v>13900</v>
          </cell>
          <cell r="S1017">
            <v>14400</v>
          </cell>
          <cell r="T1017">
            <v>14400</v>
          </cell>
          <cell r="U1017">
            <v>14063</v>
          </cell>
          <cell r="V1017">
            <v>0</v>
          </cell>
          <cell r="W1017">
            <v>0</v>
          </cell>
          <cell r="X1017">
            <v>0</v>
          </cell>
          <cell r="Y1017">
            <v>0</v>
          </cell>
          <cell r="Z1017">
            <v>0</v>
          </cell>
          <cell r="AA1017"/>
          <cell r="AB1017"/>
          <cell r="AC1017"/>
          <cell r="AD1017">
            <v>0</v>
          </cell>
          <cell r="AE1017">
            <v>0</v>
          </cell>
          <cell r="AF1017">
            <v>0</v>
          </cell>
          <cell r="AG1017">
            <v>0</v>
          </cell>
          <cell r="AH1017">
            <v>0</v>
          </cell>
          <cell r="AI1017">
            <v>0</v>
          </cell>
        </row>
        <row r="1018">
          <cell r="E1018"/>
          <cell r="F1018"/>
          <cell r="G1018"/>
          <cell r="H1018"/>
          <cell r="I1018"/>
          <cell r="J1018"/>
          <cell r="K1018"/>
          <cell r="L1018"/>
          <cell r="M1018"/>
          <cell r="N1018"/>
          <cell r="O1018"/>
          <cell r="P1018"/>
          <cell r="Q1018"/>
          <cell r="R1018"/>
          <cell r="S1018"/>
          <cell r="T1018"/>
          <cell r="U1018"/>
          <cell r="V1018"/>
          <cell r="W1018"/>
          <cell r="X1018"/>
          <cell r="Y1018"/>
          <cell r="Z1018"/>
          <cell r="AA1018"/>
          <cell r="AB1018"/>
          <cell r="AC1018"/>
          <cell r="AD1018"/>
          <cell r="AE1018"/>
          <cell r="AF1018"/>
          <cell r="AG1018"/>
          <cell r="AH1018"/>
          <cell r="AI1018"/>
        </row>
        <row r="1019">
          <cell r="E1019" t="str">
            <v>Ratlou</v>
          </cell>
          <cell r="F1019">
            <v>0</v>
          </cell>
          <cell r="G1019">
            <v>0</v>
          </cell>
          <cell r="H1019">
            <v>0</v>
          </cell>
          <cell r="I1019"/>
          <cell r="J1019"/>
          <cell r="K1019"/>
          <cell r="L1019"/>
          <cell r="M1019"/>
          <cell r="N1019"/>
          <cell r="O1019">
            <v>0</v>
          </cell>
          <cell r="P1019">
            <v>0</v>
          </cell>
          <cell r="Q1019">
            <v>0</v>
          </cell>
          <cell r="R1019">
            <v>1850</v>
          </cell>
          <cell r="S1019">
            <v>1890</v>
          </cell>
          <cell r="T1019">
            <v>1890</v>
          </cell>
          <cell r="U1019">
            <v>1524</v>
          </cell>
          <cell r="V1019">
            <v>0</v>
          </cell>
          <cell r="W1019">
            <v>0</v>
          </cell>
          <cell r="X1019">
            <v>0</v>
          </cell>
          <cell r="Y1019">
            <v>0</v>
          </cell>
          <cell r="Z1019">
            <v>0</v>
          </cell>
          <cell r="AA1019"/>
          <cell r="AB1019"/>
          <cell r="AC1019"/>
          <cell r="AD1019"/>
          <cell r="AE1019"/>
          <cell r="AF1019"/>
          <cell r="AG1019"/>
          <cell r="AH1019"/>
          <cell r="AI1019"/>
        </row>
        <row r="1020">
          <cell r="E1020" t="str">
            <v>Tswaing</v>
          </cell>
          <cell r="F1020">
            <v>0</v>
          </cell>
          <cell r="G1020">
            <v>0</v>
          </cell>
          <cell r="H1020">
            <v>0</v>
          </cell>
          <cell r="I1020"/>
          <cell r="J1020"/>
          <cell r="K1020"/>
          <cell r="L1020"/>
          <cell r="M1020"/>
          <cell r="N1020"/>
          <cell r="O1020">
            <v>0</v>
          </cell>
          <cell r="P1020">
            <v>0</v>
          </cell>
          <cell r="Q1020">
            <v>0</v>
          </cell>
          <cell r="R1020">
            <v>3100</v>
          </cell>
          <cell r="S1020">
            <v>3100</v>
          </cell>
          <cell r="T1020">
            <v>3100</v>
          </cell>
          <cell r="U1020">
            <v>1900</v>
          </cell>
          <cell r="V1020">
            <v>0</v>
          </cell>
          <cell r="W1020">
            <v>0</v>
          </cell>
          <cell r="X1020">
            <v>0</v>
          </cell>
          <cell r="Y1020">
            <v>0</v>
          </cell>
          <cell r="Z1020">
            <v>0</v>
          </cell>
          <cell r="AA1020"/>
          <cell r="AB1020"/>
          <cell r="AC1020"/>
          <cell r="AD1020"/>
          <cell r="AE1020"/>
          <cell r="AF1020"/>
          <cell r="AG1020"/>
          <cell r="AH1020"/>
          <cell r="AI1020"/>
        </row>
        <row r="1021">
          <cell r="E1021" t="str">
            <v>Mafikeng</v>
          </cell>
          <cell r="F1021">
            <v>0</v>
          </cell>
          <cell r="G1021">
            <v>0</v>
          </cell>
          <cell r="H1021">
            <v>0</v>
          </cell>
          <cell r="I1021"/>
          <cell r="J1021"/>
          <cell r="K1021"/>
          <cell r="L1021"/>
          <cell r="M1021"/>
          <cell r="N1021"/>
          <cell r="O1021">
            <v>0</v>
          </cell>
          <cell r="P1021">
            <v>0</v>
          </cell>
          <cell r="Q1021">
            <v>0</v>
          </cell>
          <cell r="R1021">
            <v>3100</v>
          </cell>
          <cell r="S1021">
            <v>3100</v>
          </cell>
          <cell r="T1021">
            <v>3100</v>
          </cell>
          <cell r="U1021">
            <v>1595</v>
          </cell>
          <cell r="V1021">
            <v>0</v>
          </cell>
          <cell r="W1021">
            <v>0</v>
          </cell>
          <cell r="X1021">
            <v>0</v>
          </cell>
          <cell r="Y1021">
            <v>0</v>
          </cell>
          <cell r="Z1021">
            <v>0</v>
          </cell>
          <cell r="AA1021"/>
          <cell r="AB1021"/>
          <cell r="AC1021"/>
          <cell r="AD1021"/>
          <cell r="AE1021"/>
          <cell r="AF1021"/>
          <cell r="AG1021"/>
          <cell r="AH1021"/>
          <cell r="AI1021"/>
        </row>
        <row r="1022">
          <cell r="E1022" t="str">
            <v>Ditsobotla</v>
          </cell>
          <cell r="F1022">
            <v>0</v>
          </cell>
          <cell r="G1022">
            <v>0</v>
          </cell>
          <cell r="H1022">
            <v>0</v>
          </cell>
          <cell r="I1022"/>
          <cell r="J1022"/>
          <cell r="K1022"/>
          <cell r="L1022"/>
          <cell r="M1022"/>
          <cell r="N1022"/>
          <cell r="O1022">
            <v>0</v>
          </cell>
          <cell r="P1022">
            <v>0</v>
          </cell>
          <cell r="Q1022">
            <v>0</v>
          </cell>
          <cell r="R1022">
            <v>3100</v>
          </cell>
          <cell r="S1022">
            <v>3100</v>
          </cell>
          <cell r="T1022">
            <v>3100</v>
          </cell>
          <cell r="U1022">
            <v>1510</v>
          </cell>
          <cell r="V1022">
            <v>0</v>
          </cell>
          <cell r="W1022">
            <v>0</v>
          </cell>
          <cell r="X1022">
            <v>0</v>
          </cell>
          <cell r="Y1022">
            <v>0</v>
          </cell>
          <cell r="Z1022">
            <v>0</v>
          </cell>
          <cell r="AA1022"/>
          <cell r="AB1022"/>
          <cell r="AC1022"/>
          <cell r="AD1022"/>
          <cell r="AE1022"/>
          <cell r="AF1022"/>
          <cell r="AG1022"/>
          <cell r="AH1022"/>
          <cell r="AI1022"/>
        </row>
        <row r="1023">
          <cell r="E1023" t="str">
            <v>Ramotshere Moiloa</v>
          </cell>
          <cell r="F1023">
            <v>0</v>
          </cell>
          <cell r="G1023">
            <v>0</v>
          </cell>
          <cell r="H1023">
            <v>0</v>
          </cell>
          <cell r="I1023"/>
          <cell r="J1023"/>
          <cell r="K1023"/>
          <cell r="L1023"/>
          <cell r="M1023"/>
          <cell r="N1023"/>
          <cell r="O1023">
            <v>0</v>
          </cell>
          <cell r="P1023">
            <v>0</v>
          </cell>
          <cell r="Q1023">
            <v>0</v>
          </cell>
          <cell r="R1023">
            <v>2200</v>
          </cell>
          <cell r="S1023">
            <v>2300</v>
          </cell>
          <cell r="T1023">
            <v>2300</v>
          </cell>
          <cell r="U1023">
            <v>1212</v>
          </cell>
          <cell r="V1023">
            <v>0</v>
          </cell>
          <cell r="W1023">
            <v>0</v>
          </cell>
          <cell r="X1023">
            <v>0</v>
          </cell>
          <cell r="Y1023">
            <v>0</v>
          </cell>
          <cell r="Z1023">
            <v>0</v>
          </cell>
          <cell r="AA1023"/>
          <cell r="AB1023"/>
          <cell r="AC1023"/>
          <cell r="AD1023"/>
          <cell r="AE1023"/>
          <cell r="AF1023"/>
          <cell r="AG1023"/>
          <cell r="AH1023"/>
          <cell r="AI1023"/>
        </row>
        <row r="1024">
          <cell r="E1024" t="str">
            <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cell r="AB1024"/>
          <cell r="AC1024"/>
          <cell r="AD1024"/>
          <cell r="AE1024"/>
          <cell r="AF1024"/>
          <cell r="AG1024"/>
          <cell r="AH1024"/>
          <cell r="AI1024"/>
        </row>
        <row r="1025">
          <cell r="E1025" t="str">
            <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cell r="AB1025"/>
          <cell r="AC1025"/>
          <cell r="AD1025"/>
          <cell r="AE1025"/>
          <cell r="AF1025"/>
          <cell r="AG1025"/>
          <cell r="AH1025"/>
          <cell r="AI1025"/>
        </row>
        <row r="1026">
          <cell r="E1026" t="str">
            <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cell r="AB1026"/>
          <cell r="AC1026"/>
          <cell r="AD1026"/>
          <cell r="AE1026"/>
          <cell r="AF1026"/>
          <cell r="AG1026"/>
          <cell r="AH1026"/>
          <cell r="AI1026"/>
        </row>
        <row r="1027">
          <cell r="E1027" t="str">
            <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cell r="AB1027"/>
          <cell r="AC1027"/>
          <cell r="AD1027"/>
          <cell r="AE1027"/>
          <cell r="AF1027"/>
          <cell r="AG1027"/>
          <cell r="AH1027"/>
          <cell r="AI1027"/>
        </row>
        <row r="1028">
          <cell r="E1028" t="str">
            <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cell r="AB1028"/>
          <cell r="AC1028"/>
          <cell r="AD1028"/>
          <cell r="AE1028"/>
          <cell r="AF1028"/>
          <cell r="AG1028"/>
          <cell r="AH1028"/>
          <cell r="AI1028"/>
        </row>
        <row r="1029">
          <cell r="E1029" t="str">
            <v>Ngaka Modiri Molema District Municipality</v>
          </cell>
          <cell r="F1029">
            <v>0</v>
          </cell>
          <cell r="G1029">
            <v>0</v>
          </cell>
          <cell r="H1029">
            <v>0</v>
          </cell>
          <cell r="I1029"/>
          <cell r="J1029"/>
          <cell r="K1029"/>
          <cell r="L1029"/>
          <cell r="M1029"/>
          <cell r="N1029"/>
          <cell r="O1029">
            <v>0</v>
          </cell>
          <cell r="P1029">
            <v>0</v>
          </cell>
          <cell r="Q1029">
            <v>0</v>
          </cell>
          <cell r="R1029">
            <v>2850</v>
          </cell>
          <cell r="S1029">
            <v>3000</v>
          </cell>
          <cell r="T1029">
            <v>3000</v>
          </cell>
          <cell r="U1029">
            <v>2140</v>
          </cell>
          <cell r="V1029">
            <v>0</v>
          </cell>
          <cell r="W1029">
            <v>0</v>
          </cell>
          <cell r="X1029">
            <v>0</v>
          </cell>
          <cell r="Y1029">
            <v>0</v>
          </cell>
          <cell r="Z1029">
            <v>0</v>
          </cell>
          <cell r="AA1029"/>
          <cell r="AB1029"/>
          <cell r="AC1029"/>
          <cell r="AD1029"/>
          <cell r="AE1029"/>
          <cell r="AF1029"/>
          <cell r="AG1029"/>
          <cell r="AH1029"/>
          <cell r="AI1029"/>
        </row>
        <row r="1030">
          <cell r="E1030"/>
          <cell r="F1030">
            <v>0</v>
          </cell>
          <cell r="G1030">
            <v>0</v>
          </cell>
          <cell r="H1030">
            <v>0</v>
          </cell>
          <cell r="I1030"/>
          <cell r="J1030"/>
          <cell r="K1030"/>
          <cell r="L1030"/>
          <cell r="M1030"/>
          <cell r="N1030"/>
          <cell r="O1030">
            <v>0</v>
          </cell>
          <cell r="P1030">
            <v>0</v>
          </cell>
          <cell r="Q1030">
            <v>0</v>
          </cell>
          <cell r="R1030">
            <v>16200</v>
          </cell>
          <cell r="S1030">
            <v>16490</v>
          </cell>
          <cell r="T1030">
            <v>16490</v>
          </cell>
          <cell r="U1030">
            <v>9881</v>
          </cell>
          <cell r="V1030">
            <v>0</v>
          </cell>
          <cell r="W1030">
            <v>0</v>
          </cell>
          <cell r="X1030">
            <v>0</v>
          </cell>
          <cell r="Y1030">
            <v>0</v>
          </cell>
          <cell r="Z1030">
            <v>0</v>
          </cell>
          <cell r="AA1030"/>
          <cell r="AB1030"/>
          <cell r="AC1030"/>
          <cell r="AD1030">
            <v>0</v>
          </cell>
          <cell r="AE1030">
            <v>0</v>
          </cell>
          <cell r="AF1030">
            <v>0</v>
          </cell>
          <cell r="AG1030">
            <v>0</v>
          </cell>
          <cell r="AH1030">
            <v>0</v>
          </cell>
          <cell r="AI1030">
            <v>0</v>
          </cell>
        </row>
        <row r="1031">
          <cell r="E1031"/>
          <cell r="F1031"/>
          <cell r="G1031"/>
          <cell r="H1031"/>
          <cell r="I1031"/>
          <cell r="J1031"/>
          <cell r="K1031"/>
          <cell r="L1031"/>
          <cell r="M1031"/>
          <cell r="N1031"/>
          <cell r="O1031"/>
          <cell r="P1031"/>
          <cell r="Q1031"/>
          <cell r="R1031"/>
          <cell r="S1031"/>
          <cell r="T1031"/>
          <cell r="U1031"/>
          <cell r="V1031"/>
          <cell r="W1031"/>
          <cell r="X1031"/>
          <cell r="Y1031"/>
          <cell r="Z1031"/>
          <cell r="AA1031"/>
          <cell r="AB1031"/>
          <cell r="AC1031"/>
          <cell r="AD1031"/>
          <cell r="AE1031"/>
          <cell r="AF1031"/>
          <cell r="AG1031"/>
          <cell r="AH1031"/>
          <cell r="AI1031"/>
        </row>
        <row r="1032">
          <cell r="E1032" t="str">
            <v>Naledi</v>
          </cell>
          <cell r="F1032">
            <v>0</v>
          </cell>
          <cell r="G1032">
            <v>0</v>
          </cell>
          <cell r="H1032">
            <v>0</v>
          </cell>
          <cell r="I1032"/>
          <cell r="J1032"/>
          <cell r="K1032"/>
          <cell r="L1032"/>
          <cell r="M1032"/>
          <cell r="N1032"/>
          <cell r="O1032">
            <v>0</v>
          </cell>
          <cell r="P1032">
            <v>0</v>
          </cell>
          <cell r="Q1032">
            <v>0</v>
          </cell>
          <cell r="R1032">
            <v>2550</v>
          </cell>
          <cell r="S1032">
            <v>2850</v>
          </cell>
          <cell r="T1032">
            <v>2850</v>
          </cell>
          <cell r="U1032">
            <v>1379</v>
          </cell>
          <cell r="V1032">
            <v>0</v>
          </cell>
          <cell r="W1032">
            <v>0</v>
          </cell>
          <cell r="X1032">
            <v>0</v>
          </cell>
          <cell r="Y1032">
            <v>0</v>
          </cell>
          <cell r="Z1032">
            <v>0</v>
          </cell>
          <cell r="AA1032"/>
          <cell r="AB1032"/>
          <cell r="AC1032"/>
          <cell r="AD1032"/>
          <cell r="AE1032"/>
          <cell r="AF1032"/>
          <cell r="AG1032"/>
          <cell r="AH1032"/>
          <cell r="AI1032"/>
        </row>
        <row r="1033">
          <cell r="E1033" t="str">
            <v>Mamusa</v>
          </cell>
          <cell r="F1033">
            <v>0</v>
          </cell>
          <cell r="G1033">
            <v>0</v>
          </cell>
          <cell r="H1033">
            <v>0</v>
          </cell>
          <cell r="I1033"/>
          <cell r="J1033"/>
          <cell r="K1033"/>
          <cell r="L1033"/>
          <cell r="M1033"/>
          <cell r="N1033"/>
          <cell r="O1033">
            <v>0</v>
          </cell>
          <cell r="P1033">
            <v>0</v>
          </cell>
          <cell r="Q1033">
            <v>0</v>
          </cell>
          <cell r="R1033">
            <v>3100</v>
          </cell>
          <cell r="S1033">
            <v>3100</v>
          </cell>
          <cell r="T1033">
            <v>3100</v>
          </cell>
          <cell r="U1033">
            <v>1323</v>
          </cell>
          <cell r="V1033">
            <v>0</v>
          </cell>
          <cell r="W1033">
            <v>0</v>
          </cell>
          <cell r="X1033">
            <v>0</v>
          </cell>
          <cell r="Y1033">
            <v>0</v>
          </cell>
          <cell r="Z1033">
            <v>0</v>
          </cell>
          <cell r="AA1033"/>
          <cell r="AB1033"/>
          <cell r="AC1033"/>
          <cell r="AD1033"/>
          <cell r="AE1033"/>
          <cell r="AF1033"/>
          <cell r="AG1033"/>
          <cell r="AH1033"/>
          <cell r="AI1033"/>
        </row>
        <row r="1034">
          <cell r="E1034" t="str">
            <v>Greater Taung</v>
          </cell>
          <cell r="F1034">
            <v>0</v>
          </cell>
          <cell r="G1034">
            <v>0</v>
          </cell>
          <cell r="H1034">
            <v>0</v>
          </cell>
          <cell r="I1034"/>
          <cell r="J1034"/>
          <cell r="K1034"/>
          <cell r="L1034"/>
          <cell r="M1034"/>
          <cell r="N1034"/>
          <cell r="O1034">
            <v>0</v>
          </cell>
          <cell r="P1034">
            <v>0</v>
          </cell>
          <cell r="Q1034">
            <v>0</v>
          </cell>
          <cell r="R1034">
            <v>3100</v>
          </cell>
          <cell r="S1034">
            <v>3100</v>
          </cell>
          <cell r="T1034">
            <v>3100</v>
          </cell>
          <cell r="U1034">
            <v>1709</v>
          </cell>
          <cell r="V1034">
            <v>0</v>
          </cell>
          <cell r="W1034">
            <v>0</v>
          </cell>
          <cell r="X1034">
            <v>0</v>
          </cell>
          <cell r="Y1034">
            <v>0</v>
          </cell>
          <cell r="Z1034">
            <v>0</v>
          </cell>
          <cell r="AA1034"/>
          <cell r="AB1034"/>
          <cell r="AC1034"/>
          <cell r="AD1034"/>
          <cell r="AE1034"/>
          <cell r="AF1034"/>
          <cell r="AG1034"/>
          <cell r="AH1034"/>
          <cell r="AI1034"/>
        </row>
        <row r="1035">
          <cell r="E1035" t="str">
            <v>Lekwa-Teemane</v>
          </cell>
          <cell r="F1035">
            <v>0</v>
          </cell>
          <cell r="G1035">
            <v>0</v>
          </cell>
          <cell r="H1035">
            <v>0</v>
          </cell>
          <cell r="I1035"/>
          <cell r="J1035"/>
          <cell r="K1035"/>
          <cell r="L1035"/>
          <cell r="M1035"/>
          <cell r="N1035"/>
          <cell r="O1035">
            <v>0</v>
          </cell>
          <cell r="P1035">
            <v>0</v>
          </cell>
          <cell r="Q1035">
            <v>0</v>
          </cell>
          <cell r="R1035">
            <v>3100</v>
          </cell>
          <cell r="S1035">
            <v>3100</v>
          </cell>
          <cell r="T1035">
            <v>3100</v>
          </cell>
          <cell r="U1035">
            <v>1075</v>
          </cell>
          <cell r="V1035">
            <v>0</v>
          </cell>
          <cell r="W1035">
            <v>0</v>
          </cell>
          <cell r="X1035">
            <v>0</v>
          </cell>
          <cell r="Y1035">
            <v>0</v>
          </cell>
          <cell r="Z1035">
            <v>0</v>
          </cell>
          <cell r="AA1035"/>
          <cell r="AB1035"/>
          <cell r="AC1035"/>
          <cell r="AD1035"/>
          <cell r="AE1035"/>
          <cell r="AF1035"/>
          <cell r="AG1035"/>
          <cell r="AH1035"/>
          <cell r="AI1035"/>
        </row>
        <row r="1036">
          <cell r="E1036" t="str">
            <v>Kagisano-Molopo</v>
          </cell>
          <cell r="F1036">
            <v>0</v>
          </cell>
          <cell r="G1036">
            <v>0</v>
          </cell>
          <cell r="H1036">
            <v>0</v>
          </cell>
          <cell r="I1036"/>
          <cell r="J1036"/>
          <cell r="K1036"/>
          <cell r="L1036"/>
          <cell r="M1036"/>
          <cell r="N1036"/>
          <cell r="O1036">
            <v>0</v>
          </cell>
          <cell r="P1036">
            <v>0</v>
          </cell>
          <cell r="Q1036">
            <v>0</v>
          </cell>
          <cell r="R1036">
            <v>2850</v>
          </cell>
          <cell r="S1036">
            <v>3000</v>
          </cell>
          <cell r="T1036">
            <v>3000</v>
          </cell>
          <cell r="U1036">
            <v>2775</v>
          </cell>
          <cell r="V1036">
            <v>0</v>
          </cell>
          <cell r="W1036">
            <v>0</v>
          </cell>
          <cell r="X1036">
            <v>0</v>
          </cell>
          <cell r="Y1036">
            <v>0</v>
          </cell>
          <cell r="Z1036">
            <v>0</v>
          </cell>
          <cell r="AA1036"/>
          <cell r="AB1036"/>
          <cell r="AC1036"/>
          <cell r="AD1036"/>
          <cell r="AE1036"/>
          <cell r="AF1036"/>
          <cell r="AG1036"/>
          <cell r="AH1036"/>
          <cell r="AI1036"/>
        </row>
        <row r="1037">
          <cell r="E1037" t="str">
            <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cell r="AB1037"/>
          <cell r="AC1037"/>
          <cell r="AD1037"/>
          <cell r="AE1037"/>
          <cell r="AF1037"/>
          <cell r="AG1037"/>
          <cell r="AH1037"/>
          <cell r="AI1037"/>
        </row>
        <row r="1038">
          <cell r="E1038" t="str">
            <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cell r="AB1038"/>
          <cell r="AC1038"/>
          <cell r="AD1038"/>
          <cell r="AE1038"/>
          <cell r="AF1038"/>
          <cell r="AG1038"/>
          <cell r="AH1038"/>
          <cell r="AI1038"/>
        </row>
        <row r="1039">
          <cell r="E1039" t="str">
            <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cell r="AB1039"/>
          <cell r="AC1039"/>
          <cell r="AD1039"/>
          <cell r="AE1039"/>
          <cell r="AF1039"/>
          <cell r="AG1039"/>
          <cell r="AH1039"/>
          <cell r="AI1039"/>
        </row>
        <row r="1040">
          <cell r="E1040" t="str">
            <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cell r="AB1040"/>
          <cell r="AC1040"/>
          <cell r="AD1040"/>
          <cell r="AE1040"/>
          <cell r="AF1040"/>
          <cell r="AG1040"/>
          <cell r="AH1040"/>
          <cell r="AI1040"/>
        </row>
        <row r="1041">
          <cell r="E1041" t="str">
            <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cell r="AB1041"/>
          <cell r="AC1041"/>
          <cell r="AD1041"/>
          <cell r="AE1041"/>
          <cell r="AF1041"/>
          <cell r="AG1041"/>
          <cell r="AH1041"/>
          <cell r="AI1041"/>
        </row>
        <row r="1042">
          <cell r="E1042" t="str">
            <v>Dr Ruth Segomotsi Mompati District Municipality</v>
          </cell>
          <cell r="F1042">
            <v>0</v>
          </cell>
          <cell r="G1042">
            <v>0</v>
          </cell>
          <cell r="H1042">
            <v>0</v>
          </cell>
          <cell r="I1042"/>
          <cell r="J1042"/>
          <cell r="K1042"/>
          <cell r="L1042"/>
          <cell r="M1042"/>
          <cell r="N1042"/>
          <cell r="O1042">
            <v>0</v>
          </cell>
          <cell r="P1042">
            <v>0</v>
          </cell>
          <cell r="Q1042">
            <v>0</v>
          </cell>
          <cell r="R1042">
            <v>2100</v>
          </cell>
          <cell r="S1042">
            <v>2200</v>
          </cell>
          <cell r="T1042">
            <v>2300</v>
          </cell>
          <cell r="U1042">
            <v>1835</v>
          </cell>
          <cell r="V1042">
            <v>0</v>
          </cell>
          <cell r="W1042">
            <v>0</v>
          </cell>
          <cell r="X1042">
            <v>0</v>
          </cell>
          <cell r="Y1042">
            <v>0</v>
          </cell>
          <cell r="Z1042">
            <v>0</v>
          </cell>
          <cell r="AA1042"/>
          <cell r="AB1042"/>
          <cell r="AC1042"/>
          <cell r="AD1042"/>
          <cell r="AE1042"/>
          <cell r="AF1042"/>
          <cell r="AG1042"/>
          <cell r="AH1042"/>
          <cell r="AI1042"/>
        </row>
        <row r="1043">
          <cell r="E1043"/>
          <cell r="F1043">
            <v>0</v>
          </cell>
          <cell r="G1043">
            <v>0</v>
          </cell>
          <cell r="H1043">
            <v>0</v>
          </cell>
          <cell r="I1043"/>
          <cell r="J1043"/>
          <cell r="K1043"/>
          <cell r="L1043"/>
          <cell r="M1043"/>
          <cell r="N1043"/>
          <cell r="O1043">
            <v>0</v>
          </cell>
          <cell r="P1043">
            <v>0</v>
          </cell>
          <cell r="Q1043">
            <v>0</v>
          </cell>
          <cell r="R1043">
            <v>16800</v>
          </cell>
          <cell r="S1043">
            <v>17350</v>
          </cell>
          <cell r="T1043">
            <v>17450</v>
          </cell>
          <cell r="U1043">
            <v>10096</v>
          </cell>
          <cell r="V1043">
            <v>0</v>
          </cell>
          <cell r="W1043">
            <v>0</v>
          </cell>
          <cell r="X1043">
            <v>0</v>
          </cell>
          <cell r="Y1043">
            <v>0</v>
          </cell>
          <cell r="Z1043">
            <v>0</v>
          </cell>
          <cell r="AA1043"/>
          <cell r="AB1043"/>
          <cell r="AC1043"/>
          <cell r="AD1043">
            <v>0</v>
          </cell>
          <cell r="AE1043">
            <v>0</v>
          </cell>
          <cell r="AF1043">
            <v>0</v>
          </cell>
          <cell r="AG1043">
            <v>0</v>
          </cell>
          <cell r="AH1043">
            <v>0</v>
          </cell>
          <cell r="AI1043">
            <v>0</v>
          </cell>
        </row>
        <row r="1044">
          <cell r="E1044"/>
          <cell r="F1044"/>
          <cell r="G1044"/>
          <cell r="H1044"/>
          <cell r="I1044"/>
          <cell r="J1044"/>
          <cell r="K1044"/>
          <cell r="L1044"/>
          <cell r="M1044"/>
          <cell r="N1044"/>
          <cell r="O1044"/>
          <cell r="P1044"/>
          <cell r="Q1044"/>
          <cell r="R1044"/>
          <cell r="S1044"/>
          <cell r="T1044"/>
          <cell r="U1044"/>
          <cell r="V1044"/>
          <cell r="W1044"/>
          <cell r="X1044"/>
          <cell r="Y1044"/>
          <cell r="Z1044"/>
          <cell r="AA1044"/>
          <cell r="AB1044"/>
          <cell r="AC1044"/>
          <cell r="AD1044"/>
          <cell r="AE1044"/>
          <cell r="AF1044"/>
          <cell r="AG1044"/>
          <cell r="AH1044"/>
          <cell r="AI1044"/>
        </row>
        <row r="1045">
          <cell r="E1045" t="str">
            <v>City of Matlosana</v>
          </cell>
          <cell r="F1045">
            <v>0</v>
          </cell>
          <cell r="G1045">
            <v>0</v>
          </cell>
          <cell r="H1045">
            <v>0</v>
          </cell>
          <cell r="I1045"/>
          <cell r="J1045"/>
          <cell r="K1045"/>
          <cell r="L1045"/>
          <cell r="M1045"/>
          <cell r="N1045"/>
          <cell r="O1045">
            <v>0</v>
          </cell>
          <cell r="P1045">
            <v>0</v>
          </cell>
          <cell r="Q1045">
            <v>0</v>
          </cell>
          <cell r="R1045">
            <v>3100</v>
          </cell>
          <cell r="S1045">
            <v>3100</v>
          </cell>
          <cell r="T1045">
            <v>3100</v>
          </cell>
          <cell r="U1045">
            <v>1786</v>
          </cell>
          <cell r="V1045">
            <v>0</v>
          </cell>
          <cell r="W1045">
            <v>0</v>
          </cell>
          <cell r="X1045">
            <v>0</v>
          </cell>
          <cell r="Y1045">
            <v>0</v>
          </cell>
          <cell r="Z1045">
            <v>0</v>
          </cell>
          <cell r="AA1045"/>
          <cell r="AB1045"/>
          <cell r="AC1045"/>
          <cell r="AD1045"/>
          <cell r="AE1045"/>
          <cell r="AF1045"/>
          <cell r="AG1045"/>
          <cell r="AH1045"/>
          <cell r="AI1045"/>
        </row>
        <row r="1046">
          <cell r="E1046" t="str">
            <v>Maquassi Hills</v>
          </cell>
          <cell r="F1046">
            <v>0</v>
          </cell>
          <cell r="G1046">
            <v>0</v>
          </cell>
          <cell r="H1046">
            <v>0</v>
          </cell>
          <cell r="I1046"/>
          <cell r="J1046"/>
          <cell r="K1046"/>
          <cell r="L1046"/>
          <cell r="M1046"/>
          <cell r="N1046"/>
          <cell r="O1046">
            <v>0</v>
          </cell>
          <cell r="P1046">
            <v>0</v>
          </cell>
          <cell r="Q1046">
            <v>0</v>
          </cell>
          <cell r="R1046">
            <v>3100</v>
          </cell>
          <cell r="S1046">
            <v>3100</v>
          </cell>
          <cell r="T1046">
            <v>3100</v>
          </cell>
          <cell r="U1046">
            <v>1386</v>
          </cell>
          <cell r="V1046">
            <v>0</v>
          </cell>
          <cell r="W1046">
            <v>0</v>
          </cell>
          <cell r="X1046">
            <v>0</v>
          </cell>
          <cell r="Y1046">
            <v>0</v>
          </cell>
          <cell r="Z1046">
            <v>0</v>
          </cell>
          <cell r="AA1046"/>
          <cell r="AB1046"/>
          <cell r="AC1046"/>
          <cell r="AD1046"/>
          <cell r="AE1046"/>
          <cell r="AF1046"/>
          <cell r="AG1046"/>
          <cell r="AH1046"/>
          <cell r="AI1046"/>
        </row>
        <row r="1047">
          <cell r="E1047" t="str">
            <v>JB Marks</v>
          </cell>
          <cell r="F1047">
            <v>0</v>
          </cell>
          <cell r="G1047">
            <v>0</v>
          </cell>
          <cell r="H1047">
            <v>0</v>
          </cell>
          <cell r="I1047"/>
          <cell r="J1047"/>
          <cell r="K1047"/>
          <cell r="L1047"/>
          <cell r="M1047"/>
          <cell r="N1047"/>
          <cell r="O1047">
            <v>0</v>
          </cell>
          <cell r="P1047">
            <v>0</v>
          </cell>
          <cell r="Q1047">
            <v>0</v>
          </cell>
          <cell r="R1047">
            <v>3000</v>
          </cell>
          <cell r="S1047">
            <v>3000</v>
          </cell>
          <cell r="T1047">
            <v>3100</v>
          </cell>
          <cell r="U1047">
            <v>2204</v>
          </cell>
          <cell r="V1047">
            <v>0</v>
          </cell>
          <cell r="W1047">
            <v>0</v>
          </cell>
          <cell r="X1047">
            <v>0</v>
          </cell>
          <cell r="Y1047">
            <v>0</v>
          </cell>
          <cell r="Z1047">
            <v>0</v>
          </cell>
          <cell r="AA1047"/>
          <cell r="AB1047"/>
          <cell r="AC1047"/>
          <cell r="AD1047"/>
          <cell r="AE1047"/>
          <cell r="AF1047"/>
          <cell r="AG1047"/>
          <cell r="AH1047"/>
          <cell r="AI1047"/>
        </row>
        <row r="1048">
          <cell r="E1048" t="str">
            <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cell r="AB1048"/>
          <cell r="AC1048"/>
          <cell r="AD1048"/>
          <cell r="AE1048"/>
          <cell r="AF1048"/>
          <cell r="AG1048"/>
          <cell r="AH1048"/>
          <cell r="AI1048"/>
        </row>
        <row r="1049">
          <cell r="E1049" t="str">
            <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cell r="AB1049"/>
          <cell r="AC1049"/>
          <cell r="AD1049"/>
          <cell r="AE1049"/>
          <cell r="AF1049"/>
          <cell r="AG1049"/>
          <cell r="AH1049"/>
          <cell r="AI1049"/>
        </row>
        <row r="1050">
          <cell r="E1050" t="str">
            <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cell r="AB1050"/>
          <cell r="AC1050"/>
          <cell r="AD1050"/>
          <cell r="AE1050"/>
          <cell r="AF1050"/>
          <cell r="AG1050"/>
          <cell r="AH1050"/>
          <cell r="AI1050"/>
        </row>
        <row r="1051">
          <cell r="E1051" t="str">
            <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cell r="AB1051"/>
          <cell r="AC1051"/>
          <cell r="AD1051"/>
          <cell r="AE1051"/>
          <cell r="AF1051"/>
          <cell r="AG1051"/>
          <cell r="AH1051"/>
          <cell r="AI1051"/>
        </row>
        <row r="1052">
          <cell r="E1052" t="str">
            <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cell r="AB1052"/>
          <cell r="AC1052"/>
          <cell r="AD1052"/>
          <cell r="AE1052"/>
          <cell r="AF1052"/>
          <cell r="AG1052"/>
          <cell r="AH1052"/>
          <cell r="AI1052"/>
        </row>
        <row r="1053">
          <cell r="E1053" t="str">
            <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cell r="AB1053"/>
          <cell r="AC1053"/>
          <cell r="AD1053"/>
          <cell r="AE1053"/>
          <cell r="AF1053"/>
          <cell r="AG1053"/>
          <cell r="AH1053"/>
          <cell r="AI1053"/>
        </row>
        <row r="1054">
          <cell r="E1054" t="str">
            <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cell r="AB1054"/>
          <cell r="AC1054"/>
          <cell r="AD1054"/>
          <cell r="AE1054"/>
          <cell r="AF1054"/>
          <cell r="AG1054"/>
          <cell r="AH1054"/>
          <cell r="AI1054"/>
        </row>
        <row r="1055">
          <cell r="E1055" t="str">
            <v>Dr Kenneth Kaunda District Municipality</v>
          </cell>
          <cell r="F1055">
            <v>0</v>
          </cell>
          <cell r="G1055">
            <v>0</v>
          </cell>
          <cell r="H1055">
            <v>0</v>
          </cell>
          <cell r="I1055"/>
          <cell r="J1055"/>
          <cell r="K1055"/>
          <cell r="L1055"/>
          <cell r="M1055"/>
          <cell r="N1055"/>
          <cell r="O1055">
            <v>0</v>
          </cell>
          <cell r="P1055">
            <v>0</v>
          </cell>
          <cell r="Q1055">
            <v>0</v>
          </cell>
          <cell r="R1055">
            <v>1000</v>
          </cell>
          <cell r="S1055">
            <v>1000</v>
          </cell>
          <cell r="T1055">
            <v>1000</v>
          </cell>
          <cell r="U1055">
            <v>2122</v>
          </cell>
          <cell r="V1055">
            <v>0</v>
          </cell>
          <cell r="W1055">
            <v>0</v>
          </cell>
          <cell r="X1055">
            <v>0</v>
          </cell>
          <cell r="Y1055">
            <v>0</v>
          </cell>
          <cell r="Z1055">
            <v>0</v>
          </cell>
          <cell r="AA1055"/>
          <cell r="AB1055"/>
          <cell r="AC1055"/>
          <cell r="AD1055"/>
          <cell r="AE1055"/>
          <cell r="AF1055"/>
          <cell r="AG1055"/>
          <cell r="AH1055"/>
          <cell r="AI1055"/>
        </row>
        <row r="1056">
          <cell r="E1056"/>
          <cell r="F1056">
            <v>0</v>
          </cell>
          <cell r="G1056">
            <v>0</v>
          </cell>
          <cell r="H1056">
            <v>0</v>
          </cell>
          <cell r="I1056"/>
          <cell r="J1056"/>
          <cell r="K1056"/>
          <cell r="L1056"/>
          <cell r="M1056"/>
          <cell r="N1056"/>
          <cell r="O1056">
            <v>0</v>
          </cell>
          <cell r="P1056">
            <v>0</v>
          </cell>
          <cell r="Q1056">
            <v>0</v>
          </cell>
          <cell r="R1056">
            <v>10200</v>
          </cell>
          <cell r="S1056">
            <v>10200</v>
          </cell>
          <cell r="T1056">
            <v>10300</v>
          </cell>
          <cell r="U1056">
            <v>7498</v>
          </cell>
          <cell r="V1056">
            <v>0</v>
          </cell>
          <cell r="W1056">
            <v>0</v>
          </cell>
          <cell r="X1056">
            <v>0</v>
          </cell>
          <cell r="Y1056">
            <v>0</v>
          </cell>
          <cell r="Z1056">
            <v>0</v>
          </cell>
          <cell r="AA1056"/>
          <cell r="AB1056"/>
          <cell r="AC1056"/>
          <cell r="AD1056">
            <v>0</v>
          </cell>
          <cell r="AE1056">
            <v>0</v>
          </cell>
          <cell r="AF1056">
            <v>0</v>
          </cell>
          <cell r="AG1056">
            <v>0</v>
          </cell>
          <cell r="AH1056">
            <v>0</v>
          </cell>
          <cell r="AI1056">
            <v>0</v>
          </cell>
        </row>
        <row r="1057">
          <cell r="E1057"/>
          <cell r="F1057"/>
          <cell r="G1057"/>
          <cell r="H1057"/>
          <cell r="I1057"/>
          <cell r="J1057"/>
          <cell r="K1057"/>
          <cell r="L1057"/>
          <cell r="M1057"/>
          <cell r="N1057"/>
          <cell r="O1057"/>
          <cell r="P1057"/>
          <cell r="Q1057"/>
          <cell r="R1057"/>
          <cell r="S1057"/>
          <cell r="T1057"/>
          <cell r="U1057"/>
          <cell r="V1057"/>
          <cell r="W1057"/>
          <cell r="X1057"/>
          <cell r="Y1057"/>
          <cell r="Z1057"/>
          <cell r="AA1057"/>
          <cell r="AB1057"/>
          <cell r="AC1057"/>
          <cell r="AD1057"/>
          <cell r="AE1057"/>
          <cell r="AF1057"/>
          <cell r="AG1057"/>
          <cell r="AH1057"/>
          <cell r="AI1057"/>
        </row>
        <row r="1058">
          <cell r="E1058" t="str">
            <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cell r="AB1058"/>
          <cell r="AC1058"/>
          <cell r="AD1058"/>
          <cell r="AE1058"/>
          <cell r="AF1058"/>
          <cell r="AG1058"/>
          <cell r="AH1058"/>
          <cell r="AI1058"/>
        </row>
        <row r="1059">
          <cell r="E1059" t="str">
            <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cell r="AB1059"/>
          <cell r="AC1059"/>
          <cell r="AD1059"/>
          <cell r="AE1059"/>
          <cell r="AF1059"/>
          <cell r="AG1059"/>
          <cell r="AH1059"/>
          <cell r="AI1059"/>
        </row>
        <row r="1060">
          <cell r="E1060" t="str">
            <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cell r="AB1060"/>
          <cell r="AC1060"/>
          <cell r="AD1060"/>
          <cell r="AE1060"/>
          <cell r="AF1060"/>
          <cell r="AG1060"/>
          <cell r="AH1060"/>
          <cell r="AI1060"/>
        </row>
        <row r="1061">
          <cell r="E1061" t="str">
            <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cell r="AB1061"/>
          <cell r="AC1061"/>
          <cell r="AD1061"/>
          <cell r="AE1061"/>
          <cell r="AF1061"/>
          <cell r="AG1061"/>
          <cell r="AH1061"/>
          <cell r="AI1061"/>
        </row>
        <row r="1062">
          <cell r="E1062" t="str">
            <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cell r="AB1062"/>
          <cell r="AC1062"/>
          <cell r="AD1062"/>
          <cell r="AE1062"/>
          <cell r="AF1062"/>
          <cell r="AG1062"/>
          <cell r="AH1062"/>
          <cell r="AI1062"/>
        </row>
        <row r="1063">
          <cell r="E1063" t="str">
            <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cell r="AB1063"/>
          <cell r="AC1063"/>
          <cell r="AD1063"/>
          <cell r="AE1063"/>
          <cell r="AF1063"/>
          <cell r="AG1063"/>
          <cell r="AH1063"/>
          <cell r="AI1063"/>
        </row>
        <row r="1064">
          <cell r="E1064" t="str">
            <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cell r="AB1064"/>
          <cell r="AC1064"/>
          <cell r="AD1064"/>
          <cell r="AE1064"/>
          <cell r="AF1064"/>
          <cell r="AG1064"/>
          <cell r="AH1064"/>
          <cell r="AI1064"/>
        </row>
        <row r="1065">
          <cell r="E1065" t="str">
            <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cell r="AB1065"/>
          <cell r="AC1065"/>
          <cell r="AD1065"/>
          <cell r="AE1065"/>
          <cell r="AF1065"/>
          <cell r="AG1065"/>
          <cell r="AH1065"/>
          <cell r="AI1065"/>
        </row>
        <row r="1066">
          <cell r="E1066" t="str">
            <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cell r="AB1066"/>
          <cell r="AC1066"/>
          <cell r="AD1066"/>
          <cell r="AE1066"/>
          <cell r="AF1066"/>
          <cell r="AG1066"/>
          <cell r="AH1066"/>
          <cell r="AI1066"/>
        </row>
        <row r="1067">
          <cell r="E1067" t="str">
            <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cell r="AB1067"/>
          <cell r="AC1067"/>
          <cell r="AD1067"/>
          <cell r="AE1067"/>
          <cell r="AF1067"/>
          <cell r="AG1067"/>
          <cell r="AH1067"/>
          <cell r="AI1067"/>
        </row>
        <row r="1068">
          <cell r="E1068" t="str">
            <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cell r="AB1068"/>
          <cell r="AC1068"/>
          <cell r="AD1068"/>
          <cell r="AE1068"/>
          <cell r="AF1068"/>
          <cell r="AG1068"/>
          <cell r="AH1068"/>
          <cell r="AI1068"/>
        </row>
        <row r="1069">
          <cell r="E1069"/>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row>
        <row r="1070">
          <cell r="E1070"/>
          <cell r="F1070"/>
          <cell r="G1070"/>
          <cell r="H1070"/>
          <cell r="I1070"/>
          <cell r="J1070"/>
          <cell r="K1070"/>
          <cell r="L1070"/>
          <cell r="M1070"/>
          <cell r="N1070"/>
          <cell r="O1070"/>
          <cell r="P1070"/>
          <cell r="Q1070"/>
          <cell r="R1070"/>
          <cell r="S1070"/>
          <cell r="T1070"/>
          <cell r="U1070"/>
          <cell r="V1070"/>
          <cell r="W1070"/>
          <cell r="X1070"/>
          <cell r="Y1070"/>
          <cell r="Z1070"/>
          <cell r="AA1070"/>
          <cell r="AB1070"/>
          <cell r="AC1070"/>
          <cell r="AD1070"/>
          <cell r="AE1070"/>
          <cell r="AF1070"/>
          <cell r="AG1070"/>
          <cell r="AH1070"/>
          <cell r="AI1070"/>
        </row>
        <row r="1071">
          <cell r="E1071" t="str">
            <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cell r="AB1071"/>
          <cell r="AC1071"/>
          <cell r="AD1071"/>
          <cell r="AE1071"/>
          <cell r="AF1071"/>
          <cell r="AG1071"/>
          <cell r="AH1071"/>
          <cell r="AI1071"/>
        </row>
        <row r="1072">
          <cell r="E1072" t="str">
            <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cell r="AB1072"/>
          <cell r="AC1072"/>
          <cell r="AD1072"/>
          <cell r="AE1072"/>
          <cell r="AF1072"/>
          <cell r="AG1072"/>
          <cell r="AH1072"/>
          <cell r="AI1072"/>
        </row>
        <row r="1073">
          <cell r="E1073" t="str">
            <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cell r="AB1073"/>
          <cell r="AC1073"/>
          <cell r="AD1073"/>
          <cell r="AE1073"/>
          <cell r="AF1073"/>
          <cell r="AG1073"/>
          <cell r="AH1073"/>
          <cell r="AI1073"/>
        </row>
        <row r="1074">
          <cell r="E1074" t="str">
            <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cell r="AB1074"/>
          <cell r="AC1074"/>
          <cell r="AD1074"/>
          <cell r="AE1074"/>
          <cell r="AF1074"/>
          <cell r="AG1074"/>
          <cell r="AH1074"/>
          <cell r="AI1074"/>
        </row>
        <row r="1075">
          <cell r="E1075" t="str">
            <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cell r="AB1075"/>
          <cell r="AC1075"/>
          <cell r="AD1075"/>
          <cell r="AE1075"/>
          <cell r="AF1075"/>
          <cell r="AG1075"/>
          <cell r="AH1075"/>
          <cell r="AI1075"/>
        </row>
        <row r="1076">
          <cell r="E1076" t="str">
            <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cell r="AB1076"/>
          <cell r="AC1076"/>
          <cell r="AD1076"/>
          <cell r="AE1076"/>
          <cell r="AF1076"/>
          <cell r="AG1076"/>
          <cell r="AH1076"/>
          <cell r="AI1076"/>
        </row>
        <row r="1077">
          <cell r="E1077" t="str">
            <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cell r="AB1077"/>
          <cell r="AC1077"/>
          <cell r="AD1077"/>
          <cell r="AE1077"/>
          <cell r="AF1077"/>
          <cell r="AG1077"/>
          <cell r="AH1077"/>
          <cell r="AI1077"/>
        </row>
        <row r="1078">
          <cell r="E1078" t="str">
            <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cell r="AB1078"/>
          <cell r="AC1078"/>
          <cell r="AD1078"/>
          <cell r="AE1078"/>
          <cell r="AF1078"/>
          <cell r="AG1078"/>
          <cell r="AH1078"/>
          <cell r="AI1078"/>
        </row>
        <row r="1079">
          <cell r="E1079" t="str">
            <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cell r="AB1079"/>
          <cell r="AC1079"/>
          <cell r="AD1079"/>
          <cell r="AE1079"/>
          <cell r="AF1079"/>
          <cell r="AG1079"/>
          <cell r="AH1079"/>
          <cell r="AI1079"/>
        </row>
        <row r="1080">
          <cell r="E1080" t="str">
            <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cell r="AB1080"/>
          <cell r="AC1080"/>
          <cell r="AD1080"/>
          <cell r="AE1080"/>
          <cell r="AF1080"/>
          <cell r="AG1080"/>
          <cell r="AH1080"/>
          <cell r="AI1080"/>
        </row>
        <row r="1081">
          <cell r="E1081" t="str">
            <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cell r="AB1081"/>
          <cell r="AC1081"/>
          <cell r="AD1081"/>
          <cell r="AE1081"/>
          <cell r="AF1081"/>
          <cell r="AG1081"/>
          <cell r="AH1081"/>
          <cell r="AI1081"/>
        </row>
        <row r="1082">
          <cell r="E1082"/>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row>
        <row r="1083">
          <cell r="E1083"/>
          <cell r="F1083"/>
          <cell r="G1083"/>
          <cell r="H1083"/>
          <cell r="I1083"/>
          <cell r="J1083"/>
          <cell r="K1083"/>
          <cell r="L1083"/>
          <cell r="M1083"/>
          <cell r="N1083"/>
          <cell r="O1083"/>
          <cell r="P1083"/>
          <cell r="Q1083"/>
          <cell r="R1083"/>
          <cell r="S1083"/>
          <cell r="T1083"/>
          <cell r="U1083"/>
          <cell r="V1083"/>
          <cell r="W1083"/>
          <cell r="X1083"/>
          <cell r="Y1083"/>
          <cell r="Z1083"/>
          <cell r="AA1083"/>
          <cell r="AB1083"/>
          <cell r="AC1083"/>
          <cell r="AD1083"/>
          <cell r="AE1083"/>
          <cell r="AF1083"/>
          <cell r="AG1083"/>
          <cell r="AH1083"/>
          <cell r="AI1083"/>
        </row>
        <row r="1084">
          <cell r="E1084" t="str">
            <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cell r="AB1084"/>
          <cell r="AC1084"/>
          <cell r="AD1084"/>
          <cell r="AE1084"/>
          <cell r="AF1084"/>
          <cell r="AG1084"/>
          <cell r="AH1084"/>
          <cell r="AI1084"/>
        </row>
        <row r="1085">
          <cell r="E1085" t="str">
            <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cell r="AB1085"/>
          <cell r="AC1085"/>
          <cell r="AD1085"/>
          <cell r="AE1085"/>
          <cell r="AF1085"/>
          <cell r="AG1085"/>
          <cell r="AH1085"/>
          <cell r="AI1085"/>
        </row>
        <row r="1086">
          <cell r="E1086" t="str">
            <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cell r="AB1086"/>
          <cell r="AC1086"/>
          <cell r="AD1086"/>
          <cell r="AE1086"/>
          <cell r="AF1086"/>
          <cell r="AG1086"/>
          <cell r="AH1086"/>
          <cell r="AI1086"/>
        </row>
        <row r="1087">
          <cell r="E1087" t="str">
            <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cell r="AB1087"/>
          <cell r="AC1087"/>
          <cell r="AD1087"/>
          <cell r="AE1087"/>
          <cell r="AF1087"/>
          <cell r="AG1087"/>
          <cell r="AH1087"/>
          <cell r="AI1087"/>
        </row>
        <row r="1088">
          <cell r="E1088" t="str">
            <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cell r="AB1088"/>
          <cell r="AC1088"/>
          <cell r="AD1088"/>
          <cell r="AE1088"/>
          <cell r="AF1088"/>
          <cell r="AG1088"/>
          <cell r="AH1088"/>
          <cell r="AI1088"/>
        </row>
        <row r="1089">
          <cell r="E1089" t="str">
            <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cell r="AB1089"/>
          <cell r="AC1089"/>
          <cell r="AD1089"/>
          <cell r="AE1089"/>
          <cell r="AF1089"/>
          <cell r="AG1089"/>
          <cell r="AH1089"/>
          <cell r="AI1089"/>
        </row>
        <row r="1090">
          <cell r="E1090" t="str">
            <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cell r="AB1090"/>
          <cell r="AC1090"/>
          <cell r="AD1090"/>
          <cell r="AE1090"/>
          <cell r="AF1090"/>
          <cell r="AG1090"/>
          <cell r="AH1090"/>
          <cell r="AI1090"/>
        </row>
        <row r="1091">
          <cell r="E1091" t="str">
            <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cell r="AB1091"/>
          <cell r="AC1091"/>
          <cell r="AD1091"/>
          <cell r="AE1091"/>
          <cell r="AF1091"/>
          <cell r="AG1091"/>
          <cell r="AH1091"/>
          <cell r="AI1091"/>
        </row>
        <row r="1092">
          <cell r="E1092" t="str">
            <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cell r="AB1092"/>
          <cell r="AC1092"/>
          <cell r="AD1092"/>
          <cell r="AE1092"/>
          <cell r="AF1092"/>
          <cell r="AG1092"/>
          <cell r="AH1092"/>
          <cell r="AI1092"/>
        </row>
        <row r="1093">
          <cell r="E1093" t="str">
            <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cell r="AB1093"/>
          <cell r="AC1093"/>
          <cell r="AD1093"/>
          <cell r="AE1093"/>
          <cell r="AF1093"/>
          <cell r="AG1093"/>
          <cell r="AH1093"/>
          <cell r="AI1093"/>
        </row>
        <row r="1094">
          <cell r="E1094" t="str">
            <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cell r="AB1094"/>
          <cell r="AC1094"/>
          <cell r="AD1094"/>
          <cell r="AE1094"/>
          <cell r="AF1094"/>
          <cell r="AG1094"/>
          <cell r="AH1094"/>
          <cell r="AI1094"/>
        </row>
        <row r="1095">
          <cell r="E1095"/>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row>
        <row r="1096">
          <cell r="E1096"/>
          <cell r="F1096"/>
          <cell r="G1096"/>
          <cell r="H1096"/>
          <cell r="I1096"/>
          <cell r="J1096"/>
          <cell r="K1096"/>
          <cell r="L1096"/>
          <cell r="M1096"/>
          <cell r="N1096"/>
          <cell r="O1096"/>
          <cell r="P1096"/>
          <cell r="Q1096"/>
          <cell r="R1096"/>
          <cell r="S1096"/>
          <cell r="T1096"/>
          <cell r="U1096"/>
          <cell r="V1096"/>
          <cell r="W1096"/>
          <cell r="X1096"/>
          <cell r="Y1096"/>
          <cell r="Z1096"/>
          <cell r="AA1096"/>
          <cell r="AB1096"/>
          <cell r="AC1096"/>
          <cell r="AD1096"/>
          <cell r="AE1096"/>
          <cell r="AF1096"/>
          <cell r="AG1096"/>
          <cell r="AH1096"/>
          <cell r="AI1096"/>
        </row>
        <row r="1097">
          <cell r="E1097" t="str">
            <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cell r="AB1097"/>
          <cell r="AC1097"/>
          <cell r="AD1097"/>
          <cell r="AE1097"/>
          <cell r="AF1097"/>
          <cell r="AG1097"/>
          <cell r="AH1097"/>
          <cell r="AI1097"/>
        </row>
        <row r="1098">
          <cell r="E1098" t="str">
            <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cell r="AB1098"/>
          <cell r="AC1098"/>
          <cell r="AD1098"/>
          <cell r="AE1098"/>
          <cell r="AF1098"/>
          <cell r="AG1098"/>
          <cell r="AH1098"/>
          <cell r="AI1098"/>
        </row>
        <row r="1099">
          <cell r="E1099" t="str">
            <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cell r="AB1099"/>
          <cell r="AC1099"/>
          <cell r="AD1099"/>
          <cell r="AE1099"/>
          <cell r="AF1099"/>
          <cell r="AG1099"/>
          <cell r="AH1099"/>
          <cell r="AI1099"/>
        </row>
        <row r="1100">
          <cell r="E1100" t="str">
            <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cell r="AB1100"/>
          <cell r="AC1100"/>
          <cell r="AD1100"/>
          <cell r="AE1100"/>
          <cell r="AF1100"/>
          <cell r="AG1100"/>
          <cell r="AH1100"/>
          <cell r="AI1100"/>
        </row>
        <row r="1101">
          <cell r="E1101" t="str">
            <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cell r="AB1101"/>
          <cell r="AC1101"/>
          <cell r="AD1101"/>
          <cell r="AE1101"/>
          <cell r="AF1101"/>
          <cell r="AG1101"/>
          <cell r="AH1101"/>
          <cell r="AI1101"/>
        </row>
        <row r="1102">
          <cell r="E1102" t="str">
            <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cell r="AB1102"/>
          <cell r="AC1102"/>
          <cell r="AD1102"/>
          <cell r="AE1102"/>
          <cell r="AF1102"/>
          <cell r="AG1102"/>
          <cell r="AH1102"/>
          <cell r="AI1102"/>
        </row>
        <row r="1103">
          <cell r="E1103" t="str">
            <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cell r="AB1103"/>
          <cell r="AC1103"/>
          <cell r="AD1103"/>
          <cell r="AE1103"/>
          <cell r="AF1103"/>
          <cell r="AG1103"/>
          <cell r="AH1103"/>
          <cell r="AI1103"/>
        </row>
        <row r="1104">
          <cell r="E1104" t="str">
            <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cell r="AB1104"/>
          <cell r="AC1104"/>
          <cell r="AD1104"/>
          <cell r="AE1104"/>
          <cell r="AF1104"/>
          <cell r="AG1104"/>
          <cell r="AH1104"/>
          <cell r="AI1104"/>
        </row>
        <row r="1105">
          <cell r="E1105" t="str">
            <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cell r="AB1105"/>
          <cell r="AC1105"/>
          <cell r="AD1105"/>
          <cell r="AE1105"/>
          <cell r="AF1105"/>
          <cell r="AG1105"/>
          <cell r="AH1105"/>
          <cell r="AI1105"/>
        </row>
        <row r="1106">
          <cell r="E1106" t="str">
            <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cell r="AB1106"/>
          <cell r="AC1106"/>
          <cell r="AD1106"/>
          <cell r="AE1106"/>
          <cell r="AF1106"/>
          <cell r="AG1106"/>
          <cell r="AH1106"/>
          <cell r="AI1106"/>
        </row>
        <row r="1107">
          <cell r="E1107" t="str">
            <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cell r="AB1107"/>
          <cell r="AC1107"/>
          <cell r="AD1107"/>
          <cell r="AE1107"/>
          <cell r="AF1107"/>
          <cell r="AG1107"/>
          <cell r="AH1107"/>
          <cell r="AI1107"/>
        </row>
        <row r="1108">
          <cell r="E1108"/>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row>
        <row r="1109">
          <cell r="E1109"/>
          <cell r="F1109"/>
          <cell r="G1109"/>
          <cell r="H1109"/>
          <cell r="I1109"/>
          <cell r="J1109"/>
          <cell r="K1109"/>
          <cell r="L1109"/>
          <cell r="M1109"/>
          <cell r="N1109"/>
          <cell r="O1109"/>
          <cell r="P1109"/>
          <cell r="Q1109"/>
          <cell r="R1109"/>
          <cell r="S1109"/>
          <cell r="T1109"/>
          <cell r="U1109"/>
          <cell r="V1109"/>
          <cell r="W1109"/>
          <cell r="X1109"/>
          <cell r="Y1109"/>
          <cell r="Z1109"/>
          <cell r="AA1109"/>
          <cell r="AB1109"/>
          <cell r="AC1109"/>
          <cell r="AD1109"/>
          <cell r="AE1109"/>
          <cell r="AF1109"/>
          <cell r="AG1109"/>
          <cell r="AH1109"/>
          <cell r="AI1109"/>
        </row>
        <row r="1110">
          <cell r="E1110" t="str">
            <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cell r="AB1110"/>
          <cell r="AC1110"/>
          <cell r="AD1110"/>
          <cell r="AE1110"/>
          <cell r="AF1110"/>
          <cell r="AG1110"/>
          <cell r="AH1110"/>
          <cell r="AI1110"/>
        </row>
        <row r="1111">
          <cell r="E1111" t="str">
            <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cell r="AB1111"/>
          <cell r="AC1111"/>
          <cell r="AD1111"/>
          <cell r="AE1111"/>
          <cell r="AF1111"/>
          <cell r="AG1111"/>
          <cell r="AH1111"/>
          <cell r="AI1111"/>
        </row>
        <row r="1112">
          <cell r="E1112" t="str">
            <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cell r="AB1112"/>
          <cell r="AC1112"/>
          <cell r="AD1112"/>
          <cell r="AE1112"/>
          <cell r="AF1112"/>
          <cell r="AG1112"/>
          <cell r="AH1112"/>
          <cell r="AI1112"/>
        </row>
        <row r="1113">
          <cell r="E1113" t="str">
            <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cell r="AB1113"/>
          <cell r="AC1113"/>
          <cell r="AD1113"/>
          <cell r="AE1113"/>
          <cell r="AF1113"/>
          <cell r="AG1113"/>
          <cell r="AH1113"/>
          <cell r="AI1113"/>
        </row>
        <row r="1114">
          <cell r="E1114" t="str">
            <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cell r="AB1114"/>
          <cell r="AC1114"/>
          <cell r="AD1114"/>
          <cell r="AE1114"/>
          <cell r="AF1114"/>
          <cell r="AG1114"/>
          <cell r="AH1114"/>
          <cell r="AI1114"/>
        </row>
        <row r="1115">
          <cell r="E1115" t="str">
            <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cell r="AB1115"/>
          <cell r="AC1115"/>
          <cell r="AD1115"/>
          <cell r="AE1115"/>
          <cell r="AF1115"/>
          <cell r="AG1115"/>
          <cell r="AH1115"/>
          <cell r="AI1115"/>
        </row>
        <row r="1116">
          <cell r="E1116" t="str">
            <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cell r="AB1116"/>
          <cell r="AC1116"/>
          <cell r="AD1116"/>
          <cell r="AE1116"/>
          <cell r="AF1116"/>
          <cell r="AG1116"/>
          <cell r="AH1116"/>
          <cell r="AI1116"/>
        </row>
        <row r="1117">
          <cell r="E1117" t="str">
            <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cell r="AB1117"/>
          <cell r="AC1117"/>
          <cell r="AD1117"/>
          <cell r="AE1117"/>
          <cell r="AF1117"/>
          <cell r="AG1117"/>
          <cell r="AH1117"/>
          <cell r="AI1117"/>
        </row>
        <row r="1118">
          <cell r="E1118" t="str">
            <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cell r="AB1118"/>
          <cell r="AC1118"/>
          <cell r="AD1118"/>
          <cell r="AE1118"/>
          <cell r="AF1118"/>
          <cell r="AG1118"/>
          <cell r="AH1118"/>
          <cell r="AI1118"/>
        </row>
        <row r="1119">
          <cell r="E1119" t="str">
            <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cell r="AB1119"/>
          <cell r="AC1119"/>
          <cell r="AD1119"/>
          <cell r="AE1119"/>
          <cell r="AF1119"/>
          <cell r="AG1119"/>
          <cell r="AH1119"/>
          <cell r="AI1119"/>
        </row>
        <row r="1120">
          <cell r="E1120" t="str">
            <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cell r="AB1120"/>
          <cell r="AC1120"/>
          <cell r="AD1120"/>
          <cell r="AE1120"/>
          <cell r="AF1120"/>
          <cell r="AG1120"/>
          <cell r="AH1120"/>
          <cell r="AI1120"/>
        </row>
        <row r="1121">
          <cell r="E1121"/>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row>
        <row r="1122">
          <cell r="E1122"/>
          <cell r="F1122"/>
          <cell r="G1122"/>
          <cell r="H1122"/>
          <cell r="I1122"/>
          <cell r="J1122"/>
          <cell r="K1122"/>
          <cell r="L1122"/>
          <cell r="M1122"/>
          <cell r="N1122"/>
          <cell r="O1122"/>
          <cell r="P1122"/>
          <cell r="Q1122"/>
          <cell r="R1122"/>
          <cell r="S1122"/>
          <cell r="T1122"/>
          <cell r="U1122"/>
          <cell r="V1122"/>
          <cell r="W1122"/>
          <cell r="X1122"/>
          <cell r="Y1122"/>
          <cell r="Z1122"/>
          <cell r="AA1122"/>
          <cell r="AB1122"/>
          <cell r="AC1122"/>
          <cell r="AD1122"/>
          <cell r="AE1122"/>
          <cell r="AF1122"/>
          <cell r="AG1122"/>
          <cell r="AH1122"/>
          <cell r="AI1122"/>
        </row>
        <row r="1123">
          <cell r="E1123" t="str">
            <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cell r="AB1123"/>
          <cell r="AC1123"/>
          <cell r="AD1123"/>
          <cell r="AE1123"/>
          <cell r="AF1123"/>
          <cell r="AG1123"/>
          <cell r="AH1123"/>
          <cell r="AI1123"/>
        </row>
        <row r="1124">
          <cell r="E1124" t="str">
            <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cell r="AB1124"/>
          <cell r="AC1124"/>
          <cell r="AD1124"/>
          <cell r="AE1124"/>
          <cell r="AF1124"/>
          <cell r="AG1124"/>
          <cell r="AH1124"/>
          <cell r="AI1124"/>
        </row>
        <row r="1125">
          <cell r="E1125" t="str">
            <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cell r="AB1125"/>
          <cell r="AC1125"/>
          <cell r="AD1125"/>
          <cell r="AE1125"/>
          <cell r="AF1125"/>
          <cell r="AG1125"/>
          <cell r="AH1125"/>
          <cell r="AI1125"/>
        </row>
        <row r="1126">
          <cell r="E1126" t="str">
            <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cell r="AB1126"/>
          <cell r="AC1126"/>
          <cell r="AD1126"/>
          <cell r="AE1126"/>
          <cell r="AF1126"/>
          <cell r="AG1126"/>
          <cell r="AH1126"/>
          <cell r="AI1126"/>
        </row>
        <row r="1127">
          <cell r="E1127" t="str">
            <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cell r="AB1127"/>
          <cell r="AC1127"/>
          <cell r="AD1127"/>
          <cell r="AE1127"/>
          <cell r="AF1127"/>
          <cell r="AG1127"/>
          <cell r="AH1127"/>
          <cell r="AI1127"/>
        </row>
        <row r="1128">
          <cell r="E1128" t="str">
            <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cell r="AB1128"/>
          <cell r="AC1128"/>
          <cell r="AD1128"/>
          <cell r="AE1128"/>
          <cell r="AF1128"/>
          <cell r="AG1128"/>
          <cell r="AH1128"/>
          <cell r="AI1128"/>
        </row>
        <row r="1129">
          <cell r="E1129" t="str">
            <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cell r="AB1129"/>
          <cell r="AC1129"/>
          <cell r="AD1129"/>
          <cell r="AE1129"/>
          <cell r="AF1129"/>
          <cell r="AG1129"/>
          <cell r="AH1129"/>
          <cell r="AI1129"/>
        </row>
        <row r="1130">
          <cell r="E1130" t="str">
            <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cell r="AB1130"/>
          <cell r="AC1130"/>
          <cell r="AD1130"/>
          <cell r="AE1130"/>
          <cell r="AF1130"/>
          <cell r="AG1130"/>
          <cell r="AH1130"/>
          <cell r="AI1130"/>
        </row>
        <row r="1131">
          <cell r="E1131" t="str">
            <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cell r="AB1131"/>
          <cell r="AC1131"/>
          <cell r="AD1131"/>
          <cell r="AE1131"/>
          <cell r="AF1131"/>
          <cell r="AG1131"/>
          <cell r="AH1131"/>
          <cell r="AI1131"/>
        </row>
        <row r="1132">
          <cell r="E1132" t="str">
            <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cell r="AB1132"/>
          <cell r="AC1132"/>
          <cell r="AD1132"/>
          <cell r="AE1132"/>
          <cell r="AF1132"/>
          <cell r="AG1132"/>
          <cell r="AH1132"/>
          <cell r="AI1132"/>
        </row>
        <row r="1133">
          <cell r="E1133" t="str">
            <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cell r="AB1133"/>
          <cell r="AC1133"/>
          <cell r="AD1133"/>
          <cell r="AE1133"/>
          <cell r="AF1133"/>
          <cell r="AG1133"/>
          <cell r="AH1133"/>
          <cell r="AI1133"/>
        </row>
        <row r="1134">
          <cell r="E1134"/>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row>
        <row r="1135">
          <cell r="E1135"/>
          <cell r="F1135"/>
          <cell r="G1135"/>
          <cell r="H1135"/>
          <cell r="I1135"/>
          <cell r="J1135"/>
          <cell r="K1135"/>
          <cell r="L1135"/>
          <cell r="M1135"/>
          <cell r="N1135"/>
          <cell r="O1135"/>
          <cell r="P1135"/>
          <cell r="Q1135"/>
          <cell r="R1135"/>
          <cell r="S1135"/>
          <cell r="T1135"/>
          <cell r="U1135"/>
          <cell r="V1135"/>
          <cell r="W1135"/>
          <cell r="X1135"/>
          <cell r="Y1135"/>
          <cell r="Z1135"/>
          <cell r="AA1135"/>
          <cell r="AB1135"/>
          <cell r="AC1135"/>
          <cell r="AD1135"/>
          <cell r="AE1135"/>
          <cell r="AF1135"/>
          <cell r="AG1135"/>
          <cell r="AH1135"/>
          <cell r="AI1135"/>
        </row>
        <row r="1136">
          <cell r="E1136"/>
          <cell r="F1136">
            <v>0</v>
          </cell>
          <cell r="G1136">
            <v>0</v>
          </cell>
          <cell r="H1136">
            <v>0</v>
          </cell>
          <cell r="I1136"/>
          <cell r="J1136"/>
          <cell r="K1136"/>
          <cell r="L1136"/>
          <cell r="M1136"/>
          <cell r="N1136"/>
          <cell r="O1136">
            <v>0</v>
          </cell>
          <cell r="P1136">
            <v>0</v>
          </cell>
          <cell r="Q1136">
            <v>0</v>
          </cell>
          <cell r="R1136">
            <v>57100</v>
          </cell>
          <cell r="S1136">
            <v>58440</v>
          </cell>
          <cell r="T1136">
            <v>58640</v>
          </cell>
          <cell r="U1136">
            <v>41538</v>
          </cell>
          <cell r="V1136">
            <v>0</v>
          </cell>
          <cell r="W1136">
            <v>0</v>
          </cell>
          <cell r="X1136">
            <v>0</v>
          </cell>
          <cell r="Y1136">
            <v>0</v>
          </cell>
          <cell r="Z1136">
            <v>0</v>
          </cell>
          <cell r="AA1136"/>
          <cell r="AB1136"/>
          <cell r="AC1136"/>
          <cell r="AD1136">
            <v>0</v>
          </cell>
          <cell r="AE1136">
            <v>0</v>
          </cell>
          <cell r="AF1136">
            <v>0</v>
          </cell>
          <cell r="AG1136">
            <v>0</v>
          </cell>
          <cell r="AH1136">
            <v>0</v>
          </cell>
          <cell r="AI1136">
            <v>0</v>
          </cell>
        </row>
        <row r="1137">
          <cell r="E1137"/>
          <cell r="F1137"/>
          <cell r="G1137"/>
          <cell r="H1137"/>
          <cell r="I1137"/>
          <cell r="J1137"/>
          <cell r="K1137"/>
          <cell r="L1137"/>
          <cell r="M1137"/>
          <cell r="N1137"/>
          <cell r="O1137"/>
          <cell r="P1137"/>
          <cell r="Q1137"/>
          <cell r="R1137"/>
          <cell r="S1137"/>
          <cell r="T1137"/>
          <cell r="U1137"/>
          <cell r="V1137"/>
          <cell r="W1137"/>
          <cell r="X1137"/>
          <cell r="Y1137"/>
          <cell r="Z1137"/>
          <cell r="AA1137"/>
          <cell r="AB1137"/>
          <cell r="AC1137"/>
          <cell r="AD1137"/>
          <cell r="AE1137"/>
          <cell r="AF1137"/>
          <cell r="AG1137"/>
          <cell r="AH1137"/>
          <cell r="AI1137"/>
        </row>
        <row r="1138">
          <cell r="E1138"/>
          <cell r="F1138"/>
          <cell r="G1138"/>
          <cell r="H1138"/>
          <cell r="I1138"/>
          <cell r="J1138"/>
          <cell r="K1138"/>
          <cell r="L1138"/>
          <cell r="M1138"/>
          <cell r="N1138"/>
          <cell r="O1138"/>
          <cell r="P1138"/>
          <cell r="Q1138"/>
          <cell r="R1138"/>
          <cell r="S1138"/>
          <cell r="T1138"/>
          <cell r="U1138"/>
          <cell r="V1138"/>
          <cell r="W1138"/>
          <cell r="X1138"/>
          <cell r="Y1138"/>
          <cell r="Z1138"/>
          <cell r="AA1138"/>
          <cell r="AB1138"/>
          <cell r="AC1138"/>
          <cell r="AD1138"/>
          <cell r="AE1138"/>
          <cell r="AF1138"/>
          <cell r="AG1138"/>
          <cell r="AH1138"/>
          <cell r="AI1138"/>
        </row>
        <row r="1139">
          <cell r="E1139"/>
          <cell r="F1139"/>
          <cell r="G1139"/>
          <cell r="H1139"/>
          <cell r="I1139"/>
          <cell r="J1139"/>
          <cell r="K1139"/>
          <cell r="L1139"/>
          <cell r="M1139"/>
          <cell r="N1139"/>
          <cell r="O1139"/>
          <cell r="P1139"/>
          <cell r="Q1139"/>
          <cell r="R1139"/>
          <cell r="S1139"/>
          <cell r="T1139"/>
          <cell r="U1139"/>
          <cell r="V1139"/>
          <cell r="W1139"/>
          <cell r="X1139"/>
          <cell r="Y1139"/>
          <cell r="Z1139"/>
          <cell r="AA1139"/>
          <cell r="AB1139"/>
          <cell r="AC1139"/>
          <cell r="AD1139"/>
          <cell r="AE1139"/>
          <cell r="AF1139"/>
          <cell r="AG1139"/>
          <cell r="AH1139"/>
          <cell r="AI1139"/>
        </row>
        <row r="1140">
          <cell r="E1140" t="str">
            <v>City of Cape Town</v>
          </cell>
          <cell r="F1140">
            <v>0</v>
          </cell>
          <cell r="G1140">
            <v>0</v>
          </cell>
          <cell r="H1140">
            <v>0</v>
          </cell>
          <cell r="I1140"/>
          <cell r="J1140"/>
          <cell r="K1140"/>
          <cell r="L1140"/>
          <cell r="M1140"/>
          <cell r="N1140"/>
          <cell r="O1140">
            <v>12000</v>
          </cell>
          <cell r="P1140">
            <v>12000</v>
          </cell>
          <cell r="Q1140">
            <v>11000</v>
          </cell>
          <cell r="R1140">
            <v>1000</v>
          </cell>
          <cell r="S1140">
            <v>1000</v>
          </cell>
          <cell r="T1140">
            <v>1000</v>
          </cell>
          <cell r="U1140">
            <v>49772</v>
          </cell>
          <cell r="V1140">
            <v>0</v>
          </cell>
          <cell r="W1140">
            <v>0</v>
          </cell>
          <cell r="X1140">
            <v>70890</v>
          </cell>
          <cell r="Y1140">
            <v>74955</v>
          </cell>
          <cell r="Z1140">
            <v>78259</v>
          </cell>
          <cell r="AA1140"/>
          <cell r="AB1140"/>
          <cell r="AC1140"/>
          <cell r="AD1140"/>
          <cell r="AE1140"/>
          <cell r="AF1140"/>
          <cell r="AG1140"/>
          <cell r="AH1140"/>
          <cell r="AI1140"/>
        </row>
        <row r="1141">
          <cell r="E1141" t="str">
            <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cell r="AB1141"/>
          <cell r="AC1141"/>
          <cell r="AD1141"/>
          <cell r="AE1141"/>
          <cell r="AF1141"/>
          <cell r="AG1141"/>
          <cell r="AH1141"/>
          <cell r="AI1141"/>
        </row>
        <row r="1142">
          <cell r="E1142" t="str">
            <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cell r="AB1142"/>
          <cell r="AC1142"/>
          <cell r="AD1142"/>
          <cell r="AE1142"/>
          <cell r="AF1142"/>
          <cell r="AG1142"/>
          <cell r="AH1142"/>
          <cell r="AI1142"/>
        </row>
        <row r="1143">
          <cell r="E1143" t="str">
            <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cell r="AB1143"/>
          <cell r="AC1143"/>
          <cell r="AD1143"/>
          <cell r="AE1143"/>
          <cell r="AF1143"/>
          <cell r="AG1143"/>
          <cell r="AH1143"/>
          <cell r="AI1143"/>
        </row>
        <row r="1144">
          <cell r="E1144" t="str">
            <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cell r="AB1144"/>
          <cell r="AC1144"/>
          <cell r="AD1144"/>
          <cell r="AE1144"/>
          <cell r="AF1144"/>
          <cell r="AG1144"/>
          <cell r="AH1144"/>
          <cell r="AI1144"/>
        </row>
        <row r="1145">
          <cell r="E1145"/>
          <cell r="F1145"/>
          <cell r="G1145"/>
          <cell r="H1145"/>
          <cell r="I1145"/>
          <cell r="J1145"/>
          <cell r="K1145"/>
          <cell r="L1145"/>
          <cell r="M1145"/>
          <cell r="N1145"/>
          <cell r="O1145"/>
          <cell r="P1145"/>
          <cell r="Q1145"/>
          <cell r="R1145"/>
          <cell r="S1145"/>
          <cell r="T1145"/>
          <cell r="U1145"/>
          <cell r="V1145"/>
          <cell r="W1145"/>
          <cell r="X1145"/>
          <cell r="Y1145"/>
          <cell r="Z1145"/>
          <cell r="AA1145"/>
          <cell r="AB1145"/>
          <cell r="AC1145"/>
          <cell r="AD1145"/>
          <cell r="AE1145"/>
          <cell r="AF1145"/>
          <cell r="AG1145"/>
          <cell r="AH1145"/>
          <cell r="AI1145"/>
        </row>
        <row r="1146">
          <cell r="E1146"/>
          <cell r="F1146"/>
          <cell r="G1146"/>
          <cell r="H1146"/>
          <cell r="I1146"/>
          <cell r="J1146"/>
          <cell r="K1146"/>
          <cell r="L1146"/>
          <cell r="M1146"/>
          <cell r="N1146"/>
          <cell r="O1146"/>
          <cell r="P1146"/>
          <cell r="Q1146"/>
          <cell r="R1146"/>
          <cell r="S1146"/>
          <cell r="T1146"/>
          <cell r="U1146"/>
          <cell r="V1146"/>
          <cell r="W1146"/>
          <cell r="X1146"/>
          <cell r="Y1146"/>
          <cell r="Z1146"/>
          <cell r="AA1146"/>
          <cell r="AB1146"/>
          <cell r="AC1146"/>
          <cell r="AD1146"/>
          <cell r="AE1146"/>
          <cell r="AF1146"/>
          <cell r="AG1146"/>
          <cell r="AH1146"/>
          <cell r="AI1146"/>
        </row>
        <row r="1147">
          <cell r="E1147" t="str">
            <v>Matzikama</v>
          </cell>
          <cell r="F1147">
            <v>0</v>
          </cell>
          <cell r="G1147">
            <v>0</v>
          </cell>
          <cell r="H1147">
            <v>0</v>
          </cell>
          <cell r="I1147"/>
          <cell r="J1147"/>
          <cell r="K1147"/>
          <cell r="L1147"/>
          <cell r="M1147"/>
          <cell r="N1147"/>
          <cell r="O1147">
            <v>0</v>
          </cell>
          <cell r="P1147">
            <v>0</v>
          </cell>
          <cell r="Q1147">
            <v>0</v>
          </cell>
          <cell r="R1147">
            <v>1550</v>
          </cell>
          <cell r="S1147">
            <v>1771</v>
          </cell>
          <cell r="T1147">
            <v>1771</v>
          </cell>
          <cell r="U1147">
            <v>1836</v>
          </cell>
          <cell r="V1147">
            <v>0</v>
          </cell>
          <cell r="W1147">
            <v>0</v>
          </cell>
          <cell r="X1147">
            <v>0</v>
          </cell>
          <cell r="Y1147">
            <v>0</v>
          </cell>
          <cell r="Z1147">
            <v>0</v>
          </cell>
          <cell r="AA1147"/>
          <cell r="AB1147"/>
          <cell r="AC1147"/>
          <cell r="AD1147"/>
          <cell r="AE1147"/>
          <cell r="AF1147"/>
          <cell r="AG1147"/>
          <cell r="AH1147"/>
          <cell r="AI1147"/>
        </row>
        <row r="1148">
          <cell r="E1148" t="str">
            <v>Cederberg</v>
          </cell>
          <cell r="F1148">
            <v>0</v>
          </cell>
          <cell r="G1148">
            <v>0</v>
          </cell>
          <cell r="H1148">
            <v>0</v>
          </cell>
          <cell r="I1148"/>
          <cell r="J1148"/>
          <cell r="K1148"/>
          <cell r="L1148"/>
          <cell r="M1148"/>
          <cell r="N1148"/>
          <cell r="O1148">
            <v>0</v>
          </cell>
          <cell r="P1148">
            <v>0</v>
          </cell>
          <cell r="Q1148">
            <v>0</v>
          </cell>
          <cell r="R1148">
            <v>2023</v>
          </cell>
          <cell r="S1148">
            <v>2132</v>
          </cell>
          <cell r="T1148">
            <v>2132</v>
          </cell>
          <cell r="U1148">
            <v>1755</v>
          </cell>
          <cell r="V1148">
            <v>0</v>
          </cell>
          <cell r="W1148">
            <v>0</v>
          </cell>
          <cell r="X1148">
            <v>0</v>
          </cell>
          <cell r="Y1148">
            <v>0</v>
          </cell>
          <cell r="Z1148">
            <v>0</v>
          </cell>
          <cell r="AA1148"/>
          <cell r="AB1148"/>
          <cell r="AC1148"/>
          <cell r="AD1148"/>
          <cell r="AE1148"/>
          <cell r="AF1148"/>
          <cell r="AG1148"/>
          <cell r="AH1148"/>
          <cell r="AI1148"/>
        </row>
        <row r="1149">
          <cell r="E1149" t="str">
            <v>Bergrivier</v>
          </cell>
          <cell r="F1149">
            <v>0</v>
          </cell>
          <cell r="G1149">
            <v>0</v>
          </cell>
          <cell r="H1149">
            <v>0</v>
          </cell>
          <cell r="I1149"/>
          <cell r="J1149"/>
          <cell r="K1149"/>
          <cell r="L1149"/>
          <cell r="M1149"/>
          <cell r="N1149"/>
          <cell r="O1149">
            <v>0</v>
          </cell>
          <cell r="P1149">
            <v>0</v>
          </cell>
          <cell r="Q1149">
            <v>0</v>
          </cell>
          <cell r="R1149">
            <v>1550</v>
          </cell>
          <cell r="S1149">
            <v>1550</v>
          </cell>
          <cell r="T1149">
            <v>1550</v>
          </cell>
          <cell r="U1149">
            <v>2075</v>
          </cell>
          <cell r="V1149">
            <v>0</v>
          </cell>
          <cell r="W1149">
            <v>0</v>
          </cell>
          <cell r="X1149">
            <v>0</v>
          </cell>
          <cell r="Y1149">
            <v>0</v>
          </cell>
          <cell r="Z1149">
            <v>0</v>
          </cell>
          <cell r="AA1149"/>
          <cell r="AB1149"/>
          <cell r="AC1149"/>
          <cell r="AD1149"/>
          <cell r="AE1149"/>
          <cell r="AF1149"/>
          <cell r="AG1149"/>
          <cell r="AH1149"/>
          <cell r="AI1149"/>
        </row>
        <row r="1150">
          <cell r="E1150" t="str">
            <v>Saldanha Bay</v>
          </cell>
          <cell r="F1150">
            <v>0</v>
          </cell>
          <cell r="G1150">
            <v>0</v>
          </cell>
          <cell r="H1150">
            <v>0</v>
          </cell>
          <cell r="I1150"/>
          <cell r="J1150"/>
          <cell r="K1150"/>
          <cell r="L1150"/>
          <cell r="M1150"/>
          <cell r="N1150"/>
          <cell r="O1150">
            <v>0</v>
          </cell>
          <cell r="P1150">
            <v>0</v>
          </cell>
          <cell r="Q1150">
            <v>0</v>
          </cell>
          <cell r="R1150">
            <v>1550</v>
          </cell>
          <cell r="S1150">
            <v>1550</v>
          </cell>
          <cell r="T1150">
            <v>1550</v>
          </cell>
          <cell r="U1150">
            <v>2646</v>
          </cell>
          <cell r="V1150">
            <v>0</v>
          </cell>
          <cell r="W1150">
            <v>0</v>
          </cell>
          <cell r="X1150">
            <v>0</v>
          </cell>
          <cell r="Y1150">
            <v>0</v>
          </cell>
          <cell r="Z1150">
            <v>0</v>
          </cell>
          <cell r="AA1150"/>
          <cell r="AB1150"/>
          <cell r="AC1150"/>
          <cell r="AD1150"/>
          <cell r="AE1150"/>
          <cell r="AF1150"/>
          <cell r="AG1150"/>
          <cell r="AH1150"/>
          <cell r="AI1150"/>
        </row>
        <row r="1151">
          <cell r="E1151" t="str">
            <v>Swartland</v>
          </cell>
          <cell r="F1151">
            <v>0</v>
          </cell>
          <cell r="G1151">
            <v>0</v>
          </cell>
          <cell r="H1151">
            <v>0</v>
          </cell>
          <cell r="I1151"/>
          <cell r="J1151"/>
          <cell r="K1151"/>
          <cell r="L1151"/>
          <cell r="M1151"/>
          <cell r="N1151"/>
          <cell r="O1151">
            <v>0</v>
          </cell>
          <cell r="P1151">
            <v>0</v>
          </cell>
          <cell r="Q1151">
            <v>0</v>
          </cell>
          <cell r="R1151">
            <v>1550</v>
          </cell>
          <cell r="S1151">
            <v>1550</v>
          </cell>
          <cell r="T1151">
            <v>1550</v>
          </cell>
          <cell r="U1151">
            <v>1832</v>
          </cell>
          <cell r="V1151">
            <v>0</v>
          </cell>
          <cell r="W1151">
            <v>0</v>
          </cell>
          <cell r="X1151">
            <v>0</v>
          </cell>
          <cell r="Y1151">
            <v>0</v>
          </cell>
          <cell r="Z1151">
            <v>0</v>
          </cell>
          <cell r="AA1151"/>
          <cell r="AB1151"/>
          <cell r="AC1151"/>
          <cell r="AD1151"/>
          <cell r="AE1151"/>
          <cell r="AF1151"/>
          <cell r="AG1151"/>
          <cell r="AH1151"/>
          <cell r="AI1151"/>
        </row>
        <row r="1152">
          <cell r="E1152" t="str">
            <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cell r="AB1152"/>
          <cell r="AC1152"/>
          <cell r="AD1152"/>
          <cell r="AE1152"/>
          <cell r="AF1152"/>
          <cell r="AG1152"/>
          <cell r="AH1152"/>
          <cell r="AI1152"/>
        </row>
        <row r="1153">
          <cell r="E1153" t="str">
            <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cell r="AB1153"/>
          <cell r="AC1153"/>
          <cell r="AD1153"/>
          <cell r="AE1153"/>
          <cell r="AF1153"/>
          <cell r="AG1153"/>
          <cell r="AH1153"/>
          <cell r="AI1153"/>
        </row>
        <row r="1154">
          <cell r="E1154" t="str">
            <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cell r="AB1154"/>
          <cell r="AC1154"/>
          <cell r="AD1154"/>
          <cell r="AE1154"/>
          <cell r="AF1154"/>
          <cell r="AG1154"/>
          <cell r="AH1154"/>
          <cell r="AI1154"/>
        </row>
        <row r="1155">
          <cell r="E1155" t="str">
            <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cell r="AB1155"/>
          <cell r="AC1155"/>
          <cell r="AD1155"/>
          <cell r="AE1155"/>
          <cell r="AF1155"/>
          <cell r="AG1155"/>
          <cell r="AH1155"/>
          <cell r="AI1155"/>
        </row>
        <row r="1156">
          <cell r="E1156" t="str">
            <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cell r="AB1156"/>
          <cell r="AC1156"/>
          <cell r="AD1156"/>
          <cell r="AE1156"/>
          <cell r="AF1156"/>
          <cell r="AG1156"/>
          <cell r="AH1156"/>
          <cell r="AI1156"/>
        </row>
        <row r="1157">
          <cell r="E1157" t="str">
            <v>West Coast District Municipality</v>
          </cell>
          <cell r="F1157">
            <v>0</v>
          </cell>
          <cell r="G1157">
            <v>0</v>
          </cell>
          <cell r="H1157">
            <v>0</v>
          </cell>
          <cell r="I1157"/>
          <cell r="J1157"/>
          <cell r="K1157"/>
          <cell r="L1157"/>
          <cell r="M1157"/>
          <cell r="N1157"/>
          <cell r="O1157">
            <v>0</v>
          </cell>
          <cell r="P1157">
            <v>0</v>
          </cell>
          <cell r="Q1157">
            <v>0</v>
          </cell>
          <cell r="R1157">
            <v>1000</v>
          </cell>
          <cell r="S1157">
            <v>1000</v>
          </cell>
          <cell r="T1157">
            <v>1000</v>
          </cell>
          <cell r="U1157">
            <v>1401</v>
          </cell>
          <cell r="V1157">
            <v>0</v>
          </cell>
          <cell r="W1157">
            <v>0</v>
          </cell>
          <cell r="X1157">
            <v>0</v>
          </cell>
          <cell r="Y1157">
            <v>0</v>
          </cell>
          <cell r="Z1157">
            <v>0</v>
          </cell>
          <cell r="AA1157"/>
          <cell r="AB1157"/>
          <cell r="AC1157"/>
          <cell r="AD1157"/>
          <cell r="AE1157"/>
          <cell r="AF1157"/>
          <cell r="AG1157"/>
          <cell r="AH1157"/>
          <cell r="AI1157"/>
        </row>
        <row r="1158">
          <cell r="E1158"/>
          <cell r="F1158">
            <v>0</v>
          </cell>
          <cell r="G1158">
            <v>0</v>
          </cell>
          <cell r="H1158">
            <v>0</v>
          </cell>
          <cell r="I1158"/>
          <cell r="J1158"/>
          <cell r="K1158"/>
          <cell r="L1158"/>
          <cell r="M1158"/>
          <cell r="N1158"/>
          <cell r="O1158">
            <v>0</v>
          </cell>
          <cell r="P1158">
            <v>0</v>
          </cell>
          <cell r="Q1158">
            <v>0</v>
          </cell>
          <cell r="R1158">
            <v>9223</v>
          </cell>
          <cell r="S1158">
            <v>9553</v>
          </cell>
          <cell r="T1158">
            <v>9553</v>
          </cell>
          <cell r="U1158">
            <v>11545</v>
          </cell>
          <cell r="V1158">
            <v>0</v>
          </cell>
          <cell r="W1158">
            <v>0</v>
          </cell>
          <cell r="X1158">
            <v>0</v>
          </cell>
          <cell r="Y1158">
            <v>0</v>
          </cell>
          <cell r="Z1158">
            <v>0</v>
          </cell>
          <cell r="AA1158"/>
          <cell r="AB1158"/>
          <cell r="AC1158"/>
          <cell r="AD1158">
            <v>0</v>
          </cell>
          <cell r="AE1158">
            <v>0</v>
          </cell>
          <cell r="AF1158">
            <v>0</v>
          </cell>
          <cell r="AG1158">
            <v>0</v>
          </cell>
          <cell r="AH1158">
            <v>0</v>
          </cell>
          <cell r="AI1158">
            <v>0</v>
          </cell>
        </row>
        <row r="1159">
          <cell r="E1159"/>
          <cell r="F1159"/>
          <cell r="G1159"/>
          <cell r="H1159"/>
          <cell r="I1159"/>
          <cell r="J1159"/>
          <cell r="K1159"/>
          <cell r="L1159"/>
          <cell r="M1159"/>
          <cell r="N1159"/>
          <cell r="O1159"/>
          <cell r="P1159"/>
          <cell r="Q1159"/>
          <cell r="R1159"/>
          <cell r="S1159"/>
          <cell r="T1159"/>
          <cell r="U1159"/>
          <cell r="V1159"/>
          <cell r="W1159"/>
          <cell r="X1159"/>
          <cell r="Y1159"/>
          <cell r="Z1159"/>
          <cell r="AA1159"/>
          <cell r="AB1159"/>
          <cell r="AC1159"/>
          <cell r="AD1159"/>
          <cell r="AE1159"/>
          <cell r="AF1159"/>
          <cell r="AG1159"/>
          <cell r="AH1159"/>
          <cell r="AI1159"/>
        </row>
        <row r="1160">
          <cell r="E1160" t="str">
            <v>Witzenberg</v>
          </cell>
          <cell r="F1160">
            <v>0</v>
          </cell>
          <cell r="G1160">
            <v>0</v>
          </cell>
          <cell r="H1160">
            <v>0</v>
          </cell>
          <cell r="I1160"/>
          <cell r="J1160"/>
          <cell r="K1160"/>
          <cell r="L1160"/>
          <cell r="M1160"/>
          <cell r="N1160"/>
          <cell r="O1160">
            <v>0</v>
          </cell>
          <cell r="P1160">
            <v>0</v>
          </cell>
          <cell r="Q1160">
            <v>0</v>
          </cell>
          <cell r="R1160">
            <v>1550</v>
          </cell>
          <cell r="S1160">
            <v>1550</v>
          </cell>
          <cell r="T1160">
            <v>1550</v>
          </cell>
          <cell r="U1160">
            <v>2617</v>
          </cell>
          <cell r="V1160">
            <v>0</v>
          </cell>
          <cell r="W1160">
            <v>0</v>
          </cell>
          <cell r="X1160">
            <v>0</v>
          </cell>
          <cell r="Y1160">
            <v>0</v>
          </cell>
          <cell r="Z1160">
            <v>0</v>
          </cell>
          <cell r="AA1160"/>
          <cell r="AB1160"/>
          <cell r="AC1160"/>
          <cell r="AD1160"/>
          <cell r="AE1160"/>
          <cell r="AF1160"/>
          <cell r="AG1160"/>
          <cell r="AH1160"/>
          <cell r="AI1160"/>
        </row>
        <row r="1161">
          <cell r="E1161" t="str">
            <v>Drakenstein</v>
          </cell>
          <cell r="F1161">
            <v>0</v>
          </cell>
          <cell r="G1161">
            <v>0</v>
          </cell>
          <cell r="H1161">
            <v>0</v>
          </cell>
          <cell r="I1161"/>
          <cell r="J1161"/>
          <cell r="K1161"/>
          <cell r="L1161"/>
          <cell r="M1161"/>
          <cell r="N1161"/>
          <cell r="O1161">
            <v>0</v>
          </cell>
          <cell r="P1161">
            <v>0</v>
          </cell>
          <cell r="Q1161">
            <v>0</v>
          </cell>
          <cell r="R1161">
            <v>1550</v>
          </cell>
          <cell r="S1161">
            <v>1550</v>
          </cell>
          <cell r="T1161">
            <v>1550</v>
          </cell>
          <cell r="U1161">
            <v>3287</v>
          </cell>
          <cell r="V1161">
            <v>0</v>
          </cell>
          <cell r="W1161">
            <v>0</v>
          </cell>
          <cell r="X1161">
            <v>0</v>
          </cell>
          <cell r="Y1161">
            <v>0</v>
          </cell>
          <cell r="Z1161">
            <v>0</v>
          </cell>
          <cell r="AA1161"/>
          <cell r="AB1161"/>
          <cell r="AC1161"/>
          <cell r="AD1161"/>
          <cell r="AE1161"/>
          <cell r="AF1161"/>
          <cell r="AG1161"/>
          <cell r="AH1161"/>
          <cell r="AI1161"/>
        </row>
        <row r="1162">
          <cell r="E1162" t="str">
            <v>Stellenbosch</v>
          </cell>
          <cell r="F1162">
            <v>0</v>
          </cell>
          <cell r="G1162">
            <v>0</v>
          </cell>
          <cell r="H1162">
            <v>0</v>
          </cell>
          <cell r="I1162"/>
          <cell r="J1162"/>
          <cell r="K1162"/>
          <cell r="L1162"/>
          <cell r="M1162"/>
          <cell r="N1162"/>
          <cell r="O1162">
            <v>0</v>
          </cell>
          <cell r="P1162">
            <v>0</v>
          </cell>
          <cell r="Q1162">
            <v>0</v>
          </cell>
          <cell r="R1162">
            <v>1550</v>
          </cell>
          <cell r="S1162">
            <v>1550</v>
          </cell>
          <cell r="T1162">
            <v>1550</v>
          </cell>
          <cell r="U1162">
            <v>5998</v>
          </cell>
          <cell r="V1162">
            <v>0</v>
          </cell>
          <cell r="W1162">
            <v>0</v>
          </cell>
          <cell r="X1162">
            <v>0</v>
          </cell>
          <cell r="Y1162">
            <v>0</v>
          </cell>
          <cell r="Z1162">
            <v>0</v>
          </cell>
          <cell r="AA1162"/>
          <cell r="AB1162"/>
          <cell r="AC1162"/>
          <cell r="AD1162"/>
          <cell r="AE1162"/>
          <cell r="AF1162"/>
          <cell r="AG1162"/>
          <cell r="AH1162"/>
          <cell r="AI1162"/>
        </row>
        <row r="1163">
          <cell r="E1163" t="str">
            <v>Breede Valley</v>
          </cell>
          <cell r="F1163">
            <v>0</v>
          </cell>
          <cell r="G1163">
            <v>0</v>
          </cell>
          <cell r="H1163">
            <v>0</v>
          </cell>
          <cell r="I1163"/>
          <cell r="J1163"/>
          <cell r="K1163"/>
          <cell r="L1163"/>
          <cell r="M1163"/>
          <cell r="N1163"/>
          <cell r="O1163">
            <v>0</v>
          </cell>
          <cell r="P1163">
            <v>0</v>
          </cell>
          <cell r="Q1163">
            <v>0</v>
          </cell>
          <cell r="R1163">
            <v>1550</v>
          </cell>
          <cell r="S1163">
            <v>1550</v>
          </cell>
          <cell r="T1163">
            <v>1550</v>
          </cell>
          <cell r="U1163">
            <v>2965</v>
          </cell>
          <cell r="V1163">
            <v>0</v>
          </cell>
          <cell r="W1163">
            <v>0</v>
          </cell>
          <cell r="X1163">
            <v>0</v>
          </cell>
          <cell r="Y1163">
            <v>0</v>
          </cell>
          <cell r="Z1163">
            <v>0</v>
          </cell>
          <cell r="AA1163"/>
          <cell r="AB1163"/>
          <cell r="AC1163"/>
          <cell r="AD1163"/>
          <cell r="AE1163"/>
          <cell r="AF1163"/>
          <cell r="AG1163"/>
          <cell r="AH1163"/>
          <cell r="AI1163"/>
        </row>
        <row r="1164">
          <cell r="E1164" t="str">
            <v>Langeberg</v>
          </cell>
          <cell r="F1164">
            <v>0</v>
          </cell>
          <cell r="G1164">
            <v>0</v>
          </cell>
          <cell r="H1164">
            <v>0</v>
          </cell>
          <cell r="I1164"/>
          <cell r="J1164"/>
          <cell r="K1164"/>
          <cell r="L1164"/>
          <cell r="M1164"/>
          <cell r="N1164"/>
          <cell r="O1164">
            <v>0</v>
          </cell>
          <cell r="P1164">
            <v>0</v>
          </cell>
          <cell r="Q1164">
            <v>0</v>
          </cell>
          <cell r="R1164">
            <v>1550</v>
          </cell>
          <cell r="S1164">
            <v>1550</v>
          </cell>
          <cell r="T1164">
            <v>1550</v>
          </cell>
          <cell r="U1164">
            <v>2210</v>
          </cell>
          <cell r="V1164">
            <v>0</v>
          </cell>
          <cell r="W1164">
            <v>0</v>
          </cell>
          <cell r="X1164">
            <v>0</v>
          </cell>
          <cell r="Y1164">
            <v>0</v>
          </cell>
          <cell r="Z1164">
            <v>0</v>
          </cell>
          <cell r="AA1164"/>
          <cell r="AB1164"/>
          <cell r="AC1164"/>
          <cell r="AD1164"/>
          <cell r="AE1164"/>
          <cell r="AF1164"/>
          <cell r="AG1164"/>
          <cell r="AH1164"/>
          <cell r="AI1164"/>
        </row>
        <row r="1165">
          <cell r="E1165" t="str">
            <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cell r="AB1165"/>
          <cell r="AC1165"/>
          <cell r="AD1165"/>
          <cell r="AE1165"/>
          <cell r="AF1165"/>
          <cell r="AG1165"/>
          <cell r="AH1165"/>
          <cell r="AI1165"/>
        </row>
        <row r="1166">
          <cell r="E1166" t="str">
            <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cell r="AB1166"/>
          <cell r="AC1166"/>
          <cell r="AD1166"/>
          <cell r="AE1166"/>
          <cell r="AF1166"/>
          <cell r="AG1166"/>
          <cell r="AH1166"/>
          <cell r="AI1166"/>
        </row>
        <row r="1167">
          <cell r="E1167" t="str">
            <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cell r="AB1167"/>
          <cell r="AC1167"/>
          <cell r="AD1167"/>
          <cell r="AE1167"/>
          <cell r="AF1167"/>
          <cell r="AG1167"/>
          <cell r="AH1167"/>
          <cell r="AI1167"/>
        </row>
        <row r="1168">
          <cell r="E1168" t="str">
            <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cell r="AB1168"/>
          <cell r="AC1168"/>
          <cell r="AD1168"/>
          <cell r="AE1168"/>
          <cell r="AF1168"/>
          <cell r="AG1168"/>
          <cell r="AH1168"/>
          <cell r="AI1168"/>
        </row>
        <row r="1169">
          <cell r="E1169" t="str">
            <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cell r="AB1169"/>
          <cell r="AC1169"/>
          <cell r="AD1169"/>
          <cell r="AE1169"/>
          <cell r="AF1169"/>
          <cell r="AG1169"/>
          <cell r="AH1169"/>
          <cell r="AI1169"/>
        </row>
        <row r="1170">
          <cell r="E1170" t="str">
            <v>Cape Winelands District Municipality</v>
          </cell>
          <cell r="F1170">
            <v>0</v>
          </cell>
          <cell r="G1170">
            <v>0</v>
          </cell>
          <cell r="H1170">
            <v>0</v>
          </cell>
          <cell r="I1170"/>
          <cell r="J1170"/>
          <cell r="K1170"/>
          <cell r="L1170"/>
          <cell r="M1170"/>
          <cell r="N1170"/>
          <cell r="O1170">
            <v>0</v>
          </cell>
          <cell r="P1170">
            <v>0</v>
          </cell>
          <cell r="Q1170">
            <v>0</v>
          </cell>
          <cell r="R1170">
            <v>1000</v>
          </cell>
          <cell r="S1170">
            <v>1000</v>
          </cell>
          <cell r="T1170">
            <v>1000</v>
          </cell>
          <cell r="U1170">
            <v>1413</v>
          </cell>
          <cell r="V1170">
            <v>0</v>
          </cell>
          <cell r="W1170">
            <v>0</v>
          </cell>
          <cell r="X1170">
            <v>0</v>
          </cell>
          <cell r="Y1170">
            <v>0</v>
          </cell>
          <cell r="Z1170">
            <v>0</v>
          </cell>
          <cell r="AA1170"/>
          <cell r="AB1170"/>
          <cell r="AC1170"/>
          <cell r="AD1170"/>
          <cell r="AE1170"/>
          <cell r="AF1170"/>
          <cell r="AG1170"/>
          <cell r="AH1170"/>
          <cell r="AI1170"/>
        </row>
        <row r="1171">
          <cell r="E1171"/>
          <cell r="F1171">
            <v>0</v>
          </cell>
          <cell r="G1171">
            <v>0</v>
          </cell>
          <cell r="H1171">
            <v>0</v>
          </cell>
          <cell r="I1171"/>
          <cell r="J1171"/>
          <cell r="K1171"/>
          <cell r="L1171"/>
          <cell r="M1171"/>
          <cell r="N1171"/>
          <cell r="O1171">
            <v>0</v>
          </cell>
          <cell r="P1171">
            <v>0</v>
          </cell>
          <cell r="Q1171">
            <v>0</v>
          </cell>
          <cell r="R1171">
            <v>8750</v>
          </cell>
          <cell r="S1171">
            <v>8750</v>
          </cell>
          <cell r="T1171">
            <v>8750</v>
          </cell>
          <cell r="U1171">
            <v>18490</v>
          </cell>
          <cell r="V1171">
            <v>0</v>
          </cell>
          <cell r="W1171">
            <v>0</v>
          </cell>
          <cell r="X1171">
            <v>0</v>
          </cell>
          <cell r="Y1171">
            <v>0</v>
          </cell>
          <cell r="Z1171">
            <v>0</v>
          </cell>
          <cell r="AA1171"/>
          <cell r="AB1171"/>
          <cell r="AC1171"/>
          <cell r="AD1171">
            <v>0</v>
          </cell>
          <cell r="AE1171">
            <v>0</v>
          </cell>
          <cell r="AF1171">
            <v>0</v>
          </cell>
          <cell r="AG1171">
            <v>0</v>
          </cell>
          <cell r="AH1171">
            <v>0</v>
          </cell>
          <cell r="AI1171">
            <v>0</v>
          </cell>
        </row>
        <row r="1172">
          <cell r="E1172"/>
          <cell r="F1172"/>
          <cell r="G1172"/>
          <cell r="H1172"/>
          <cell r="I1172"/>
          <cell r="J1172"/>
          <cell r="K1172"/>
          <cell r="L1172"/>
          <cell r="M1172"/>
          <cell r="N1172"/>
          <cell r="O1172"/>
          <cell r="P1172"/>
          <cell r="Q1172"/>
          <cell r="R1172"/>
          <cell r="S1172"/>
          <cell r="T1172"/>
          <cell r="U1172"/>
          <cell r="V1172"/>
          <cell r="W1172"/>
          <cell r="X1172"/>
          <cell r="Y1172"/>
          <cell r="Z1172"/>
          <cell r="AA1172"/>
          <cell r="AB1172"/>
          <cell r="AC1172"/>
          <cell r="AD1172"/>
          <cell r="AE1172"/>
          <cell r="AF1172"/>
          <cell r="AG1172"/>
          <cell r="AH1172"/>
          <cell r="AI1172"/>
        </row>
        <row r="1173">
          <cell r="E1173" t="str">
            <v>Theewaterskloof</v>
          </cell>
          <cell r="F1173">
            <v>0</v>
          </cell>
          <cell r="G1173">
            <v>0</v>
          </cell>
          <cell r="H1173">
            <v>0</v>
          </cell>
          <cell r="I1173"/>
          <cell r="J1173"/>
          <cell r="K1173"/>
          <cell r="L1173"/>
          <cell r="M1173"/>
          <cell r="N1173"/>
          <cell r="O1173">
            <v>0</v>
          </cell>
          <cell r="P1173">
            <v>0</v>
          </cell>
          <cell r="Q1173">
            <v>0</v>
          </cell>
          <cell r="R1173">
            <v>1650</v>
          </cell>
          <cell r="S1173">
            <v>1650</v>
          </cell>
          <cell r="T1173">
            <v>1700</v>
          </cell>
          <cell r="U1173">
            <v>1721</v>
          </cell>
          <cell r="V1173">
            <v>0</v>
          </cell>
          <cell r="W1173">
            <v>0</v>
          </cell>
          <cell r="X1173">
            <v>0</v>
          </cell>
          <cell r="Y1173">
            <v>0</v>
          </cell>
          <cell r="Z1173">
            <v>0</v>
          </cell>
          <cell r="AA1173"/>
          <cell r="AB1173"/>
          <cell r="AC1173"/>
          <cell r="AD1173"/>
          <cell r="AE1173"/>
          <cell r="AF1173"/>
          <cell r="AG1173"/>
          <cell r="AH1173"/>
          <cell r="AI1173"/>
        </row>
        <row r="1174">
          <cell r="E1174" t="str">
            <v>Overstrand</v>
          </cell>
          <cell r="F1174">
            <v>0</v>
          </cell>
          <cell r="G1174">
            <v>0</v>
          </cell>
          <cell r="H1174">
            <v>0</v>
          </cell>
          <cell r="I1174"/>
          <cell r="J1174"/>
          <cell r="K1174"/>
          <cell r="L1174"/>
          <cell r="M1174"/>
          <cell r="N1174"/>
          <cell r="O1174">
            <v>0</v>
          </cell>
          <cell r="P1174">
            <v>0</v>
          </cell>
          <cell r="Q1174">
            <v>0</v>
          </cell>
          <cell r="R1174">
            <v>1550</v>
          </cell>
          <cell r="S1174">
            <v>1550</v>
          </cell>
          <cell r="T1174">
            <v>1550</v>
          </cell>
          <cell r="U1174">
            <v>2530</v>
          </cell>
          <cell r="V1174">
            <v>0</v>
          </cell>
          <cell r="W1174">
            <v>0</v>
          </cell>
          <cell r="X1174">
            <v>0</v>
          </cell>
          <cell r="Y1174">
            <v>0</v>
          </cell>
          <cell r="Z1174">
            <v>0</v>
          </cell>
          <cell r="AA1174"/>
          <cell r="AB1174"/>
          <cell r="AC1174"/>
          <cell r="AD1174"/>
          <cell r="AE1174"/>
          <cell r="AF1174"/>
          <cell r="AG1174"/>
          <cell r="AH1174"/>
          <cell r="AI1174"/>
        </row>
        <row r="1175">
          <cell r="E1175" t="str">
            <v>Cape Agulhas</v>
          </cell>
          <cell r="F1175">
            <v>0</v>
          </cell>
          <cell r="G1175">
            <v>0</v>
          </cell>
          <cell r="H1175">
            <v>0</v>
          </cell>
          <cell r="I1175"/>
          <cell r="J1175"/>
          <cell r="K1175"/>
          <cell r="L1175"/>
          <cell r="M1175"/>
          <cell r="N1175"/>
          <cell r="O1175">
            <v>0</v>
          </cell>
          <cell r="P1175">
            <v>0</v>
          </cell>
          <cell r="Q1175">
            <v>0</v>
          </cell>
          <cell r="R1175">
            <v>1550</v>
          </cell>
          <cell r="S1175">
            <v>1550</v>
          </cell>
          <cell r="T1175">
            <v>1550</v>
          </cell>
          <cell r="U1175">
            <v>2297</v>
          </cell>
          <cell r="V1175">
            <v>0</v>
          </cell>
          <cell r="W1175">
            <v>0</v>
          </cell>
          <cell r="X1175">
            <v>0</v>
          </cell>
          <cell r="Y1175">
            <v>0</v>
          </cell>
          <cell r="Z1175">
            <v>0</v>
          </cell>
          <cell r="AA1175"/>
          <cell r="AB1175"/>
          <cell r="AC1175"/>
          <cell r="AD1175"/>
          <cell r="AE1175"/>
          <cell r="AF1175"/>
          <cell r="AG1175"/>
          <cell r="AH1175"/>
          <cell r="AI1175"/>
        </row>
        <row r="1176">
          <cell r="E1176" t="str">
            <v>Swellendam</v>
          </cell>
          <cell r="F1176">
            <v>0</v>
          </cell>
          <cell r="G1176">
            <v>0</v>
          </cell>
          <cell r="H1176">
            <v>0</v>
          </cell>
          <cell r="I1176"/>
          <cell r="J1176"/>
          <cell r="K1176"/>
          <cell r="L1176"/>
          <cell r="M1176"/>
          <cell r="N1176"/>
          <cell r="O1176">
            <v>0</v>
          </cell>
          <cell r="P1176">
            <v>0</v>
          </cell>
          <cell r="Q1176">
            <v>0</v>
          </cell>
          <cell r="R1176">
            <v>1720</v>
          </cell>
          <cell r="S1176">
            <v>1720</v>
          </cell>
          <cell r="T1176">
            <v>1770</v>
          </cell>
          <cell r="U1176">
            <v>1682</v>
          </cell>
          <cell r="V1176">
            <v>0</v>
          </cell>
          <cell r="W1176">
            <v>0</v>
          </cell>
          <cell r="X1176">
            <v>0</v>
          </cell>
          <cell r="Y1176">
            <v>0</v>
          </cell>
          <cell r="Z1176">
            <v>0</v>
          </cell>
          <cell r="AA1176"/>
          <cell r="AB1176"/>
          <cell r="AC1176"/>
          <cell r="AD1176"/>
          <cell r="AE1176"/>
          <cell r="AF1176"/>
          <cell r="AG1176"/>
          <cell r="AH1176"/>
          <cell r="AI1176"/>
        </row>
        <row r="1177">
          <cell r="E1177" t="str">
            <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cell r="AB1177"/>
          <cell r="AC1177"/>
          <cell r="AD1177"/>
          <cell r="AE1177"/>
          <cell r="AF1177"/>
          <cell r="AG1177"/>
          <cell r="AH1177"/>
          <cell r="AI1177"/>
        </row>
        <row r="1178">
          <cell r="E1178" t="str">
            <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cell r="AB1178"/>
          <cell r="AC1178"/>
          <cell r="AD1178"/>
          <cell r="AE1178"/>
          <cell r="AF1178"/>
          <cell r="AG1178"/>
          <cell r="AH1178"/>
          <cell r="AI1178"/>
        </row>
        <row r="1179">
          <cell r="E1179" t="str">
            <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cell r="AB1179"/>
          <cell r="AC1179"/>
          <cell r="AD1179"/>
          <cell r="AE1179"/>
          <cell r="AF1179"/>
          <cell r="AG1179"/>
          <cell r="AH1179"/>
          <cell r="AI1179"/>
        </row>
        <row r="1180">
          <cell r="E1180" t="str">
            <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cell r="AB1180"/>
          <cell r="AC1180"/>
          <cell r="AD1180"/>
          <cell r="AE1180"/>
          <cell r="AF1180"/>
          <cell r="AG1180"/>
          <cell r="AH1180"/>
          <cell r="AI1180"/>
        </row>
        <row r="1181">
          <cell r="E1181" t="str">
            <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cell r="AB1181"/>
          <cell r="AC1181"/>
          <cell r="AD1181"/>
          <cell r="AE1181"/>
          <cell r="AF1181"/>
          <cell r="AG1181"/>
          <cell r="AH1181"/>
          <cell r="AI1181"/>
        </row>
        <row r="1182">
          <cell r="E1182" t="str">
            <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cell r="AB1182"/>
          <cell r="AC1182"/>
          <cell r="AD1182"/>
          <cell r="AE1182"/>
          <cell r="AF1182"/>
          <cell r="AG1182"/>
          <cell r="AH1182"/>
          <cell r="AI1182"/>
        </row>
        <row r="1183">
          <cell r="E1183" t="str">
            <v>Overberg District Municipality</v>
          </cell>
          <cell r="F1183">
            <v>0</v>
          </cell>
          <cell r="G1183">
            <v>0</v>
          </cell>
          <cell r="H1183">
            <v>0</v>
          </cell>
          <cell r="I1183"/>
          <cell r="J1183"/>
          <cell r="K1183"/>
          <cell r="L1183"/>
          <cell r="M1183"/>
          <cell r="N1183"/>
          <cell r="O1183">
            <v>0</v>
          </cell>
          <cell r="P1183">
            <v>0</v>
          </cell>
          <cell r="Q1183">
            <v>0</v>
          </cell>
          <cell r="R1183">
            <v>1000</v>
          </cell>
          <cell r="S1183">
            <v>1000</v>
          </cell>
          <cell r="T1183">
            <v>1000</v>
          </cell>
          <cell r="U1183">
            <v>1053</v>
          </cell>
          <cell r="V1183">
            <v>0</v>
          </cell>
          <cell r="W1183">
            <v>0</v>
          </cell>
          <cell r="X1183">
            <v>0</v>
          </cell>
          <cell r="Y1183">
            <v>0</v>
          </cell>
          <cell r="Z1183">
            <v>0</v>
          </cell>
          <cell r="AA1183"/>
          <cell r="AB1183"/>
          <cell r="AC1183"/>
          <cell r="AD1183"/>
          <cell r="AE1183"/>
          <cell r="AF1183"/>
          <cell r="AG1183"/>
          <cell r="AH1183"/>
          <cell r="AI1183"/>
        </row>
        <row r="1184">
          <cell r="E1184"/>
          <cell r="F1184">
            <v>0</v>
          </cell>
          <cell r="G1184">
            <v>0</v>
          </cell>
          <cell r="H1184">
            <v>0</v>
          </cell>
          <cell r="I1184"/>
          <cell r="J1184"/>
          <cell r="K1184"/>
          <cell r="L1184"/>
          <cell r="M1184"/>
          <cell r="N1184"/>
          <cell r="O1184">
            <v>0</v>
          </cell>
          <cell r="P1184">
            <v>0</v>
          </cell>
          <cell r="Q1184">
            <v>0</v>
          </cell>
          <cell r="R1184">
            <v>7470</v>
          </cell>
          <cell r="S1184">
            <v>7470</v>
          </cell>
          <cell r="T1184">
            <v>7570</v>
          </cell>
          <cell r="U1184">
            <v>9283</v>
          </cell>
          <cell r="V1184">
            <v>0</v>
          </cell>
          <cell r="W1184">
            <v>0</v>
          </cell>
          <cell r="X1184">
            <v>0</v>
          </cell>
          <cell r="Y1184">
            <v>0</v>
          </cell>
          <cell r="Z1184">
            <v>0</v>
          </cell>
          <cell r="AA1184"/>
          <cell r="AB1184"/>
          <cell r="AC1184"/>
          <cell r="AD1184">
            <v>0</v>
          </cell>
          <cell r="AE1184">
            <v>0</v>
          </cell>
          <cell r="AF1184">
            <v>0</v>
          </cell>
          <cell r="AG1184">
            <v>0</v>
          </cell>
          <cell r="AH1184">
            <v>0</v>
          </cell>
          <cell r="AI1184">
            <v>0</v>
          </cell>
        </row>
        <row r="1185">
          <cell r="E1185"/>
          <cell r="F1185"/>
          <cell r="G1185"/>
          <cell r="H1185"/>
          <cell r="I1185"/>
          <cell r="J1185"/>
          <cell r="K1185"/>
          <cell r="L1185"/>
          <cell r="M1185"/>
          <cell r="N1185"/>
          <cell r="O1185"/>
          <cell r="P1185"/>
          <cell r="Q1185"/>
          <cell r="R1185"/>
          <cell r="S1185"/>
          <cell r="T1185"/>
          <cell r="U1185"/>
          <cell r="V1185"/>
          <cell r="W1185"/>
          <cell r="X1185"/>
          <cell r="Y1185"/>
          <cell r="Z1185"/>
          <cell r="AA1185"/>
          <cell r="AB1185"/>
          <cell r="AC1185"/>
          <cell r="AD1185"/>
          <cell r="AE1185"/>
          <cell r="AF1185"/>
          <cell r="AG1185"/>
          <cell r="AH1185"/>
          <cell r="AI1185"/>
        </row>
        <row r="1186">
          <cell r="E1186" t="str">
            <v>Kannaland</v>
          </cell>
          <cell r="F1186">
            <v>0</v>
          </cell>
          <cell r="G1186">
            <v>0</v>
          </cell>
          <cell r="H1186">
            <v>0</v>
          </cell>
          <cell r="I1186"/>
          <cell r="J1186"/>
          <cell r="K1186"/>
          <cell r="L1186"/>
          <cell r="M1186"/>
          <cell r="N1186"/>
          <cell r="O1186">
            <v>0</v>
          </cell>
          <cell r="P1186">
            <v>0</v>
          </cell>
          <cell r="Q1186">
            <v>0</v>
          </cell>
          <cell r="R1186">
            <v>2811</v>
          </cell>
          <cell r="S1186">
            <v>2932</v>
          </cell>
          <cell r="T1186">
            <v>2932</v>
          </cell>
          <cell r="U1186">
            <v>1359</v>
          </cell>
          <cell r="V1186">
            <v>0</v>
          </cell>
          <cell r="W1186">
            <v>0</v>
          </cell>
          <cell r="X1186">
            <v>0</v>
          </cell>
          <cell r="Y1186">
            <v>0</v>
          </cell>
          <cell r="Z1186">
            <v>0</v>
          </cell>
          <cell r="AA1186"/>
          <cell r="AB1186"/>
          <cell r="AC1186"/>
          <cell r="AD1186"/>
          <cell r="AE1186"/>
          <cell r="AF1186"/>
          <cell r="AG1186"/>
          <cell r="AH1186"/>
          <cell r="AI1186"/>
        </row>
        <row r="1187">
          <cell r="E1187" t="str">
            <v>Hessequa</v>
          </cell>
          <cell r="F1187">
            <v>0</v>
          </cell>
          <cell r="G1187">
            <v>0</v>
          </cell>
          <cell r="H1187">
            <v>0</v>
          </cell>
          <cell r="I1187"/>
          <cell r="J1187"/>
          <cell r="K1187"/>
          <cell r="L1187"/>
          <cell r="M1187"/>
          <cell r="N1187"/>
          <cell r="O1187">
            <v>0</v>
          </cell>
          <cell r="P1187">
            <v>0</v>
          </cell>
          <cell r="Q1187">
            <v>0</v>
          </cell>
          <cell r="R1187">
            <v>1550</v>
          </cell>
          <cell r="S1187">
            <v>1550</v>
          </cell>
          <cell r="T1187">
            <v>1550</v>
          </cell>
          <cell r="U1187">
            <v>1154</v>
          </cell>
          <cell r="V1187">
            <v>0</v>
          </cell>
          <cell r="W1187">
            <v>0</v>
          </cell>
          <cell r="X1187">
            <v>0</v>
          </cell>
          <cell r="Y1187">
            <v>0</v>
          </cell>
          <cell r="Z1187">
            <v>0</v>
          </cell>
          <cell r="AA1187"/>
          <cell r="AB1187"/>
          <cell r="AC1187"/>
          <cell r="AD1187"/>
          <cell r="AE1187"/>
          <cell r="AF1187"/>
          <cell r="AG1187"/>
          <cell r="AH1187"/>
          <cell r="AI1187"/>
        </row>
        <row r="1188">
          <cell r="E1188" t="str">
            <v>Mossel Bay</v>
          </cell>
          <cell r="F1188">
            <v>0</v>
          </cell>
          <cell r="G1188">
            <v>0</v>
          </cell>
          <cell r="H1188">
            <v>0</v>
          </cell>
          <cell r="I1188"/>
          <cell r="J1188"/>
          <cell r="K1188"/>
          <cell r="L1188"/>
          <cell r="M1188"/>
          <cell r="N1188"/>
          <cell r="O1188">
            <v>0</v>
          </cell>
          <cell r="P1188">
            <v>0</v>
          </cell>
          <cell r="Q1188">
            <v>0</v>
          </cell>
          <cell r="R1188">
            <v>1550</v>
          </cell>
          <cell r="S1188">
            <v>1550</v>
          </cell>
          <cell r="T1188">
            <v>1566</v>
          </cell>
          <cell r="U1188">
            <v>1672</v>
          </cell>
          <cell r="V1188">
            <v>0</v>
          </cell>
          <cell r="W1188">
            <v>0</v>
          </cell>
          <cell r="X1188">
            <v>0</v>
          </cell>
          <cell r="Y1188">
            <v>0</v>
          </cell>
          <cell r="Z1188">
            <v>0</v>
          </cell>
          <cell r="AA1188"/>
          <cell r="AB1188"/>
          <cell r="AC1188"/>
          <cell r="AD1188"/>
          <cell r="AE1188"/>
          <cell r="AF1188"/>
          <cell r="AG1188"/>
          <cell r="AH1188"/>
          <cell r="AI1188"/>
        </row>
        <row r="1189">
          <cell r="E1189" t="str">
            <v>George</v>
          </cell>
          <cell r="F1189">
            <v>0</v>
          </cell>
          <cell r="G1189">
            <v>0</v>
          </cell>
          <cell r="H1189">
            <v>0</v>
          </cell>
          <cell r="I1189"/>
          <cell r="J1189"/>
          <cell r="K1189"/>
          <cell r="L1189"/>
          <cell r="M1189"/>
          <cell r="N1189"/>
          <cell r="O1189">
            <v>6000</v>
          </cell>
          <cell r="P1189">
            <v>6000</v>
          </cell>
          <cell r="Q1189">
            <v>6000</v>
          </cell>
          <cell r="R1189">
            <v>1550</v>
          </cell>
          <cell r="S1189">
            <v>1721</v>
          </cell>
          <cell r="T1189">
            <v>1771</v>
          </cell>
          <cell r="U1189">
            <v>3068</v>
          </cell>
          <cell r="V1189">
            <v>0</v>
          </cell>
          <cell r="W1189">
            <v>0</v>
          </cell>
          <cell r="X1189">
            <v>0</v>
          </cell>
          <cell r="Y1189">
            <v>0</v>
          </cell>
          <cell r="Z1189">
            <v>0</v>
          </cell>
          <cell r="AA1189"/>
          <cell r="AB1189"/>
          <cell r="AC1189"/>
          <cell r="AD1189"/>
          <cell r="AE1189"/>
          <cell r="AF1189"/>
          <cell r="AG1189"/>
          <cell r="AH1189"/>
          <cell r="AI1189"/>
        </row>
        <row r="1190">
          <cell r="E1190" t="str">
            <v>Oudtshoorn</v>
          </cell>
          <cell r="F1190">
            <v>0</v>
          </cell>
          <cell r="G1190">
            <v>0</v>
          </cell>
          <cell r="H1190">
            <v>0</v>
          </cell>
          <cell r="I1190"/>
          <cell r="J1190"/>
          <cell r="K1190"/>
          <cell r="L1190"/>
          <cell r="M1190"/>
          <cell r="N1190"/>
          <cell r="O1190">
            <v>0</v>
          </cell>
          <cell r="P1190">
            <v>0</v>
          </cell>
          <cell r="Q1190">
            <v>0</v>
          </cell>
          <cell r="R1190">
            <v>2663</v>
          </cell>
          <cell r="S1190">
            <v>2800</v>
          </cell>
          <cell r="T1190">
            <v>2802</v>
          </cell>
          <cell r="U1190">
            <v>1784</v>
          </cell>
          <cell r="V1190">
            <v>0</v>
          </cell>
          <cell r="W1190">
            <v>0</v>
          </cell>
          <cell r="X1190">
            <v>0</v>
          </cell>
          <cell r="Y1190">
            <v>0</v>
          </cell>
          <cell r="Z1190">
            <v>0</v>
          </cell>
          <cell r="AA1190"/>
          <cell r="AB1190"/>
          <cell r="AC1190"/>
          <cell r="AD1190"/>
          <cell r="AE1190"/>
          <cell r="AF1190"/>
          <cell r="AG1190"/>
          <cell r="AH1190"/>
          <cell r="AI1190"/>
        </row>
        <row r="1191">
          <cell r="E1191" t="str">
            <v>Bitou</v>
          </cell>
          <cell r="F1191">
            <v>0</v>
          </cell>
          <cell r="G1191">
            <v>0</v>
          </cell>
          <cell r="H1191">
            <v>0</v>
          </cell>
          <cell r="I1191"/>
          <cell r="J1191"/>
          <cell r="K1191"/>
          <cell r="L1191"/>
          <cell r="M1191"/>
          <cell r="N1191"/>
          <cell r="O1191">
            <v>0</v>
          </cell>
          <cell r="P1191">
            <v>0</v>
          </cell>
          <cell r="Q1191">
            <v>0</v>
          </cell>
          <cell r="R1191">
            <v>1550</v>
          </cell>
          <cell r="S1191">
            <v>1721</v>
          </cell>
          <cell r="T1191">
            <v>1771</v>
          </cell>
          <cell r="U1191">
            <v>996</v>
          </cell>
          <cell r="V1191">
            <v>0</v>
          </cell>
          <cell r="W1191">
            <v>0</v>
          </cell>
          <cell r="X1191">
            <v>0</v>
          </cell>
          <cell r="Y1191">
            <v>0</v>
          </cell>
          <cell r="Z1191">
            <v>0</v>
          </cell>
          <cell r="AA1191"/>
          <cell r="AB1191"/>
          <cell r="AC1191"/>
          <cell r="AD1191"/>
          <cell r="AE1191"/>
          <cell r="AF1191"/>
          <cell r="AG1191"/>
          <cell r="AH1191"/>
          <cell r="AI1191"/>
        </row>
        <row r="1192">
          <cell r="E1192" t="str">
            <v>Knysna</v>
          </cell>
          <cell r="F1192">
            <v>0</v>
          </cell>
          <cell r="G1192">
            <v>0</v>
          </cell>
          <cell r="H1192">
            <v>0</v>
          </cell>
          <cell r="I1192"/>
          <cell r="J1192"/>
          <cell r="K1192"/>
          <cell r="L1192"/>
          <cell r="M1192"/>
          <cell r="N1192"/>
          <cell r="O1192">
            <v>0</v>
          </cell>
          <cell r="P1192">
            <v>0</v>
          </cell>
          <cell r="Q1192">
            <v>0</v>
          </cell>
          <cell r="R1192">
            <v>1550</v>
          </cell>
          <cell r="S1192">
            <v>1721</v>
          </cell>
          <cell r="T1192">
            <v>1771</v>
          </cell>
          <cell r="U1192">
            <v>1118</v>
          </cell>
          <cell r="V1192">
            <v>0</v>
          </cell>
          <cell r="W1192">
            <v>0</v>
          </cell>
          <cell r="X1192">
            <v>0</v>
          </cell>
          <cell r="Y1192">
            <v>0</v>
          </cell>
          <cell r="Z1192">
            <v>0</v>
          </cell>
          <cell r="AA1192"/>
          <cell r="AB1192"/>
          <cell r="AC1192"/>
          <cell r="AD1192"/>
          <cell r="AE1192"/>
          <cell r="AF1192"/>
          <cell r="AG1192"/>
          <cell r="AH1192"/>
          <cell r="AI1192"/>
        </row>
        <row r="1193">
          <cell r="E1193" t="str">
            <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cell r="AB1193"/>
          <cell r="AC1193"/>
          <cell r="AD1193"/>
          <cell r="AE1193"/>
          <cell r="AF1193"/>
          <cell r="AG1193"/>
          <cell r="AH1193"/>
          <cell r="AI1193"/>
        </row>
        <row r="1194">
          <cell r="E1194" t="str">
            <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cell r="AB1194"/>
          <cell r="AC1194"/>
          <cell r="AD1194"/>
          <cell r="AE1194"/>
          <cell r="AF1194"/>
          <cell r="AG1194"/>
          <cell r="AH1194"/>
          <cell r="AI1194"/>
        </row>
        <row r="1195">
          <cell r="E1195" t="str">
            <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cell r="AB1195"/>
          <cell r="AC1195"/>
          <cell r="AD1195"/>
          <cell r="AE1195"/>
          <cell r="AF1195"/>
          <cell r="AG1195"/>
          <cell r="AH1195"/>
          <cell r="AI1195"/>
        </row>
        <row r="1196">
          <cell r="E1196" t="str">
            <v>Garden Route District Municipality</v>
          </cell>
          <cell r="F1196">
            <v>0</v>
          </cell>
          <cell r="G1196">
            <v>0</v>
          </cell>
          <cell r="H1196">
            <v>0</v>
          </cell>
          <cell r="I1196"/>
          <cell r="J1196"/>
          <cell r="K1196"/>
          <cell r="L1196"/>
          <cell r="M1196"/>
          <cell r="N1196"/>
          <cell r="O1196">
            <v>0</v>
          </cell>
          <cell r="P1196">
            <v>0</v>
          </cell>
          <cell r="Q1196">
            <v>0</v>
          </cell>
          <cell r="R1196">
            <v>1000</v>
          </cell>
          <cell r="S1196">
            <v>1000</v>
          </cell>
          <cell r="T1196">
            <v>1000</v>
          </cell>
          <cell r="U1196">
            <v>2071</v>
          </cell>
          <cell r="V1196">
            <v>0</v>
          </cell>
          <cell r="W1196">
            <v>0</v>
          </cell>
          <cell r="X1196">
            <v>0</v>
          </cell>
          <cell r="Y1196">
            <v>0</v>
          </cell>
          <cell r="Z1196">
            <v>0</v>
          </cell>
          <cell r="AA1196"/>
          <cell r="AB1196"/>
          <cell r="AC1196"/>
          <cell r="AD1196"/>
          <cell r="AE1196"/>
          <cell r="AF1196"/>
          <cell r="AG1196"/>
          <cell r="AH1196"/>
          <cell r="AI1196"/>
        </row>
        <row r="1197">
          <cell r="E1197"/>
          <cell r="F1197">
            <v>0</v>
          </cell>
          <cell r="G1197">
            <v>0</v>
          </cell>
          <cell r="H1197">
            <v>0</v>
          </cell>
          <cell r="I1197"/>
          <cell r="J1197"/>
          <cell r="K1197"/>
          <cell r="L1197"/>
          <cell r="M1197"/>
          <cell r="N1197"/>
          <cell r="O1197">
            <v>6000</v>
          </cell>
          <cell r="P1197">
            <v>6000</v>
          </cell>
          <cell r="Q1197">
            <v>6000</v>
          </cell>
          <cell r="R1197">
            <v>14224</v>
          </cell>
          <cell r="S1197">
            <v>14995</v>
          </cell>
          <cell r="T1197">
            <v>15163</v>
          </cell>
          <cell r="U1197">
            <v>13222</v>
          </cell>
          <cell r="V1197">
            <v>0</v>
          </cell>
          <cell r="W1197">
            <v>0</v>
          </cell>
          <cell r="X1197">
            <v>0</v>
          </cell>
          <cell r="Y1197">
            <v>0</v>
          </cell>
          <cell r="Z1197">
            <v>0</v>
          </cell>
          <cell r="AA1197"/>
          <cell r="AB1197"/>
          <cell r="AC1197"/>
          <cell r="AD1197">
            <v>0</v>
          </cell>
          <cell r="AE1197">
            <v>0</v>
          </cell>
          <cell r="AF1197">
            <v>0</v>
          </cell>
          <cell r="AG1197">
            <v>0</v>
          </cell>
          <cell r="AH1197">
            <v>0</v>
          </cell>
          <cell r="AI1197">
            <v>0</v>
          </cell>
        </row>
        <row r="1198">
          <cell r="E1198"/>
          <cell r="F1198"/>
          <cell r="G1198"/>
          <cell r="H1198"/>
          <cell r="I1198"/>
          <cell r="J1198"/>
          <cell r="K1198"/>
          <cell r="L1198"/>
          <cell r="M1198"/>
          <cell r="N1198"/>
          <cell r="O1198"/>
          <cell r="P1198"/>
          <cell r="Q1198"/>
          <cell r="R1198"/>
          <cell r="S1198"/>
          <cell r="T1198"/>
          <cell r="U1198"/>
          <cell r="V1198"/>
          <cell r="W1198"/>
          <cell r="X1198"/>
          <cell r="Y1198"/>
          <cell r="Z1198"/>
          <cell r="AA1198"/>
          <cell r="AB1198"/>
          <cell r="AC1198"/>
          <cell r="AD1198"/>
          <cell r="AE1198"/>
          <cell r="AF1198"/>
          <cell r="AG1198"/>
          <cell r="AH1198"/>
          <cell r="AI1198"/>
        </row>
        <row r="1199">
          <cell r="E1199" t="str">
            <v>Laingsburg</v>
          </cell>
          <cell r="F1199">
            <v>0</v>
          </cell>
          <cell r="G1199">
            <v>0</v>
          </cell>
          <cell r="H1199">
            <v>0</v>
          </cell>
          <cell r="I1199"/>
          <cell r="J1199"/>
          <cell r="K1199"/>
          <cell r="L1199"/>
          <cell r="M1199"/>
          <cell r="N1199"/>
          <cell r="O1199">
            <v>0</v>
          </cell>
          <cell r="P1199">
            <v>0</v>
          </cell>
          <cell r="Q1199">
            <v>0</v>
          </cell>
          <cell r="R1199">
            <v>1750</v>
          </cell>
          <cell r="S1199">
            <v>1750</v>
          </cell>
          <cell r="T1199">
            <v>1800</v>
          </cell>
          <cell r="U1199">
            <v>1098</v>
          </cell>
          <cell r="V1199">
            <v>0</v>
          </cell>
          <cell r="W1199">
            <v>0</v>
          </cell>
          <cell r="X1199">
            <v>0</v>
          </cell>
          <cell r="Y1199">
            <v>0</v>
          </cell>
          <cell r="Z1199">
            <v>0</v>
          </cell>
          <cell r="AA1199"/>
          <cell r="AB1199"/>
          <cell r="AC1199"/>
          <cell r="AD1199"/>
          <cell r="AE1199"/>
          <cell r="AF1199"/>
          <cell r="AG1199"/>
          <cell r="AH1199"/>
          <cell r="AI1199"/>
        </row>
        <row r="1200">
          <cell r="E1200" t="str">
            <v>Prince Albert</v>
          </cell>
          <cell r="F1200">
            <v>0</v>
          </cell>
          <cell r="G1200">
            <v>0</v>
          </cell>
          <cell r="H1200">
            <v>0</v>
          </cell>
          <cell r="I1200"/>
          <cell r="J1200"/>
          <cell r="K1200"/>
          <cell r="L1200"/>
          <cell r="M1200"/>
          <cell r="N1200"/>
          <cell r="O1200">
            <v>0</v>
          </cell>
          <cell r="P1200">
            <v>0</v>
          </cell>
          <cell r="Q1200">
            <v>0</v>
          </cell>
          <cell r="R1200">
            <v>1650</v>
          </cell>
          <cell r="S1200">
            <v>1650</v>
          </cell>
          <cell r="T1200">
            <v>1700</v>
          </cell>
          <cell r="U1200">
            <v>1243</v>
          </cell>
          <cell r="V1200">
            <v>0</v>
          </cell>
          <cell r="W1200">
            <v>0</v>
          </cell>
          <cell r="X1200">
            <v>0</v>
          </cell>
          <cell r="Y1200">
            <v>0</v>
          </cell>
          <cell r="Z1200">
            <v>0</v>
          </cell>
          <cell r="AA1200"/>
          <cell r="AB1200"/>
          <cell r="AC1200"/>
          <cell r="AD1200"/>
          <cell r="AE1200"/>
          <cell r="AF1200"/>
          <cell r="AG1200"/>
          <cell r="AH1200"/>
          <cell r="AI1200"/>
        </row>
        <row r="1201">
          <cell r="E1201" t="str">
            <v>Beaufort West</v>
          </cell>
          <cell r="F1201">
            <v>0</v>
          </cell>
          <cell r="G1201">
            <v>0</v>
          </cell>
          <cell r="H1201">
            <v>0</v>
          </cell>
          <cell r="I1201"/>
          <cell r="J1201"/>
          <cell r="K1201"/>
          <cell r="L1201"/>
          <cell r="M1201"/>
          <cell r="N1201"/>
          <cell r="O1201">
            <v>0</v>
          </cell>
          <cell r="P1201">
            <v>0</v>
          </cell>
          <cell r="Q1201">
            <v>0</v>
          </cell>
          <cell r="R1201">
            <v>1914</v>
          </cell>
          <cell r="S1201">
            <v>2085</v>
          </cell>
          <cell r="T1201">
            <v>2185</v>
          </cell>
          <cell r="U1201">
            <v>1285</v>
          </cell>
          <cell r="V1201">
            <v>0</v>
          </cell>
          <cell r="W1201">
            <v>0</v>
          </cell>
          <cell r="X1201">
            <v>0</v>
          </cell>
          <cell r="Y1201">
            <v>0</v>
          </cell>
          <cell r="Z1201">
            <v>0</v>
          </cell>
          <cell r="AA1201"/>
          <cell r="AB1201"/>
          <cell r="AC1201"/>
          <cell r="AD1201"/>
          <cell r="AE1201"/>
          <cell r="AF1201"/>
          <cell r="AG1201"/>
          <cell r="AH1201"/>
          <cell r="AI1201"/>
        </row>
        <row r="1202">
          <cell r="E1202" t="str">
            <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cell r="AB1202"/>
          <cell r="AC1202"/>
          <cell r="AD1202"/>
          <cell r="AE1202"/>
          <cell r="AF1202"/>
          <cell r="AG1202"/>
          <cell r="AH1202"/>
          <cell r="AI1202"/>
        </row>
        <row r="1203">
          <cell r="E1203" t="str">
            <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cell r="AB1203"/>
          <cell r="AC1203"/>
          <cell r="AD1203"/>
          <cell r="AE1203"/>
          <cell r="AF1203"/>
          <cell r="AG1203"/>
          <cell r="AH1203"/>
          <cell r="AI1203"/>
        </row>
        <row r="1204">
          <cell r="E1204" t="str">
            <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cell r="AB1204"/>
          <cell r="AC1204"/>
          <cell r="AD1204"/>
          <cell r="AE1204"/>
          <cell r="AF1204"/>
          <cell r="AG1204"/>
          <cell r="AH1204"/>
          <cell r="AI1204"/>
        </row>
        <row r="1205">
          <cell r="E1205" t="str">
            <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cell r="AB1205"/>
          <cell r="AC1205"/>
          <cell r="AD1205"/>
          <cell r="AE1205"/>
          <cell r="AF1205"/>
          <cell r="AG1205"/>
          <cell r="AH1205"/>
          <cell r="AI1205"/>
        </row>
        <row r="1206">
          <cell r="E1206" t="str">
            <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cell r="AB1206"/>
          <cell r="AC1206"/>
          <cell r="AD1206"/>
          <cell r="AE1206"/>
          <cell r="AF1206"/>
          <cell r="AG1206"/>
          <cell r="AH1206"/>
          <cell r="AI1206"/>
        </row>
        <row r="1207">
          <cell r="E1207" t="str">
            <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cell r="AB1207"/>
          <cell r="AC1207"/>
          <cell r="AD1207"/>
          <cell r="AE1207"/>
          <cell r="AF1207"/>
          <cell r="AG1207"/>
          <cell r="AH1207"/>
          <cell r="AI1207"/>
        </row>
        <row r="1208">
          <cell r="E1208" t="str">
            <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cell r="AB1208"/>
          <cell r="AC1208"/>
          <cell r="AD1208"/>
          <cell r="AE1208"/>
          <cell r="AF1208"/>
          <cell r="AG1208"/>
          <cell r="AH1208"/>
          <cell r="AI1208"/>
        </row>
        <row r="1209">
          <cell r="E1209" t="str">
            <v>Central Karoo District Municipality</v>
          </cell>
          <cell r="F1209">
            <v>0</v>
          </cell>
          <cell r="G1209">
            <v>0</v>
          </cell>
          <cell r="H1209">
            <v>0</v>
          </cell>
          <cell r="I1209"/>
          <cell r="J1209"/>
          <cell r="K1209"/>
          <cell r="L1209"/>
          <cell r="M1209"/>
          <cell r="N1209"/>
          <cell r="O1209">
            <v>0</v>
          </cell>
          <cell r="P1209">
            <v>0</v>
          </cell>
          <cell r="Q1209">
            <v>0</v>
          </cell>
          <cell r="R1209">
            <v>1000</v>
          </cell>
          <cell r="S1209">
            <v>1000</v>
          </cell>
          <cell r="T1209">
            <v>1000</v>
          </cell>
          <cell r="U1209">
            <v>1269</v>
          </cell>
          <cell r="V1209">
            <v>0</v>
          </cell>
          <cell r="W1209">
            <v>0</v>
          </cell>
          <cell r="X1209">
            <v>0</v>
          </cell>
          <cell r="Y1209">
            <v>0</v>
          </cell>
          <cell r="Z1209">
            <v>0</v>
          </cell>
          <cell r="AA1209"/>
          <cell r="AB1209"/>
          <cell r="AC1209"/>
          <cell r="AD1209"/>
          <cell r="AE1209"/>
          <cell r="AF1209"/>
          <cell r="AG1209"/>
          <cell r="AH1209"/>
          <cell r="AI1209"/>
        </row>
        <row r="1210">
          <cell r="E1210"/>
          <cell r="F1210">
            <v>0</v>
          </cell>
          <cell r="G1210">
            <v>0</v>
          </cell>
          <cell r="H1210">
            <v>0</v>
          </cell>
          <cell r="I1210"/>
          <cell r="J1210"/>
          <cell r="K1210"/>
          <cell r="L1210"/>
          <cell r="M1210"/>
          <cell r="N1210"/>
          <cell r="O1210">
            <v>0</v>
          </cell>
          <cell r="P1210">
            <v>0</v>
          </cell>
          <cell r="Q1210">
            <v>0</v>
          </cell>
          <cell r="R1210">
            <v>6314</v>
          </cell>
          <cell r="S1210">
            <v>6485</v>
          </cell>
          <cell r="T1210">
            <v>6685</v>
          </cell>
          <cell r="U1210">
            <v>4895</v>
          </cell>
          <cell r="V1210">
            <v>0</v>
          </cell>
          <cell r="W1210">
            <v>0</v>
          </cell>
          <cell r="X1210">
            <v>0</v>
          </cell>
          <cell r="Y1210">
            <v>0</v>
          </cell>
          <cell r="Z1210">
            <v>0</v>
          </cell>
          <cell r="AA1210"/>
          <cell r="AB1210"/>
          <cell r="AC1210"/>
          <cell r="AD1210">
            <v>0</v>
          </cell>
          <cell r="AE1210">
            <v>0</v>
          </cell>
          <cell r="AF1210">
            <v>0</v>
          </cell>
          <cell r="AG1210">
            <v>0</v>
          </cell>
          <cell r="AH1210">
            <v>0</v>
          </cell>
          <cell r="AI1210">
            <v>0</v>
          </cell>
        </row>
        <row r="1211">
          <cell r="E1211"/>
          <cell r="F1211"/>
          <cell r="G1211"/>
          <cell r="H1211"/>
          <cell r="I1211"/>
          <cell r="J1211"/>
          <cell r="K1211"/>
          <cell r="L1211"/>
          <cell r="M1211"/>
          <cell r="N1211"/>
          <cell r="O1211"/>
          <cell r="P1211"/>
          <cell r="Q1211"/>
          <cell r="R1211"/>
          <cell r="S1211"/>
          <cell r="T1211"/>
          <cell r="U1211"/>
          <cell r="V1211"/>
          <cell r="W1211"/>
          <cell r="X1211"/>
          <cell r="Y1211"/>
          <cell r="Z1211"/>
          <cell r="AA1211"/>
          <cell r="AB1211"/>
          <cell r="AC1211"/>
          <cell r="AD1211"/>
          <cell r="AE1211"/>
          <cell r="AF1211"/>
          <cell r="AG1211"/>
          <cell r="AH1211"/>
          <cell r="AI1211"/>
        </row>
        <row r="1212">
          <cell r="E1212" t="str">
            <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cell r="AB1212"/>
          <cell r="AC1212"/>
          <cell r="AD1212"/>
          <cell r="AE1212"/>
          <cell r="AF1212"/>
          <cell r="AG1212"/>
          <cell r="AH1212"/>
          <cell r="AI1212"/>
        </row>
        <row r="1213">
          <cell r="E1213" t="str">
            <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cell r="AB1213"/>
          <cell r="AC1213"/>
          <cell r="AD1213"/>
          <cell r="AE1213"/>
          <cell r="AF1213"/>
          <cell r="AG1213"/>
          <cell r="AH1213"/>
          <cell r="AI1213"/>
        </row>
        <row r="1214">
          <cell r="E1214" t="str">
            <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cell r="AB1214"/>
          <cell r="AC1214"/>
          <cell r="AD1214"/>
          <cell r="AE1214"/>
          <cell r="AF1214"/>
          <cell r="AG1214"/>
          <cell r="AH1214"/>
          <cell r="AI1214"/>
        </row>
        <row r="1215">
          <cell r="E1215" t="str">
            <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cell r="AB1215"/>
          <cell r="AC1215"/>
          <cell r="AD1215"/>
          <cell r="AE1215"/>
          <cell r="AF1215"/>
          <cell r="AG1215"/>
          <cell r="AH1215"/>
          <cell r="AI1215"/>
        </row>
        <row r="1216">
          <cell r="E1216" t="str">
            <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cell r="AB1216"/>
          <cell r="AC1216"/>
          <cell r="AD1216"/>
          <cell r="AE1216"/>
          <cell r="AF1216"/>
          <cell r="AG1216"/>
          <cell r="AH1216"/>
          <cell r="AI1216"/>
        </row>
        <row r="1217">
          <cell r="E1217" t="str">
            <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cell r="AB1217"/>
          <cell r="AC1217"/>
          <cell r="AD1217"/>
          <cell r="AE1217"/>
          <cell r="AF1217"/>
          <cell r="AG1217"/>
          <cell r="AH1217"/>
          <cell r="AI1217"/>
        </row>
        <row r="1218">
          <cell r="E1218" t="str">
            <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cell r="AB1218"/>
          <cell r="AC1218"/>
          <cell r="AD1218"/>
          <cell r="AE1218"/>
          <cell r="AF1218"/>
          <cell r="AG1218"/>
          <cell r="AH1218"/>
          <cell r="AI1218"/>
        </row>
        <row r="1219">
          <cell r="E1219" t="str">
            <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cell r="AB1219"/>
          <cell r="AC1219"/>
          <cell r="AD1219"/>
          <cell r="AE1219"/>
          <cell r="AF1219"/>
          <cell r="AG1219"/>
          <cell r="AH1219"/>
          <cell r="AI1219"/>
        </row>
        <row r="1220">
          <cell r="E1220" t="str">
            <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cell r="AB1220"/>
          <cell r="AC1220"/>
          <cell r="AD1220"/>
          <cell r="AE1220"/>
          <cell r="AF1220"/>
          <cell r="AG1220"/>
          <cell r="AH1220"/>
          <cell r="AI1220"/>
        </row>
        <row r="1221">
          <cell r="E1221" t="str">
            <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cell r="AB1221"/>
          <cell r="AC1221"/>
          <cell r="AD1221"/>
          <cell r="AE1221"/>
          <cell r="AF1221"/>
          <cell r="AG1221"/>
          <cell r="AH1221"/>
          <cell r="AI1221"/>
        </row>
        <row r="1222">
          <cell r="E1222" t="str">
            <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cell r="AB1222"/>
          <cell r="AC1222"/>
          <cell r="AD1222"/>
          <cell r="AE1222"/>
          <cell r="AF1222"/>
          <cell r="AG1222"/>
          <cell r="AH1222"/>
          <cell r="AI1222"/>
        </row>
        <row r="1223">
          <cell r="E1223"/>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row>
        <row r="1224">
          <cell r="E1224"/>
          <cell r="F1224"/>
          <cell r="G1224"/>
          <cell r="H1224"/>
          <cell r="I1224"/>
          <cell r="J1224"/>
          <cell r="K1224"/>
          <cell r="L1224"/>
          <cell r="M1224"/>
          <cell r="N1224"/>
          <cell r="O1224"/>
          <cell r="P1224"/>
          <cell r="Q1224"/>
          <cell r="R1224"/>
          <cell r="S1224"/>
          <cell r="T1224"/>
          <cell r="U1224"/>
          <cell r="V1224"/>
          <cell r="W1224"/>
          <cell r="X1224"/>
          <cell r="Y1224"/>
          <cell r="Z1224"/>
          <cell r="AA1224"/>
          <cell r="AB1224"/>
          <cell r="AC1224"/>
          <cell r="AD1224"/>
          <cell r="AE1224"/>
          <cell r="AF1224"/>
          <cell r="AG1224"/>
          <cell r="AH1224"/>
          <cell r="AI1224"/>
        </row>
        <row r="1225">
          <cell r="E1225" t="str">
            <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cell r="AB1225"/>
          <cell r="AC1225"/>
          <cell r="AD1225"/>
          <cell r="AE1225"/>
          <cell r="AF1225"/>
          <cell r="AG1225"/>
          <cell r="AH1225"/>
          <cell r="AI1225"/>
        </row>
        <row r="1226">
          <cell r="E1226" t="str">
            <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cell r="AB1226"/>
          <cell r="AC1226"/>
          <cell r="AD1226"/>
          <cell r="AE1226"/>
          <cell r="AF1226"/>
          <cell r="AG1226"/>
          <cell r="AH1226"/>
          <cell r="AI1226"/>
        </row>
        <row r="1227">
          <cell r="E1227" t="str">
            <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cell r="AB1227"/>
          <cell r="AC1227"/>
          <cell r="AD1227"/>
          <cell r="AE1227"/>
          <cell r="AF1227"/>
          <cell r="AG1227"/>
          <cell r="AH1227"/>
          <cell r="AI1227"/>
        </row>
        <row r="1228">
          <cell r="E1228" t="str">
            <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cell r="AB1228"/>
          <cell r="AC1228"/>
          <cell r="AD1228"/>
          <cell r="AE1228"/>
          <cell r="AF1228"/>
          <cell r="AG1228"/>
          <cell r="AH1228"/>
          <cell r="AI1228"/>
        </row>
        <row r="1229">
          <cell r="E1229" t="str">
            <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cell r="AB1229"/>
          <cell r="AC1229"/>
          <cell r="AD1229"/>
          <cell r="AE1229"/>
          <cell r="AF1229"/>
          <cell r="AG1229"/>
          <cell r="AH1229"/>
          <cell r="AI1229"/>
        </row>
        <row r="1230">
          <cell r="E1230" t="str">
            <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cell r="AB1230"/>
          <cell r="AC1230"/>
          <cell r="AD1230"/>
          <cell r="AE1230"/>
          <cell r="AF1230"/>
          <cell r="AG1230"/>
          <cell r="AH1230"/>
          <cell r="AI1230"/>
        </row>
        <row r="1231">
          <cell r="E1231" t="str">
            <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cell r="AB1231"/>
          <cell r="AC1231"/>
          <cell r="AD1231"/>
          <cell r="AE1231"/>
          <cell r="AF1231"/>
          <cell r="AG1231"/>
          <cell r="AH1231"/>
          <cell r="AI1231"/>
        </row>
        <row r="1232">
          <cell r="E1232" t="str">
            <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cell r="AB1232"/>
          <cell r="AC1232"/>
          <cell r="AD1232"/>
          <cell r="AE1232"/>
          <cell r="AF1232"/>
          <cell r="AG1232"/>
          <cell r="AH1232"/>
          <cell r="AI1232"/>
        </row>
        <row r="1233">
          <cell r="E1233" t="str">
            <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cell r="AB1233"/>
          <cell r="AC1233"/>
          <cell r="AD1233"/>
          <cell r="AE1233"/>
          <cell r="AF1233"/>
          <cell r="AG1233"/>
          <cell r="AH1233"/>
          <cell r="AI1233"/>
        </row>
        <row r="1234">
          <cell r="E1234" t="str">
            <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cell r="AB1234"/>
          <cell r="AC1234"/>
          <cell r="AD1234"/>
          <cell r="AE1234"/>
          <cell r="AF1234"/>
          <cell r="AG1234"/>
          <cell r="AH1234"/>
          <cell r="AI1234"/>
        </row>
        <row r="1235">
          <cell r="E1235" t="str">
            <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cell r="AB1235"/>
          <cell r="AC1235"/>
          <cell r="AD1235"/>
          <cell r="AE1235"/>
          <cell r="AF1235"/>
          <cell r="AG1235"/>
          <cell r="AH1235"/>
          <cell r="AI1235"/>
        </row>
        <row r="1236">
          <cell r="E1236"/>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row>
        <row r="1237">
          <cell r="E1237"/>
          <cell r="F1237"/>
          <cell r="G1237"/>
          <cell r="H1237"/>
          <cell r="I1237"/>
          <cell r="J1237"/>
          <cell r="K1237"/>
          <cell r="L1237"/>
          <cell r="M1237"/>
          <cell r="N1237"/>
          <cell r="O1237"/>
          <cell r="P1237"/>
          <cell r="Q1237"/>
          <cell r="R1237"/>
          <cell r="S1237"/>
          <cell r="T1237"/>
          <cell r="U1237"/>
          <cell r="V1237"/>
          <cell r="W1237"/>
          <cell r="X1237"/>
          <cell r="Y1237"/>
          <cell r="Z1237"/>
          <cell r="AA1237"/>
          <cell r="AB1237"/>
          <cell r="AC1237"/>
          <cell r="AD1237"/>
          <cell r="AE1237"/>
          <cell r="AF1237"/>
          <cell r="AG1237"/>
          <cell r="AH1237"/>
          <cell r="AI1237"/>
        </row>
        <row r="1238">
          <cell r="E1238" t="str">
            <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cell r="AB1238"/>
          <cell r="AC1238"/>
          <cell r="AD1238"/>
          <cell r="AE1238"/>
          <cell r="AF1238"/>
          <cell r="AG1238"/>
          <cell r="AH1238"/>
          <cell r="AI1238"/>
        </row>
        <row r="1239">
          <cell r="E1239" t="str">
            <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cell r="AB1239"/>
          <cell r="AC1239"/>
          <cell r="AD1239"/>
          <cell r="AE1239"/>
          <cell r="AF1239"/>
          <cell r="AG1239"/>
          <cell r="AH1239"/>
          <cell r="AI1239"/>
        </row>
        <row r="1240">
          <cell r="E1240" t="str">
            <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cell r="AB1240"/>
          <cell r="AC1240"/>
          <cell r="AD1240"/>
          <cell r="AE1240"/>
          <cell r="AF1240"/>
          <cell r="AG1240"/>
          <cell r="AH1240"/>
          <cell r="AI1240"/>
        </row>
        <row r="1241">
          <cell r="E1241" t="str">
            <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cell r="AB1241"/>
          <cell r="AC1241"/>
          <cell r="AD1241"/>
          <cell r="AE1241"/>
          <cell r="AF1241"/>
          <cell r="AG1241"/>
          <cell r="AH1241"/>
          <cell r="AI1241"/>
        </row>
        <row r="1242">
          <cell r="E1242" t="str">
            <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cell r="AB1242"/>
          <cell r="AC1242"/>
          <cell r="AD1242"/>
          <cell r="AE1242"/>
          <cell r="AF1242"/>
          <cell r="AG1242"/>
          <cell r="AH1242"/>
          <cell r="AI1242"/>
        </row>
        <row r="1243">
          <cell r="E1243" t="str">
            <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cell r="AB1243"/>
          <cell r="AC1243"/>
          <cell r="AD1243"/>
          <cell r="AE1243"/>
          <cell r="AF1243"/>
          <cell r="AG1243"/>
          <cell r="AH1243"/>
          <cell r="AI1243"/>
        </row>
        <row r="1244">
          <cell r="E1244" t="str">
            <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cell r="AB1244"/>
          <cell r="AC1244"/>
          <cell r="AD1244"/>
          <cell r="AE1244"/>
          <cell r="AF1244"/>
          <cell r="AG1244"/>
          <cell r="AH1244"/>
          <cell r="AI1244"/>
        </row>
        <row r="1245">
          <cell r="E1245" t="str">
            <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cell r="AB1245"/>
          <cell r="AC1245"/>
          <cell r="AD1245"/>
          <cell r="AE1245"/>
          <cell r="AF1245"/>
          <cell r="AG1245"/>
          <cell r="AH1245"/>
          <cell r="AI1245"/>
        </row>
        <row r="1246">
          <cell r="E1246" t="str">
            <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cell r="AB1246"/>
          <cell r="AC1246"/>
          <cell r="AD1246"/>
          <cell r="AE1246"/>
          <cell r="AF1246"/>
          <cell r="AG1246"/>
          <cell r="AH1246"/>
          <cell r="AI1246"/>
        </row>
        <row r="1247">
          <cell r="E1247" t="str">
            <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cell r="AB1247"/>
          <cell r="AC1247"/>
          <cell r="AD1247"/>
          <cell r="AE1247"/>
          <cell r="AF1247"/>
          <cell r="AG1247"/>
          <cell r="AH1247"/>
          <cell r="AI1247"/>
        </row>
        <row r="1248">
          <cell r="E1248" t="str">
            <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cell r="AB1248"/>
          <cell r="AC1248"/>
          <cell r="AD1248"/>
          <cell r="AE1248"/>
          <cell r="AF1248"/>
          <cell r="AG1248"/>
          <cell r="AH1248"/>
          <cell r="AI1248"/>
        </row>
        <row r="1249">
          <cell r="E1249"/>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row>
        <row r="1250">
          <cell r="E1250"/>
          <cell r="F1250"/>
          <cell r="G1250"/>
          <cell r="H1250"/>
          <cell r="I1250"/>
          <cell r="J1250"/>
          <cell r="K1250"/>
          <cell r="L1250"/>
          <cell r="M1250"/>
          <cell r="N1250"/>
          <cell r="O1250"/>
          <cell r="P1250"/>
          <cell r="Q1250"/>
          <cell r="R1250"/>
          <cell r="S1250"/>
          <cell r="T1250"/>
          <cell r="U1250"/>
          <cell r="V1250"/>
          <cell r="W1250"/>
          <cell r="X1250"/>
          <cell r="Y1250"/>
          <cell r="Z1250"/>
          <cell r="AA1250"/>
          <cell r="AB1250"/>
          <cell r="AC1250"/>
          <cell r="AD1250"/>
          <cell r="AE1250"/>
          <cell r="AF1250"/>
          <cell r="AG1250"/>
          <cell r="AH1250"/>
          <cell r="AI1250"/>
        </row>
        <row r="1251">
          <cell r="E1251" t="str">
            <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cell r="AB1251"/>
          <cell r="AC1251"/>
          <cell r="AD1251"/>
          <cell r="AE1251"/>
          <cell r="AF1251"/>
          <cell r="AG1251"/>
          <cell r="AH1251"/>
          <cell r="AI1251"/>
        </row>
        <row r="1252">
          <cell r="E1252" t="str">
            <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cell r="AB1252"/>
          <cell r="AC1252"/>
          <cell r="AD1252"/>
          <cell r="AE1252"/>
          <cell r="AF1252"/>
          <cell r="AG1252"/>
          <cell r="AH1252"/>
          <cell r="AI1252"/>
        </row>
        <row r="1253">
          <cell r="E1253" t="str">
            <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cell r="AB1253"/>
          <cell r="AC1253"/>
          <cell r="AD1253"/>
          <cell r="AE1253"/>
          <cell r="AF1253"/>
          <cell r="AG1253"/>
          <cell r="AH1253"/>
          <cell r="AI1253"/>
        </row>
        <row r="1254">
          <cell r="E1254" t="str">
            <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cell r="AB1254"/>
          <cell r="AC1254"/>
          <cell r="AD1254"/>
          <cell r="AE1254"/>
          <cell r="AF1254"/>
          <cell r="AG1254"/>
          <cell r="AH1254"/>
          <cell r="AI1254"/>
        </row>
        <row r="1255">
          <cell r="E1255" t="str">
            <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cell r="AB1255"/>
          <cell r="AC1255"/>
          <cell r="AD1255"/>
          <cell r="AE1255"/>
          <cell r="AF1255"/>
          <cell r="AG1255"/>
          <cell r="AH1255"/>
          <cell r="AI1255"/>
        </row>
        <row r="1256">
          <cell r="E1256" t="str">
            <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cell r="AB1256"/>
          <cell r="AC1256"/>
          <cell r="AD1256"/>
          <cell r="AE1256"/>
          <cell r="AF1256"/>
          <cell r="AG1256"/>
          <cell r="AH1256"/>
          <cell r="AI1256"/>
        </row>
        <row r="1257">
          <cell r="E1257" t="str">
            <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cell r="AB1257"/>
          <cell r="AC1257"/>
          <cell r="AD1257"/>
          <cell r="AE1257"/>
          <cell r="AF1257"/>
          <cell r="AG1257"/>
          <cell r="AH1257"/>
          <cell r="AI1257"/>
        </row>
        <row r="1258">
          <cell r="E1258" t="str">
            <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cell r="AB1258"/>
          <cell r="AC1258"/>
          <cell r="AD1258"/>
          <cell r="AE1258"/>
          <cell r="AF1258"/>
          <cell r="AG1258"/>
          <cell r="AH1258"/>
          <cell r="AI1258"/>
        </row>
        <row r="1259">
          <cell r="E1259" t="str">
            <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cell r="AB1259"/>
          <cell r="AC1259"/>
          <cell r="AD1259"/>
          <cell r="AE1259"/>
          <cell r="AF1259"/>
          <cell r="AG1259"/>
          <cell r="AH1259"/>
          <cell r="AI1259"/>
        </row>
        <row r="1260">
          <cell r="E1260" t="str">
            <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cell r="AB1260"/>
          <cell r="AC1260"/>
          <cell r="AD1260"/>
          <cell r="AE1260"/>
          <cell r="AF1260"/>
          <cell r="AG1260"/>
          <cell r="AH1260"/>
          <cell r="AI1260"/>
        </row>
        <row r="1261">
          <cell r="E1261" t="str">
            <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cell r="AB1261"/>
          <cell r="AC1261"/>
          <cell r="AD1261"/>
          <cell r="AE1261"/>
          <cell r="AF1261"/>
          <cell r="AG1261"/>
          <cell r="AH1261"/>
          <cell r="AI1261"/>
        </row>
        <row r="1262">
          <cell r="E1262"/>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row>
        <row r="1263">
          <cell r="E1263"/>
          <cell r="F1263"/>
          <cell r="G1263"/>
          <cell r="H1263"/>
          <cell r="I1263"/>
          <cell r="J1263"/>
          <cell r="K1263"/>
          <cell r="L1263"/>
          <cell r="M1263"/>
          <cell r="N1263"/>
          <cell r="O1263"/>
          <cell r="P1263"/>
          <cell r="Q1263"/>
          <cell r="R1263"/>
          <cell r="S1263"/>
          <cell r="T1263"/>
          <cell r="U1263"/>
          <cell r="V1263"/>
          <cell r="W1263"/>
          <cell r="X1263"/>
          <cell r="Y1263"/>
          <cell r="Z1263"/>
          <cell r="AA1263"/>
          <cell r="AB1263"/>
          <cell r="AC1263"/>
          <cell r="AD1263"/>
          <cell r="AE1263"/>
          <cell r="AF1263"/>
          <cell r="AG1263"/>
          <cell r="AH1263"/>
          <cell r="AI1263"/>
        </row>
        <row r="1264">
          <cell r="E1264" t="str">
            <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cell r="AB1264"/>
          <cell r="AC1264"/>
          <cell r="AD1264"/>
          <cell r="AE1264"/>
          <cell r="AF1264"/>
          <cell r="AG1264"/>
          <cell r="AH1264"/>
          <cell r="AI1264"/>
        </row>
        <row r="1265">
          <cell r="E1265" t="str">
            <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cell r="AB1265"/>
          <cell r="AC1265"/>
          <cell r="AD1265"/>
          <cell r="AE1265"/>
          <cell r="AF1265"/>
          <cell r="AG1265"/>
          <cell r="AH1265"/>
          <cell r="AI1265"/>
        </row>
        <row r="1266">
          <cell r="E1266" t="str">
            <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cell r="AB1266"/>
          <cell r="AC1266"/>
          <cell r="AD1266"/>
          <cell r="AE1266"/>
          <cell r="AF1266"/>
          <cell r="AG1266"/>
          <cell r="AH1266"/>
          <cell r="AI1266"/>
        </row>
        <row r="1267">
          <cell r="E1267" t="str">
            <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cell r="AB1267"/>
          <cell r="AC1267"/>
          <cell r="AD1267"/>
          <cell r="AE1267"/>
          <cell r="AF1267"/>
          <cell r="AG1267"/>
          <cell r="AH1267"/>
          <cell r="AI1267"/>
        </row>
        <row r="1268">
          <cell r="E1268" t="str">
            <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cell r="AB1268"/>
          <cell r="AC1268"/>
          <cell r="AD1268"/>
          <cell r="AE1268"/>
          <cell r="AF1268"/>
          <cell r="AG1268"/>
          <cell r="AH1268"/>
          <cell r="AI1268"/>
        </row>
        <row r="1269">
          <cell r="E1269" t="str">
            <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cell r="AB1269"/>
          <cell r="AC1269"/>
          <cell r="AD1269"/>
          <cell r="AE1269"/>
          <cell r="AF1269"/>
          <cell r="AG1269"/>
          <cell r="AH1269"/>
          <cell r="AI1269"/>
        </row>
        <row r="1270">
          <cell r="E1270" t="str">
            <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cell r="AB1270"/>
          <cell r="AC1270"/>
          <cell r="AD1270"/>
          <cell r="AE1270"/>
          <cell r="AF1270"/>
          <cell r="AG1270"/>
          <cell r="AH1270"/>
          <cell r="AI1270"/>
        </row>
        <row r="1271">
          <cell r="E1271" t="str">
            <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cell r="AB1271"/>
          <cell r="AC1271"/>
          <cell r="AD1271"/>
          <cell r="AE1271"/>
          <cell r="AF1271"/>
          <cell r="AG1271"/>
          <cell r="AH1271"/>
          <cell r="AI1271"/>
        </row>
        <row r="1272">
          <cell r="E1272" t="str">
            <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cell r="AB1272"/>
          <cell r="AC1272"/>
          <cell r="AD1272"/>
          <cell r="AE1272"/>
          <cell r="AF1272"/>
          <cell r="AG1272"/>
          <cell r="AH1272"/>
          <cell r="AI1272"/>
        </row>
        <row r="1273">
          <cell r="E1273" t="str">
            <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cell r="AB1273"/>
          <cell r="AC1273"/>
          <cell r="AD1273"/>
          <cell r="AE1273"/>
          <cell r="AF1273"/>
          <cell r="AG1273"/>
          <cell r="AH1273"/>
          <cell r="AI1273"/>
        </row>
        <row r="1274">
          <cell r="E1274" t="str">
            <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cell r="AB1274"/>
          <cell r="AC1274"/>
          <cell r="AD1274"/>
          <cell r="AE1274"/>
          <cell r="AF1274"/>
          <cell r="AG1274"/>
          <cell r="AH1274"/>
          <cell r="AI1274"/>
        </row>
        <row r="1275">
          <cell r="E1275"/>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row>
        <row r="1276">
          <cell r="E1276"/>
          <cell r="F1276"/>
          <cell r="G1276"/>
          <cell r="H1276"/>
          <cell r="I1276"/>
          <cell r="J1276"/>
          <cell r="K1276"/>
          <cell r="L1276"/>
          <cell r="M1276"/>
          <cell r="N1276"/>
          <cell r="O1276"/>
          <cell r="P1276"/>
          <cell r="Q1276"/>
          <cell r="R1276"/>
          <cell r="S1276"/>
          <cell r="T1276"/>
          <cell r="U1276"/>
          <cell r="V1276"/>
          <cell r="W1276"/>
          <cell r="X1276"/>
          <cell r="Y1276"/>
          <cell r="Z1276"/>
          <cell r="AA1276"/>
          <cell r="AB1276"/>
          <cell r="AC1276"/>
          <cell r="AD1276"/>
          <cell r="AE1276"/>
          <cell r="AF1276"/>
          <cell r="AG1276"/>
          <cell r="AH1276"/>
          <cell r="AI1276"/>
        </row>
        <row r="1277">
          <cell r="E1277"/>
          <cell r="F1277">
            <v>0</v>
          </cell>
          <cell r="G1277">
            <v>0</v>
          </cell>
          <cell r="H1277">
            <v>0</v>
          </cell>
          <cell r="I1277"/>
          <cell r="J1277"/>
          <cell r="K1277"/>
          <cell r="L1277"/>
          <cell r="M1277"/>
          <cell r="N1277"/>
          <cell r="O1277">
            <v>18000</v>
          </cell>
          <cell r="P1277">
            <v>18000</v>
          </cell>
          <cell r="Q1277">
            <v>17000</v>
          </cell>
          <cell r="R1277">
            <v>46981</v>
          </cell>
          <cell r="S1277">
            <v>48253</v>
          </cell>
          <cell r="T1277">
            <v>48721</v>
          </cell>
          <cell r="U1277">
            <v>107207</v>
          </cell>
          <cell r="V1277">
            <v>0</v>
          </cell>
          <cell r="W1277">
            <v>0</v>
          </cell>
          <cell r="X1277">
            <v>70890</v>
          </cell>
          <cell r="Y1277">
            <v>74955</v>
          </cell>
          <cell r="Z1277">
            <v>78259</v>
          </cell>
          <cell r="AA1277"/>
          <cell r="AB1277"/>
          <cell r="AC1277"/>
          <cell r="AD1277">
            <v>0</v>
          </cell>
          <cell r="AE1277">
            <v>0</v>
          </cell>
          <cell r="AF1277">
            <v>0</v>
          </cell>
          <cell r="AG1277">
            <v>0</v>
          </cell>
          <cell r="AH1277">
            <v>0</v>
          </cell>
          <cell r="AI1277">
            <v>0</v>
          </cell>
        </row>
        <row r="1278">
          <cell r="E1278"/>
          <cell r="F1278"/>
          <cell r="G1278"/>
          <cell r="H1278"/>
          <cell r="I1278"/>
          <cell r="J1278"/>
          <cell r="K1278"/>
          <cell r="L1278"/>
          <cell r="M1278"/>
          <cell r="N1278"/>
          <cell r="O1278"/>
          <cell r="P1278"/>
          <cell r="Q1278"/>
          <cell r="R1278"/>
          <cell r="S1278"/>
          <cell r="T1278"/>
          <cell r="U1278"/>
          <cell r="V1278"/>
          <cell r="W1278"/>
          <cell r="X1278"/>
          <cell r="Y1278"/>
          <cell r="Z1278"/>
          <cell r="AA1278"/>
          <cell r="AB1278"/>
          <cell r="AC1278"/>
          <cell r="AD1278"/>
          <cell r="AE1278"/>
          <cell r="AF1278"/>
          <cell r="AG1278"/>
          <cell r="AH1278"/>
          <cell r="AI1278"/>
        </row>
        <row r="1279">
          <cell r="E1279"/>
          <cell r="F1279"/>
          <cell r="G1279"/>
          <cell r="H1279"/>
          <cell r="I1279">
            <v>358510.99999999994</v>
          </cell>
          <cell r="J1279">
            <v>371419.99999999988</v>
          </cell>
          <cell r="K1279">
            <v>372732</v>
          </cell>
          <cell r="L1279">
            <v>167526</v>
          </cell>
          <cell r="M1279">
            <v>175412</v>
          </cell>
          <cell r="N1279">
            <v>183143</v>
          </cell>
          <cell r="O1279"/>
          <cell r="P1279"/>
          <cell r="Q1279"/>
          <cell r="R1279"/>
          <cell r="S1279"/>
          <cell r="T1279"/>
          <cell r="U1279"/>
          <cell r="V1279">
            <v>778395.00000000012</v>
          </cell>
          <cell r="W1279">
            <v>781385</v>
          </cell>
          <cell r="X1279"/>
          <cell r="Y1279"/>
          <cell r="Z1279"/>
          <cell r="AA1279"/>
          <cell r="AB1279"/>
          <cell r="AC1279"/>
          <cell r="AD1279"/>
          <cell r="AE1279"/>
          <cell r="AF1279"/>
          <cell r="AG1279"/>
          <cell r="AH1279"/>
          <cell r="AI1279"/>
        </row>
        <row r="1280">
          <cell r="E1280"/>
          <cell r="F1280"/>
          <cell r="G1280"/>
          <cell r="H1280"/>
          <cell r="I1280"/>
          <cell r="J1280"/>
          <cell r="K1280"/>
          <cell r="L1280"/>
          <cell r="M1280"/>
          <cell r="N1280"/>
          <cell r="O1280"/>
          <cell r="P1280"/>
          <cell r="Q1280"/>
          <cell r="R1280"/>
          <cell r="S1280"/>
          <cell r="T1280"/>
          <cell r="U1280"/>
          <cell r="V1280"/>
          <cell r="W1280"/>
          <cell r="X1280"/>
          <cell r="Y1280"/>
          <cell r="Z1280"/>
          <cell r="AA1280"/>
          <cell r="AB1280"/>
          <cell r="AC1280"/>
          <cell r="AD1280"/>
          <cell r="AE1280"/>
          <cell r="AF1280"/>
          <cell r="AG1280"/>
          <cell r="AH1280"/>
          <cell r="AI1280"/>
        </row>
        <row r="1281">
          <cell r="E1281"/>
          <cell r="F1281">
            <v>0</v>
          </cell>
          <cell r="G1281">
            <v>0</v>
          </cell>
          <cell r="H1281">
            <v>0</v>
          </cell>
          <cell r="I1281">
            <v>358510.99999999994</v>
          </cell>
          <cell r="J1281">
            <v>371419.99999999988</v>
          </cell>
          <cell r="K1281">
            <v>372732</v>
          </cell>
          <cell r="L1281">
            <v>167526</v>
          </cell>
          <cell r="M1281">
            <v>175412</v>
          </cell>
          <cell r="N1281">
            <v>183143</v>
          </cell>
          <cell r="O1281">
            <v>155217</v>
          </cell>
          <cell r="P1281">
            <v>159246</v>
          </cell>
          <cell r="Q1281">
            <v>159857</v>
          </cell>
          <cell r="R1281">
            <v>552061</v>
          </cell>
          <cell r="S1281">
            <v>566395</v>
          </cell>
          <cell r="T1281">
            <v>568571</v>
          </cell>
          <cell r="U1281">
            <v>758693</v>
          </cell>
          <cell r="V1281">
            <v>778395.00000000012</v>
          </cell>
          <cell r="W1281">
            <v>781385</v>
          </cell>
          <cell r="X1281">
            <v>341312</v>
          </cell>
          <cell r="Y1281">
            <v>360886</v>
          </cell>
          <cell r="Z1281">
            <v>376792</v>
          </cell>
          <cell r="AA1281"/>
          <cell r="AB1281"/>
          <cell r="AC1281"/>
          <cell r="AD1281">
            <v>0</v>
          </cell>
          <cell r="AE1281">
            <v>0</v>
          </cell>
          <cell r="AF1281">
            <v>0</v>
          </cell>
          <cell r="AG1281">
            <v>0</v>
          </cell>
          <cell r="AH1281">
            <v>0</v>
          </cell>
          <cell r="AI1281">
            <v>0</v>
          </cell>
        </row>
      </sheetData>
      <sheetData sheetId="12"/>
      <sheetData sheetId="13">
        <row r="5">
          <cell r="F5" t="str">
            <v>Municipal Infrastructure Grant</v>
          </cell>
          <cell r="G5"/>
          <cell r="H5"/>
          <cell r="I5" t="str">
            <v>Energy Efficiency and Demand Side Management Grant</v>
          </cell>
          <cell r="J5"/>
          <cell r="K5"/>
          <cell r="L5" t="str">
            <v>Integrated National Electrification Programme (Municipal) Grant</v>
          </cell>
          <cell r="M5"/>
          <cell r="N5"/>
          <cell r="O5" t="str">
            <v>Rural Roads Asset Management Systems Grant</v>
          </cell>
          <cell r="P5"/>
          <cell r="Q5"/>
          <cell r="R5" t="str">
            <v xml:space="preserve">Regional Bulk Infrastructure Grant </v>
          </cell>
          <cell r="S5"/>
          <cell r="T5"/>
          <cell r="U5" t="str">
            <v xml:space="preserve">Water Services Infrastructure Grant </v>
          </cell>
          <cell r="V5"/>
          <cell r="W5"/>
          <cell r="X5" t="str">
            <v>Integrated Urban Development Grant</v>
          </cell>
          <cell r="Y5"/>
          <cell r="Z5"/>
          <cell r="AA5" t="str">
            <v>Informal Settlements Upgrading Partnership Grant: Municipalities</v>
          </cell>
          <cell r="AB5"/>
          <cell r="AC5"/>
          <cell r="AD5" t="str">
            <v>Urban Settlements Development Grant</v>
          </cell>
          <cell r="AE5"/>
          <cell r="AF5"/>
        </row>
        <row r="12">
          <cell r="E12" t="str">
            <v>Buffalo City</v>
          </cell>
          <cell r="F12">
            <v>0</v>
          </cell>
          <cell r="G12">
            <v>0</v>
          </cell>
          <cell r="H12">
            <v>0</v>
          </cell>
          <cell r="I12">
            <v>9000</v>
          </cell>
          <cell r="J12">
            <v>10222</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266258</v>
          </cell>
          <cell r="AB12">
            <v>282122</v>
          </cell>
          <cell r="AC12">
            <v>294556</v>
          </cell>
          <cell r="AD12">
            <v>499705</v>
          </cell>
          <cell r="AE12">
            <v>496166</v>
          </cell>
          <cell r="AF12">
            <v>518034</v>
          </cell>
        </row>
        <row r="13">
          <cell r="E13" t="str">
            <v>Nelson Mandela Bay</v>
          </cell>
          <cell r="F13">
            <v>0</v>
          </cell>
          <cell r="G13">
            <v>0</v>
          </cell>
          <cell r="H13">
            <v>0</v>
          </cell>
          <cell r="I13">
            <v>0</v>
          </cell>
          <cell r="J13">
            <v>10000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316045</v>
          </cell>
          <cell r="AB13">
            <v>334876</v>
          </cell>
          <cell r="AC13">
            <v>349635</v>
          </cell>
          <cell r="AD13">
            <v>593145</v>
          </cell>
          <cell r="AE13">
            <v>588945</v>
          </cell>
          <cell r="AF13">
            <v>614902</v>
          </cell>
        </row>
        <row r="14">
          <cell r="E14" t="str">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E15" t="str">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E16" t="str">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row>
        <row r="18">
          <cell r="E18"/>
          <cell r="F18"/>
          <cell r="G18"/>
          <cell r="H18"/>
          <cell r="I18"/>
          <cell r="J18"/>
          <cell r="K18"/>
          <cell r="L18"/>
          <cell r="M18"/>
          <cell r="N18"/>
          <cell r="O18"/>
          <cell r="P18"/>
          <cell r="Q18"/>
          <cell r="R18"/>
          <cell r="S18"/>
          <cell r="T18"/>
          <cell r="U18"/>
          <cell r="V18"/>
          <cell r="W18"/>
          <cell r="X18"/>
          <cell r="Y18"/>
          <cell r="Z18"/>
          <cell r="AA18"/>
          <cell r="AB18"/>
          <cell r="AC18"/>
          <cell r="AD18"/>
          <cell r="AE18"/>
          <cell r="AF18"/>
        </row>
        <row r="19">
          <cell r="E19" t="str">
            <v>Dr Beyers Naude</v>
          </cell>
          <cell r="F19">
            <v>28564</v>
          </cell>
          <cell r="G19">
            <v>23010</v>
          </cell>
          <cell r="H19">
            <v>23874</v>
          </cell>
          <cell r="I19">
            <v>0</v>
          </cell>
          <cell r="J19">
            <v>0</v>
          </cell>
          <cell r="K19">
            <v>0</v>
          </cell>
          <cell r="L19">
            <v>0</v>
          </cell>
          <cell r="M19">
            <v>5800</v>
          </cell>
          <cell r="N19">
            <v>55000</v>
          </cell>
          <cell r="O19">
            <v>0</v>
          </cell>
          <cell r="P19">
            <v>0</v>
          </cell>
          <cell r="Q19">
            <v>0</v>
          </cell>
          <cell r="R19">
            <v>0</v>
          </cell>
          <cell r="S19">
            <v>0</v>
          </cell>
          <cell r="T19">
            <v>0</v>
          </cell>
          <cell r="U19">
            <v>12000</v>
          </cell>
          <cell r="V19">
            <v>15939</v>
          </cell>
          <cell r="W19">
            <v>20000</v>
          </cell>
          <cell r="X19">
            <v>0</v>
          </cell>
          <cell r="Y19">
            <v>0</v>
          </cell>
          <cell r="Z19">
            <v>0</v>
          </cell>
          <cell r="AA19">
            <v>0</v>
          </cell>
          <cell r="AB19">
            <v>0</v>
          </cell>
          <cell r="AC19">
            <v>0</v>
          </cell>
          <cell r="AD19">
            <v>0</v>
          </cell>
          <cell r="AE19">
            <v>0</v>
          </cell>
          <cell r="AF19">
            <v>0</v>
          </cell>
        </row>
        <row r="20">
          <cell r="E20" t="str">
            <v>Blue Crane Route</v>
          </cell>
          <cell r="F20">
            <v>14892</v>
          </cell>
          <cell r="G20">
            <v>15755</v>
          </cell>
          <cell r="H20">
            <v>16270</v>
          </cell>
          <cell r="I20">
            <v>3000</v>
          </cell>
          <cell r="J20">
            <v>4000</v>
          </cell>
          <cell r="K20">
            <v>0</v>
          </cell>
          <cell r="L20">
            <v>0</v>
          </cell>
          <cell r="M20">
            <v>5400</v>
          </cell>
          <cell r="N20">
            <v>5000</v>
          </cell>
          <cell r="O20">
            <v>0</v>
          </cell>
          <cell r="P20">
            <v>0</v>
          </cell>
          <cell r="Q20">
            <v>0</v>
          </cell>
          <cell r="R20">
            <v>0</v>
          </cell>
          <cell r="S20">
            <v>0</v>
          </cell>
          <cell r="T20">
            <v>0</v>
          </cell>
          <cell r="U20">
            <v>18000</v>
          </cell>
          <cell r="V20">
            <v>10000</v>
          </cell>
          <cell r="W20">
            <v>25000</v>
          </cell>
          <cell r="X20">
            <v>0</v>
          </cell>
          <cell r="Y20">
            <v>0</v>
          </cell>
          <cell r="Z20">
            <v>0</v>
          </cell>
          <cell r="AA20">
            <v>0</v>
          </cell>
          <cell r="AB20">
            <v>0</v>
          </cell>
          <cell r="AC20">
            <v>0</v>
          </cell>
          <cell r="AD20">
            <v>0</v>
          </cell>
          <cell r="AE20">
            <v>0</v>
          </cell>
          <cell r="AF20">
            <v>0</v>
          </cell>
        </row>
        <row r="21">
          <cell r="E21" t="str">
            <v>Makana</v>
          </cell>
          <cell r="F21">
            <v>25590</v>
          </cell>
          <cell r="G21">
            <v>27386</v>
          </cell>
          <cell r="H21">
            <v>28459</v>
          </cell>
          <cell r="I21">
            <v>0</v>
          </cell>
          <cell r="J21">
            <v>0</v>
          </cell>
          <cell r="K21">
            <v>0</v>
          </cell>
          <cell r="L21">
            <v>5000</v>
          </cell>
          <cell r="M21">
            <v>10000</v>
          </cell>
          <cell r="N21">
            <v>10000</v>
          </cell>
          <cell r="O21">
            <v>0</v>
          </cell>
          <cell r="P21">
            <v>0</v>
          </cell>
          <cell r="Q21">
            <v>0</v>
          </cell>
          <cell r="R21">
            <v>0</v>
          </cell>
          <cell r="S21">
            <v>0</v>
          </cell>
          <cell r="T21">
            <v>0</v>
          </cell>
          <cell r="U21">
            <v>25000</v>
          </cell>
          <cell r="V21">
            <v>21112</v>
          </cell>
          <cell r="W21">
            <v>18947</v>
          </cell>
          <cell r="X21">
            <v>0</v>
          </cell>
          <cell r="Y21">
            <v>0</v>
          </cell>
          <cell r="Z21">
            <v>0</v>
          </cell>
          <cell r="AA21">
            <v>0</v>
          </cell>
          <cell r="AB21">
            <v>0</v>
          </cell>
          <cell r="AC21">
            <v>0</v>
          </cell>
          <cell r="AD21">
            <v>0</v>
          </cell>
          <cell r="AE21">
            <v>0</v>
          </cell>
          <cell r="AF21">
            <v>0</v>
          </cell>
        </row>
        <row r="22">
          <cell r="E22" t="str">
            <v>Ndlambe</v>
          </cell>
          <cell r="F22">
            <v>28663</v>
          </cell>
          <cell r="G22">
            <v>30727</v>
          </cell>
          <cell r="H22">
            <v>31960</v>
          </cell>
          <cell r="I22">
            <v>0</v>
          </cell>
          <cell r="J22">
            <v>0</v>
          </cell>
          <cell r="K22">
            <v>0</v>
          </cell>
          <cell r="L22">
            <v>15000</v>
          </cell>
          <cell r="M22">
            <v>10200</v>
          </cell>
          <cell r="N22">
            <v>10000</v>
          </cell>
          <cell r="O22">
            <v>0</v>
          </cell>
          <cell r="P22">
            <v>0</v>
          </cell>
          <cell r="Q22">
            <v>0</v>
          </cell>
          <cell r="R22">
            <v>0</v>
          </cell>
          <cell r="S22">
            <v>0</v>
          </cell>
          <cell r="T22">
            <v>0</v>
          </cell>
          <cell r="U22">
            <v>20000</v>
          </cell>
          <cell r="V22">
            <v>10000</v>
          </cell>
          <cell r="W22">
            <v>15000</v>
          </cell>
          <cell r="X22">
            <v>0</v>
          </cell>
          <cell r="Y22">
            <v>0</v>
          </cell>
          <cell r="Z22">
            <v>0</v>
          </cell>
          <cell r="AA22">
            <v>0</v>
          </cell>
          <cell r="AB22">
            <v>0</v>
          </cell>
          <cell r="AC22">
            <v>0</v>
          </cell>
          <cell r="AD22">
            <v>0</v>
          </cell>
          <cell r="AE22">
            <v>0</v>
          </cell>
          <cell r="AF22">
            <v>0</v>
          </cell>
        </row>
        <row r="23">
          <cell r="E23" t="str">
            <v>Sundays River Valley</v>
          </cell>
          <cell r="F23">
            <v>34876</v>
          </cell>
          <cell r="G23">
            <v>28785</v>
          </cell>
          <cell r="H23">
            <v>29925</v>
          </cell>
          <cell r="I23">
            <v>3000</v>
          </cell>
          <cell r="J23">
            <v>3982</v>
          </cell>
          <cell r="K23">
            <v>0</v>
          </cell>
          <cell r="L23">
            <v>18000</v>
          </cell>
          <cell r="M23">
            <v>6500</v>
          </cell>
          <cell r="N23">
            <v>6000</v>
          </cell>
          <cell r="O23">
            <v>0</v>
          </cell>
          <cell r="P23">
            <v>0</v>
          </cell>
          <cell r="Q23">
            <v>0</v>
          </cell>
          <cell r="R23">
            <v>0</v>
          </cell>
          <cell r="S23">
            <v>0</v>
          </cell>
          <cell r="T23">
            <v>0</v>
          </cell>
          <cell r="U23">
            <v>15000</v>
          </cell>
          <cell r="V23">
            <v>20000</v>
          </cell>
          <cell r="W23">
            <v>20000</v>
          </cell>
          <cell r="X23">
            <v>0</v>
          </cell>
          <cell r="Y23">
            <v>0</v>
          </cell>
          <cell r="Z23">
            <v>0</v>
          </cell>
          <cell r="AA23">
            <v>0</v>
          </cell>
          <cell r="AB23">
            <v>0</v>
          </cell>
          <cell r="AC23">
            <v>0</v>
          </cell>
          <cell r="AD23">
            <v>0</v>
          </cell>
          <cell r="AE23">
            <v>0</v>
          </cell>
          <cell r="AF23">
            <v>0</v>
          </cell>
        </row>
        <row r="24">
          <cell r="E24" t="str">
            <v>Kouga</v>
          </cell>
          <cell r="F24">
            <v>33413</v>
          </cell>
          <cell r="G24">
            <v>35891</v>
          </cell>
          <cell r="H24">
            <v>37372</v>
          </cell>
          <cell r="I24">
            <v>0</v>
          </cell>
          <cell r="J24">
            <v>0</v>
          </cell>
          <cell r="K24">
            <v>0</v>
          </cell>
          <cell r="L24">
            <v>7800</v>
          </cell>
          <cell r="M24">
            <v>7109</v>
          </cell>
          <cell r="N24">
            <v>7000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E25" t="str">
            <v>Kou-Kamma</v>
          </cell>
          <cell r="F25">
            <v>16034</v>
          </cell>
          <cell r="G25">
            <v>16997</v>
          </cell>
          <cell r="H25">
            <v>17572</v>
          </cell>
          <cell r="I25">
            <v>0</v>
          </cell>
          <cell r="J25">
            <v>0</v>
          </cell>
          <cell r="K25">
            <v>0</v>
          </cell>
          <cell r="L25">
            <v>1368</v>
          </cell>
          <cell r="M25">
            <v>2000</v>
          </cell>
          <cell r="N25">
            <v>3000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E26" t="str">
            <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row>
        <row r="27">
          <cell r="E27" t="str">
            <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E28" t="str">
            <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E29" t="str">
            <v>Sarah Baartman District Municipality</v>
          </cell>
          <cell r="F29">
            <v>0</v>
          </cell>
          <cell r="G29">
            <v>0</v>
          </cell>
          <cell r="H29">
            <v>0</v>
          </cell>
          <cell r="I29">
            <v>0</v>
          </cell>
          <cell r="J29">
            <v>0</v>
          </cell>
          <cell r="K29">
            <v>0</v>
          </cell>
          <cell r="L29">
            <v>0</v>
          </cell>
          <cell r="M29">
            <v>0</v>
          </cell>
          <cell r="N29">
            <v>0</v>
          </cell>
          <cell r="O29">
            <v>2289</v>
          </cell>
          <cell r="P29">
            <v>2402</v>
          </cell>
          <cell r="Q29">
            <v>2409</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E30"/>
          <cell r="F30">
            <v>182032</v>
          </cell>
          <cell r="G30">
            <v>178551</v>
          </cell>
          <cell r="H30">
            <v>185432</v>
          </cell>
          <cell r="I30">
            <v>6000</v>
          </cell>
          <cell r="J30">
            <v>7982</v>
          </cell>
          <cell r="K30">
            <v>0</v>
          </cell>
          <cell r="L30">
            <v>47168</v>
          </cell>
          <cell r="M30">
            <v>47009</v>
          </cell>
          <cell r="N30">
            <v>96000</v>
          </cell>
          <cell r="O30">
            <v>2289</v>
          </cell>
          <cell r="P30">
            <v>2402</v>
          </cell>
          <cell r="Q30">
            <v>2409</v>
          </cell>
          <cell r="R30">
            <v>0</v>
          </cell>
          <cell r="S30">
            <v>0</v>
          </cell>
          <cell r="T30">
            <v>0</v>
          </cell>
          <cell r="U30">
            <v>90000</v>
          </cell>
          <cell r="V30">
            <v>77051</v>
          </cell>
          <cell r="W30">
            <v>98947</v>
          </cell>
          <cell r="X30">
            <v>0</v>
          </cell>
          <cell r="Y30">
            <v>0</v>
          </cell>
          <cell r="Z30">
            <v>0</v>
          </cell>
          <cell r="AA30">
            <v>0</v>
          </cell>
          <cell r="AB30">
            <v>0</v>
          </cell>
          <cell r="AC30">
            <v>0</v>
          </cell>
          <cell r="AD30">
            <v>0</v>
          </cell>
          <cell r="AE30">
            <v>0</v>
          </cell>
          <cell r="AF30">
            <v>0</v>
          </cell>
        </row>
        <row r="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row>
        <row r="32">
          <cell r="E32" t="str">
            <v>Mbhashe</v>
          </cell>
          <cell r="F32">
            <v>67367</v>
          </cell>
          <cell r="G32">
            <v>68458</v>
          </cell>
          <cell r="H32">
            <v>71496</v>
          </cell>
          <cell r="I32">
            <v>0</v>
          </cell>
          <cell r="J32">
            <v>0</v>
          </cell>
          <cell r="K32">
            <v>0</v>
          </cell>
          <cell r="L32">
            <v>0</v>
          </cell>
          <cell r="M32">
            <v>18000</v>
          </cell>
          <cell r="N32">
            <v>18000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E33" t="str">
            <v>Mnquma</v>
          </cell>
          <cell r="F33">
            <v>66145</v>
          </cell>
          <cell r="G33">
            <v>71478</v>
          </cell>
          <cell r="H33">
            <v>74662</v>
          </cell>
          <cell r="I33">
            <v>0</v>
          </cell>
          <cell r="J33">
            <v>0</v>
          </cell>
          <cell r="K33">
            <v>0</v>
          </cell>
          <cell r="L33">
            <v>9135</v>
          </cell>
          <cell r="M33">
            <v>10000</v>
          </cell>
          <cell r="N33">
            <v>10000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E34" t="str">
            <v>Great Kei</v>
          </cell>
          <cell r="F34">
            <v>11636</v>
          </cell>
          <cell r="G34">
            <v>12215</v>
          </cell>
          <cell r="H34">
            <v>12562</v>
          </cell>
          <cell r="I34">
            <v>0</v>
          </cell>
          <cell r="J34">
            <v>0</v>
          </cell>
          <cell r="K34">
            <v>0</v>
          </cell>
          <cell r="L34">
            <v>0</v>
          </cell>
          <cell r="M34">
            <v>8500</v>
          </cell>
          <cell r="N34">
            <v>9000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E35" t="str">
            <v>Amahlathi</v>
          </cell>
          <cell r="F35">
            <v>29558</v>
          </cell>
          <cell r="G35">
            <v>31701</v>
          </cell>
          <cell r="H35">
            <v>32980</v>
          </cell>
          <cell r="I35">
            <v>0</v>
          </cell>
          <cell r="J35">
            <v>0</v>
          </cell>
          <cell r="K35">
            <v>0</v>
          </cell>
          <cell r="L35">
            <v>0</v>
          </cell>
          <cell r="M35">
            <v>10000</v>
          </cell>
          <cell r="N35">
            <v>10000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row r="36">
          <cell r="E36" t="str">
            <v>Ngqushwa</v>
          </cell>
          <cell r="F36">
            <v>23578</v>
          </cell>
          <cell r="G36">
            <v>25198</v>
          </cell>
          <cell r="H36">
            <v>26166</v>
          </cell>
          <cell r="I36">
            <v>0</v>
          </cell>
          <cell r="J36">
            <v>0</v>
          </cell>
          <cell r="K36">
            <v>0</v>
          </cell>
          <cell r="L36">
            <v>0</v>
          </cell>
          <cell r="M36">
            <v>10000</v>
          </cell>
          <cell r="N36">
            <v>10000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E37" t="str">
            <v>Raymond Mhlaba</v>
          </cell>
          <cell r="F37">
            <v>41333</v>
          </cell>
          <cell r="G37">
            <v>44502</v>
          </cell>
          <cell r="H37">
            <v>46395</v>
          </cell>
          <cell r="I37">
            <v>0</v>
          </cell>
          <cell r="J37">
            <v>0</v>
          </cell>
          <cell r="K37">
            <v>0</v>
          </cell>
          <cell r="L37">
            <v>0</v>
          </cell>
          <cell r="M37">
            <v>10000</v>
          </cell>
          <cell r="N37">
            <v>10000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E38" t="str">
            <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39">
          <cell r="E39" t="str">
            <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E40" t="str">
            <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E41" t="str">
            <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E42" t="str">
            <v>Amathole District Municipality</v>
          </cell>
          <cell r="F42">
            <v>454461</v>
          </cell>
          <cell r="G42">
            <v>493660</v>
          </cell>
          <cell r="H42">
            <v>517060</v>
          </cell>
          <cell r="I42">
            <v>0</v>
          </cell>
          <cell r="J42">
            <v>0</v>
          </cell>
          <cell r="K42">
            <v>0</v>
          </cell>
          <cell r="L42">
            <v>0</v>
          </cell>
          <cell r="M42">
            <v>0</v>
          </cell>
          <cell r="N42">
            <v>0</v>
          </cell>
          <cell r="O42">
            <v>3003</v>
          </cell>
          <cell r="P42">
            <v>3151</v>
          </cell>
          <cell r="Q42">
            <v>3160</v>
          </cell>
          <cell r="R42">
            <v>0</v>
          </cell>
          <cell r="S42">
            <v>0</v>
          </cell>
          <cell r="T42">
            <v>0</v>
          </cell>
          <cell r="U42">
            <v>75000</v>
          </cell>
          <cell r="V42">
            <v>76000</v>
          </cell>
          <cell r="W42">
            <v>70900</v>
          </cell>
          <cell r="X42">
            <v>0</v>
          </cell>
          <cell r="Y42">
            <v>0</v>
          </cell>
          <cell r="Z42">
            <v>0</v>
          </cell>
          <cell r="AA42">
            <v>0</v>
          </cell>
          <cell r="AB42">
            <v>0</v>
          </cell>
          <cell r="AC42">
            <v>0</v>
          </cell>
          <cell r="AD42">
            <v>0</v>
          </cell>
          <cell r="AE42">
            <v>0</v>
          </cell>
          <cell r="AF42">
            <v>0</v>
          </cell>
        </row>
        <row r="43">
          <cell r="E43"/>
          <cell r="F43">
            <v>694078</v>
          </cell>
          <cell r="G43">
            <v>747212</v>
          </cell>
          <cell r="H43">
            <v>781321</v>
          </cell>
          <cell r="I43">
            <v>0</v>
          </cell>
          <cell r="J43">
            <v>0</v>
          </cell>
          <cell r="K43">
            <v>0</v>
          </cell>
          <cell r="L43">
            <v>9135</v>
          </cell>
          <cell r="M43">
            <v>66500</v>
          </cell>
          <cell r="N43">
            <v>67000</v>
          </cell>
          <cell r="O43">
            <v>3003</v>
          </cell>
          <cell r="P43">
            <v>3151</v>
          </cell>
          <cell r="Q43">
            <v>3160</v>
          </cell>
          <cell r="R43">
            <v>0</v>
          </cell>
          <cell r="S43">
            <v>0</v>
          </cell>
          <cell r="T43">
            <v>0</v>
          </cell>
          <cell r="U43">
            <v>75000</v>
          </cell>
          <cell r="V43">
            <v>76000</v>
          </cell>
          <cell r="W43">
            <v>70900</v>
          </cell>
          <cell r="X43">
            <v>0</v>
          </cell>
          <cell r="Y43">
            <v>0</v>
          </cell>
          <cell r="Z43">
            <v>0</v>
          </cell>
          <cell r="AA43">
            <v>0</v>
          </cell>
          <cell r="AB43">
            <v>0</v>
          </cell>
          <cell r="AC43">
            <v>0</v>
          </cell>
          <cell r="AD43">
            <v>0</v>
          </cell>
          <cell r="AE43">
            <v>0</v>
          </cell>
          <cell r="AF43">
            <v>0</v>
          </cell>
        </row>
        <row r="44">
          <cell r="E44"/>
          <cell r="F44"/>
          <cell r="G44"/>
          <cell r="H44"/>
          <cell r="I44"/>
          <cell r="J44"/>
          <cell r="K44"/>
          <cell r="L44"/>
          <cell r="M44"/>
          <cell r="N44"/>
          <cell r="O44"/>
          <cell r="P44"/>
          <cell r="Q44"/>
          <cell r="R44"/>
          <cell r="S44"/>
          <cell r="T44"/>
          <cell r="U44"/>
          <cell r="V44"/>
          <cell r="W44"/>
          <cell r="X44"/>
          <cell r="Y44"/>
          <cell r="Z44"/>
          <cell r="AA44"/>
          <cell r="AB44"/>
          <cell r="AC44"/>
          <cell r="AD44"/>
          <cell r="AE44"/>
          <cell r="AF44"/>
        </row>
        <row r="45">
          <cell r="E45" t="str">
            <v>Inxuba Yethemba</v>
          </cell>
          <cell r="F45">
            <v>16785</v>
          </cell>
          <cell r="G45">
            <v>17813</v>
          </cell>
          <cell r="H45">
            <v>18427</v>
          </cell>
          <cell r="I45">
            <v>0</v>
          </cell>
          <cell r="J45">
            <v>0</v>
          </cell>
          <cell r="K45">
            <v>0</v>
          </cell>
          <cell r="L45">
            <v>0</v>
          </cell>
          <cell r="M45">
            <v>13000</v>
          </cell>
          <cell r="N45">
            <v>12000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E46" t="str">
            <v>Intsika Yethu</v>
          </cell>
          <cell r="F46">
            <v>45353</v>
          </cell>
          <cell r="G46">
            <v>48873</v>
          </cell>
          <cell r="H46">
            <v>50975</v>
          </cell>
          <cell r="I46">
            <v>0</v>
          </cell>
          <cell r="J46">
            <v>0</v>
          </cell>
          <cell r="K46">
            <v>0</v>
          </cell>
          <cell r="L46">
            <v>6300</v>
          </cell>
          <cell r="M46">
            <v>10000</v>
          </cell>
          <cell r="N46">
            <v>8000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E47" t="str">
            <v xml:space="preserve">Emalahleni </v>
          </cell>
          <cell r="F47">
            <v>35275</v>
          </cell>
          <cell r="G47">
            <v>37915</v>
          </cell>
          <cell r="H47">
            <v>39492</v>
          </cell>
          <cell r="I47">
            <v>0</v>
          </cell>
          <cell r="J47">
            <v>0</v>
          </cell>
          <cell r="K47">
            <v>0</v>
          </cell>
          <cell r="L47">
            <v>19440</v>
          </cell>
          <cell r="M47">
            <v>10000</v>
          </cell>
          <cell r="N47">
            <v>7000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E48" t="str">
            <v>Engcobo</v>
          </cell>
          <cell r="F48">
            <v>40582</v>
          </cell>
          <cell r="G48">
            <v>43686</v>
          </cell>
          <cell r="H48">
            <v>45539</v>
          </cell>
          <cell r="I48">
            <v>0</v>
          </cell>
          <cell r="J48">
            <v>0</v>
          </cell>
          <cell r="K48">
            <v>0</v>
          </cell>
          <cell r="L48">
            <v>10000</v>
          </cell>
          <cell r="M48">
            <v>15000</v>
          </cell>
          <cell r="N48">
            <v>15000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E49" t="str">
            <v>Sakhisizwe</v>
          </cell>
          <cell r="F49">
            <v>19009</v>
          </cell>
          <cell r="G49">
            <v>20231</v>
          </cell>
          <cell r="H49">
            <v>20962</v>
          </cell>
          <cell r="I49">
            <v>0</v>
          </cell>
          <cell r="J49">
            <v>0</v>
          </cell>
          <cell r="K49">
            <v>0</v>
          </cell>
          <cell r="L49">
            <v>4804</v>
          </cell>
          <cell r="M49">
            <v>3500</v>
          </cell>
          <cell r="N49">
            <v>5000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row>
        <row r="50">
          <cell r="E50" t="str">
            <v>Enoch Mgijima</v>
          </cell>
          <cell r="F50">
            <v>57126</v>
          </cell>
          <cell r="G50">
            <v>61673</v>
          </cell>
          <cell r="H50">
            <v>64386</v>
          </cell>
          <cell r="I50">
            <v>0</v>
          </cell>
          <cell r="J50">
            <v>0</v>
          </cell>
          <cell r="K50">
            <v>0</v>
          </cell>
          <cell r="L50">
            <v>0</v>
          </cell>
          <cell r="M50">
            <v>10000</v>
          </cell>
          <cell r="N50">
            <v>9000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row>
        <row r="51">
          <cell r="E51" t="str">
            <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E52" t="str">
            <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E53" t="str">
            <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E54" t="str">
            <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E55" t="str">
            <v>Chris Hani District Municipality</v>
          </cell>
          <cell r="F55">
            <v>304343</v>
          </cell>
          <cell r="G55">
            <v>330451</v>
          </cell>
          <cell r="H55">
            <v>346034</v>
          </cell>
          <cell r="I55">
            <v>0</v>
          </cell>
          <cell r="J55">
            <v>0</v>
          </cell>
          <cell r="K55">
            <v>0</v>
          </cell>
          <cell r="L55">
            <v>0</v>
          </cell>
          <cell r="M55">
            <v>0</v>
          </cell>
          <cell r="N55">
            <v>0</v>
          </cell>
          <cell r="O55">
            <v>3300</v>
          </cell>
          <cell r="P55">
            <v>3463</v>
          </cell>
          <cell r="Q55">
            <v>3473</v>
          </cell>
          <cell r="R55">
            <v>241811</v>
          </cell>
          <cell r="S55">
            <v>85774</v>
          </cell>
          <cell r="T55">
            <v>59716</v>
          </cell>
          <cell r="U55">
            <v>83000</v>
          </cell>
          <cell r="V55">
            <v>65000</v>
          </cell>
          <cell r="W55">
            <v>80000</v>
          </cell>
          <cell r="X55">
            <v>0</v>
          </cell>
          <cell r="Y55">
            <v>0</v>
          </cell>
          <cell r="Z55">
            <v>0</v>
          </cell>
          <cell r="AA55">
            <v>0</v>
          </cell>
          <cell r="AB55">
            <v>0</v>
          </cell>
          <cell r="AC55">
            <v>0</v>
          </cell>
          <cell r="AD55">
            <v>0</v>
          </cell>
          <cell r="AE55">
            <v>0</v>
          </cell>
          <cell r="AF55">
            <v>0</v>
          </cell>
        </row>
        <row r="56">
          <cell r="E56"/>
          <cell r="F56">
            <v>518473</v>
          </cell>
          <cell r="G56">
            <v>560642</v>
          </cell>
          <cell r="H56">
            <v>585815</v>
          </cell>
          <cell r="I56">
            <v>0</v>
          </cell>
          <cell r="J56">
            <v>0</v>
          </cell>
          <cell r="K56">
            <v>0</v>
          </cell>
          <cell r="L56">
            <v>40544</v>
          </cell>
          <cell r="M56">
            <v>61500</v>
          </cell>
          <cell r="N56">
            <v>56000</v>
          </cell>
          <cell r="O56">
            <v>3300</v>
          </cell>
          <cell r="P56">
            <v>3463</v>
          </cell>
          <cell r="Q56">
            <v>3473</v>
          </cell>
          <cell r="R56">
            <v>241811</v>
          </cell>
          <cell r="S56">
            <v>85774</v>
          </cell>
          <cell r="T56">
            <v>59716</v>
          </cell>
          <cell r="U56">
            <v>83000</v>
          </cell>
          <cell r="V56">
            <v>65000</v>
          </cell>
          <cell r="W56">
            <v>80000</v>
          </cell>
          <cell r="X56">
            <v>0</v>
          </cell>
          <cell r="Y56">
            <v>0</v>
          </cell>
          <cell r="Z56">
            <v>0</v>
          </cell>
          <cell r="AA56">
            <v>0</v>
          </cell>
          <cell r="AB56">
            <v>0</v>
          </cell>
          <cell r="AC56">
            <v>0</v>
          </cell>
          <cell r="AD56">
            <v>0</v>
          </cell>
          <cell r="AE56">
            <v>0</v>
          </cell>
          <cell r="AF56">
            <v>0</v>
          </cell>
        </row>
        <row r="57">
          <cell r="E57"/>
          <cell r="F57"/>
          <cell r="G57"/>
          <cell r="H57"/>
          <cell r="I57"/>
          <cell r="J57"/>
          <cell r="K57"/>
          <cell r="L57"/>
          <cell r="M57"/>
          <cell r="N57"/>
          <cell r="O57"/>
          <cell r="P57"/>
          <cell r="Q57"/>
          <cell r="R57"/>
          <cell r="S57"/>
          <cell r="T57"/>
          <cell r="U57"/>
          <cell r="V57"/>
          <cell r="W57"/>
          <cell r="X57"/>
          <cell r="Y57"/>
          <cell r="Z57"/>
          <cell r="AA57"/>
          <cell r="AB57"/>
          <cell r="AC57"/>
          <cell r="AD57"/>
          <cell r="AE57"/>
          <cell r="AF57"/>
        </row>
        <row r="58">
          <cell r="E58" t="str">
            <v>Elundini</v>
          </cell>
          <cell r="F58">
            <v>41031</v>
          </cell>
          <cell r="G58">
            <v>44174</v>
          </cell>
          <cell r="H58">
            <v>46051</v>
          </cell>
          <cell r="I58">
            <v>0</v>
          </cell>
          <cell r="J58">
            <v>0</v>
          </cell>
          <cell r="K58">
            <v>0</v>
          </cell>
          <cell r="L58">
            <v>19740</v>
          </cell>
          <cell r="M58">
            <v>25000</v>
          </cell>
          <cell r="N58">
            <v>22000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E59" t="str">
            <v>Senqu</v>
          </cell>
          <cell r="F59">
            <v>48539</v>
          </cell>
          <cell r="G59">
            <v>43639</v>
          </cell>
          <cell r="H59">
            <v>45491</v>
          </cell>
          <cell r="I59">
            <v>0</v>
          </cell>
          <cell r="J59">
            <v>0</v>
          </cell>
          <cell r="K59">
            <v>0</v>
          </cell>
          <cell r="L59">
            <v>0</v>
          </cell>
          <cell r="M59">
            <v>2000</v>
          </cell>
          <cell r="N59">
            <v>1000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row>
        <row r="60">
          <cell r="E60" t="str">
            <v>Walter Sisulu</v>
          </cell>
          <cell r="F60">
            <v>19723</v>
          </cell>
          <cell r="G60">
            <v>21008</v>
          </cell>
          <cell r="H60">
            <v>21775</v>
          </cell>
          <cell r="I60">
            <v>0</v>
          </cell>
          <cell r="J60">
            <v>0</v>
          </cell>
          <cell r="K60">
            <v>0</v>
          </cell>
          <cell r="L60">
            <v>0</v>
          </cell>
          <cell r="M60">
            <v>6800</v>
          </cell>
          <cell r="N60">
            <v>6800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E61" t="str">
            <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E62" t="str">
            <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E63" t="str">
            <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4">
          <cell r="E64" t="str">
            <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row>
        <row r="65">
          <cell r="E65" t="str">
            <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E66" t="str">
            <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row>
        <row r="67">
          <cell r="E67" t="str">
            <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E68" t="str">
            <v>Joe Gqabi District Municipality</v>
          </cell>
          <cell r="F68">
            <v>166188</v>
          </cell>
          <cell r="G68">
            <v>180246</v>
          </cell>
          <cell r="H68">
            <v>188638</v>
          </cell>
          <cell r="I68">
            <v>0</v>
          </cell>
          <cell r="J68">
            <v>0</v>
          </cell>
          <cell r="K68">
            <v>0</v>
          </cell>
          <cell r="L68">
            <v>0</v>
          </cell>
          <cell r="M68">
            <v>0</v>
          </cell>
          <cell r="N68">
            <v>0</v>
          </cell>
          <cell r="O68">
            <v>2233</v>
          </cell>
          <cell r="P68">
            <v>2344</v>
          </cell>
          <cell r="Q68">
            <v>2350</v>
          </cell>
          <cell r="R68">
            <v>0</v>
          </cell>
          <cell r="S68">
            <v>0</v>
          </cell>
          <cell r="T68">
            <v>0</v>
          </cell>
          <cell r="U68">
            <v>73000</v>
          </cell>
          <cell r="V68">
            <v>60000</v>
          </cell>
          <cell r="W68">
            <v>58000</v>
          </cell>
          <cell r="X68">
            <v>0</v>
          </cell>
          <cell r="Y68">
            <v>0</v>
          </cell>
          <cell r="Z68">
            <v>0</v>
          </cell>
          <cell r="AA68">
            <v>0</v>
          </cell>
          <cell r="AB68">
            <v>0</v>
          </cell>
          <cell r="AC68">
            <v>0</v>
          </cell>
          <cell r="AD68">
            <v>0</v>
          </cell>
          <cell r="AE68">
            <v>0</v>
          </cell>
          <cell r="AF68">
            <v>0</v>
          </cell>
        </row>
        <row r="69">
          <cell r="E69"/>
          <cell r="F69">
            <v>275481</v>
          </cell>
          <cell r="G69">
            <v>289067</v>
          </cell>
          <cell r="H69">
            <v>301955</v>
          </cell>
          <cell r="I69">
            <v>0</v>
          </cell>
          <cell r="J69">
            <v>0</v>
          </cell>
          <cell r="K69">
            <v>0</v>
          </cell>
          <cell r="L69">
            <v>19740</v>
          </cell>
          <cell r="M69">
            <v>33800</v>
          </cell>
          <cell r="N69">
            <v>29800</v>
          </cell>
          <cell r="O69">
            <v>2233</v>
          </cell>
          <cell r="P69">
            <v>2344</v>
          </cell>
          <cell r="Q69">
            <v>2350</v>
          </cell>
          <cell r="R69">
            <v>0</v>
          </cell>
          <cell r="S69">
            <v>0</v>
          </cell>
          <cell r="T69">
            <v>0</v>
          </cell>
          <cell r="U69">
            <v>73000</v>
          </cell>
          <cell r="V69">
            <v>60000</v>
          </cell>
          <cell r="W69">
            <v>58000</v>
          </cell>
          <cell r="X69">
            <v>0</v>
          </cell>
          <cell r="Y69">
            <v>0</v>
          </cell>
          <cell r="Z69">
            <v>0</v>
          </cell>
          <cell r="AA69">
            <v>0</v>
          </cell>
          <cell r="AB69">
            <v>0</v>
          </cell>
          <cell r="AC69">
            <v>0</v>
          </cell>
          <cell r="AD69">
            <v>0</v>
          </cell>
          <cell r="AE69">
            <v>0</v>
          </cell>
          <cell r="AF69">
            <v>0</v>
          </cell>
        </row>
        <row r="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row>
        <row r="71">
          <cell r="E71" t="str">
            <v>Ngquza Hill</v>
          </cell>
          <cell r="F71">
            <v>57544</v>
          </cell>
          <cell r="G71">
            <v>62127</v>
          </cell>
          <cell r="H71">
            <v>64862</v>
          </cell>
          <cell r="I71">
            <v>0</v>
          </cell>
          <cell r="J71">
            <v>0</v>
          </cell>
          <cell r="K71">
            <v>0</v>
          </cell>
          <cell r="L71">
            <v>0</v>
          </cell>
          <cell r="M71">
            <v>3000</v>
          </cell>
          <cell r="N71">
            <v>3000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row>
        <row r="72">
          <cell r="E72" t="str">
            <v>Port St Johns</v>
          </cell>
          <cell r="F72">
            <v>36146</v>
          </cell>
          <cell r="G72">
            <v>38862</v>
          </cell>
          <cell r="H72">
            <v>40484</v>
          </cell>
          <cell r="I72">
            <v>0</v>
          </cell>
          <cell r="J72">
            <v>0</v>
          </cell>
          <cell r="K72">
            <v>0</v>
          </cell>
          <cell r="L72">
            <v>8034</v>
          </cell>
          <cell r="M72">
            <v>6500</v>
          </cell>
          <cell r="N72">
            <v>7000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row>
        <row r="73">
          <cell r="E73" t="str">
            <v>Nyandeni</v>
          </cell>
          <cell r="F73">
            <v>73270</v>
          </cell>
          <cell r="G73">
            <v>69440</v>
          </cell>
          <cell r="H73">
            <v>72526</v>
          </cell>
          <cell r="I73">
            <v>0</v>
          </cell>
          <cell r="J73">
            <v>0</v>
          </cell>
          <cell r="K73">
            <v>0</v>
          </cell>
          <cell r="L73">
            <v>16067</v>
          </cell>
          <cell r="M73">
            <v>7980</v>
          </cell>
          <cell r="N73">
            <v>8000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row>
        <row r="74">
          <cell r="E74" t="str">
            <v>Mhlontlo</v>
          </cell>
          <cell r="F74">
            <v>46659</v>
          </cell>
          <cell r="G74">
            <v>50293</v>
          </cell>
          <cell r="H74">
            <v>52462</v>
          </cell>
          <cell r="I74">
            <v>0</v>
          </cell>
          <cell r="J74">
            <v>0</v>
          </cell>
          <cell r="K74">
            <v>0</v>
          </cell>
          <cell r="L74">
            <v>18521</v>
          </cell>
          <cell r="M74">
            <v>17846</v>
          </cell>
          <cell r="N74">
            <v>15000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row>
        <row r="75">
          <cell r="E75" t="str">
            <v>King Sabata Dalindyebo</v>
          </cell>
          <cell r="F75">
            <v>91267</v>
          </cell>
          <cell r="G75">
            <v>98791</v>
          </cell>
          <cell r="H75">
            <v>103282</v>
          </cell>
          <cell r="I75">
            <v>0</v>
          </cell>
          <cell r="J75">
            <v>5000</v>
          </cell>
          <cell r="K75">
            <v>0</v>
          </cell>
          <cell r="L75">
            <v>0</v>
          </cell>
          <cell r="M75">
            <v>18000</v>
          </cell>
          <cell r="N75">
            <v>18000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row>
        <row r="76">
          <cell r="E76" t="str">
            <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E77" t="str">
            <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8">
          <cell r="E78" t="str">
            <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row>
        <row r="79">
          <cell r="E79" t="str">
            <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row>
        <row r="80">
          <cell r="E80" t="str">
            <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row>
        <row r="81">
          <cell r="E81" t="str">
            <v>O.R. Tambo District Municipality</v>
          </cell>
          <cell r="F81">
            <v>671957</v>
          </cell>
          <cell r="G81">
            <v>730126</v>
          </cell>
          <cell r="H81">
            <v>764847</v>
          </cell>
          <cell r="I81">
            <v>0</v>
          </cell>
          <cell r="J81">
            <v>0</v>
          </cell>
          <cell r="K81">
            <v>0</v>
          </cell>
          <cell r="L81">
            <v>0</v>
          </cell>
          <cell r="M81">
            <v>0</v>
          </cell>
          <cell r="N81">
            <v>0</v>
          </cell>
          <cell r="O81">
            <v>3002</v>
          </cell>
          <cell r="P81">
            <v>3150</v>
          </cell>
          <cell r="Q81">
            <v>3159</v>
          </cell>
          <cell r="R81">
            <v>239518</v>
          </cell>
          <cell r="S81">
            <v>346133</v>
          </cell>
          <cell r="T81">
            <v>421133</v>
          </cell>
          <cell r="U81">
            <v>96000</v>
          </cell>
          <cell r="V81">
            <v>120000</v>
          </cell>
          <cell r="W81">
            <v>125000</v>
          </cell>
          <cell r="X81">
            <v>0</v>
          </cell>
          <cell r="Y81">
            <v>0</v>
          </cell>
          <cell r="Z81">
            <v>0</v>
          </cell>
          <cell r="AA81">
            <v>0</v>
          </cell>
          <cell r="AB81">
            <v>0</v>
          </cell>
          <cell r="AC81">
            <v>0</v>
          </cell>
          <cell r="AD81">
            <v>0</v>
          </cell>
          <cell r="AE81">
            <v>0</v>
          </cell>
          <cell r="AF81">
            <v>0</v>
          </cell>
        </row>
        <row r="82">
          <cell r="E82"/>
          <cell r="F82">
            <v>976843</v>
          </cell>
          <cell r="G82">
            <v>1049639</v>
          </cell>
          <cell r="H82">
            <v>1098463</v>
          </cell>
          <cell r="I82">
            <v>0</v>
          </cell>
          <cell r="J82">
            <v>5000</v>
          </cell>
          <cell r="K82">
            <v>0</v>
          </cell>
          <cell r="L82">
            <v>42622</v>
          </cell>
          <cell r="M82">
            <v>53326</v>
          </cell>
          <cell r="N82">
            <v>51000</v>
          </cell>
          <cell r="O82">
            <v>3002</v>
          </cell>
          <cell r="P82">
            <v>3150</v>
          </cell>
          <cell r="Q82">
            <v>3159</v>
          </cell>
          <cell r="R82">
            <v>239518</v>
          </cell>
          <cell r="S82">
            <v>346133</v>
          </cell>
          <cell r="T82">
            <v>421133</v>
          </cell>
          <cell r="U82">
            <v>96000</v>
          </cell>
          <cell r="V82">
            <v>120000</v>
          </cell>
          <cell r="W82">
            <v>125000</v>
          </cell>
          <cell r="X82">
            <v>0</v>
          </cell>
          <cell r="Y82">
            <v>0</v>
          </cell>
          <cell r="Z82">
            <v>0</v>
          </cell>
          <cell r="AA82">
            <v>0</v>
          </cell>
          <cell r="AB82">
            <v>0</v>
          </cell>
          <cell r="AC82">
            <v>0</v>
          </cell>
          <cell r="AD82">
            <v>0</v>
          </cell>
          <cell r="AE82">
            <v>0</v>
          </cell>
          <cell r="AF82">
            <v>0</v>
          </cell>
        </row>
        <row r="83">
          <cell r="E83"/>
          <cell r="F83"/>
          <cell r="G83"/>
          <cell r="H83"/>
          <cell r="I83"/>
          <cell r="J83"/>
          <cell r="K83"/>
          <cell r="L83"/>
          <cell r="M83"/>
          <cell r="N83"/>
          <cell r="O83"/>
          <cell r="P83"/>
          <cell r="Q83"/>
          <cell r="R83"/>
          <cell r="S83"/>
          <cell r="T83"/>
          <cell r="U83"/>
          <cell r="V83"/>
          <cell r="W83"/>
          <cell r="X83"/>
          <cell r="Y83"/>
          <cell r="Z83"/>
          <cell r="AA83"/>
          <cell r="AB83"/>
          <cell r="AC83"/>
          <cell r="AD83"/>
          <cell r="AE83"/>
          <cell r="AF83"/>
        </row>
        <row r="84">
          <cell r="E84" t="str">
            <v>Matatiele</v>
          </cell>
          <cell r="F84">
            <v>51971</v>
          </cell>
          <cell r="G84">
            <v>56068</v>
          </cell>
          <cell r="H84">
            <v>58514</v>
          </cell>
          <cell r="I84">
            <v>0</v>
          </cell>
          <cell r="J84">
            <v>0</v>
          </cell>
          <cell r="K84">
            <v>0</v>
          </cell>
          <cell r="L84">
            <v>93500</v>
          </cell>
          <cell r="M84">
            <v>65000</v>
          </cell>
          <cell r="N84">
            <v>52492</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row>
        <row r="85">
          <cell r="E85" t="str">
            <v>Umzimvubu</v>
          </cell>
          <cell r="F85">
            <v>48951</v>
          </cell>
          <cell r="G85">
            <v>52786</v>
          </cell>
          <cell r="H85">
            <v>55074</v>
          </cell>
          <cell r="I85">
            <v>0</v>
          </cell>
          <cell r="J85">
            <v>0</v>
          </cell>
          <cell r="K85">
            <v>0</v>
          </cell>
          <cell r="L85">
            <v>33000</v>
          </cell>
          <cell r="M85">
            <v>35000</v>
          </cell>
          <cell r="N85">
            <v>28000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row>
        <row r="86">
          <cell r="E86" t="str">
            <v>Mbizana</v>
          </cell>
          <cell r="F86">
            <v>51023</v>
          </cell>
          <cell r="G86">
            <v>55038</v>
          </cell>
          <cell r="H86">
            <v>57433</v>
          </cell>
          <cell r="I86">
            <v>0</v>
          </cell>
          <cell r="J86">
            <v>0</v>
          </cell>
          <cell r="K86">
            <v>0</v>
          </cell>
          <cell r="L86">
            <v>28453</v>
          </cell>
          <cell r="M86">
            <v>35000</v>
          </cell>
          <cell r="N86">
            <v>28000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row>
        <row r="87">
          <cell r="E87" t="str">
            <v>Ntabankulu</v>
          </cell>
          <cell r="F87">
            <v>28524</v>
          </cell>
          <cell r="G87">
            <v>30576</v>
          </cell>
          <cell r="H87">
            <v>31802</v>
          </cell>
          <cell r="I87">
            <v>0</v>
          </cell>
          <cell r="J87">
            <v>0</v>
          </cell>
          <cell r="K87">
            <v>0</v>
          </cell>
          <cell r="L87">
            <v>0</v>
          </cell>
          <cell r="M87">
            <v>18000</v>
          </cell>
          <cell r="N87">
            <v>18000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88">
          <cell r="E88" t="str">
            <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row>
        <row r="89">
          <cell r="E89" t="str">
            <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E90" t="str">
            <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row>
        <row r="91">
          <cell r="E91" t="str">
            <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E92" t="str">
            <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E93" t="str">
            <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row>
        <row r="94">
          <cell r="E94" t="str">
            <v>Alfred Nzo District Municipality</v>
          </cell>
          <cell r="F94">
            <v>398778</v>
          </cell>
          <cell r="G94">
            <v>433122</v>
          </cell>
          <cell r="H94">
            <v>453622</v>
          </cell>
          <cell r="I94">
            <v>4000</v>
          </cell>
          <cell r="J94">
            <v>0</v>
          </cell>
          <cell r="K94">
            <v>0</v>
          </cell>
          <cell r="L94">
            <v>0</v>
          </cell>
          <cell r="M94">
            <v>0</v>
          </cell>
          <cell r="N94">
            <v>0</v>
          </cell>
          <cell r="O94">
            <v>2340</v>
          </cell>
          <cell r="P94">
            <v>2456</v>
          </cell>
          <cell r="Q94">
            <v>2463</v>
          </cell>
          <cell r="R94">
            <v>0</v>
          </cell>
          <cell r="S94">
            <v>0</v>
          </cell>
          <cell r="T94">
            <v>0</v>
          </cell>
          <cell r="U94">
            <v>110000</v>
          </cell>
          <cell r="V94">
            <v>100000</v>
          </cell>
          <cell r="W94">
            <v>105000</v>
          </cell>
          <cell r="X94">
            <v>0</v>
          </cell>
          <cell r="Y94">
            <v>0</v>
          </cell>
          <cell r="Z94">
            <v>0</v>
          </cell>
          <cell r="AA94">
            <v>0</v>
          </cell>
          <cell r="AB94">
            <v>0</v>
          </cell>
          <cell r="AC94">
            <v>0</v>
          </cell>
          <cell r="AD94">
            <v>0</v>
          </cell>
          <cell r="AE94">
            <v>0</v>
          </cell>
          <cell r="AF94">
            <v>0</v>
          </cell>
        </row>
        <row r="95">
          <cell r="E95"/>
          <cell r="F95">
            <v>579247</v>
          </cell>
          <cell r="G95">
            <v>627590</v>
          </cell>
          <cell r="H95">
            <v>656445</v>
          </cell>
          <cell r="I95">
            <v>4000</v>
          </cell>
          <cell r="J95">
            <v>0</v>
          </cell>
          <cell r="K95">
            <v>0</v>
          </cell>
          <cell r="L95">
            <v>154953</v>
          </cell>
          <cell r="M95">
            <v>153000</v>
          </cell>
          <cell r="N95">
            <v>126492</v>
          </cell>
          <cell r="O95">
            <v>2340</v>
          </cell>
          <cell r="P95">
            <v>2456</v>
          </cell>
          <cell r="Q95">
            <v>2463</v>
          </cell>
          <cell r="R95">
            <v>0</v>
          </cell>
          <cell r="S95">
            <v>0</v>
          </cell>
          <cell r="T95">
            <v>0</v>
          </cell>
          <cell r="U95">
            <v>110000</v>
          </cell>
          <cell r="V95">
            <v>100000</v>
          </cell>
          <cell r="W95">
            <v>105000</v>
          </cell>
          <cell r="X95">
            <v>0</v>
          </cell>
          <cell r="Y95">
            <v>0</v>
          </cell>
          <cell r="Z95">
            <v>0</v>
          </cell>
          <cell r="AA95">
            <v>0</v>
          </cell>
          <cell r="AB95">
            <v>0</v>
          </cell>
          <cell r="AC95">
            <v>0</v>
          </cell>
          <cell r="AD95">
            <v>0</v>
          </cell>
          <cell r="AE95">
            <v>0</v>
          </cell>
          <cell r="AF95">
            <v>0</v>
          </cell>
        </row>
        <row r="96">
          <cell r="E96"/>
          <cell r="F96"/>
          <cell r="G96"/>
          <cell r="H96"/>
          <cell r="I96"/>
          <cell r="J96"/>
          <cell r="K96"/>
          <cell r="L96"/>
          <cell r="M96"/>
          <cell r="N96"/>
          <cell r="O96"/>
          <cell r="P96"/>
          <cell r="Q96"/>
          <cell r="R96"/>
          <cell r="S96"/>
          <cell r="T96"/>
          <cell r="U96"/>
          <cell r="V96"/>
          <cell r="W96"/>
          <cell r="X96"/>
          <cell r="Y96"/>
          <cell r="Z96"/>
          <cell r="AA96"/>
          <cell r="AB96"/>
          <cell r="AC96"/>
          <cell r="AD96"/>
          <cell r="AE96"/>
          <cell r="AF96"/>
        </row>
        <row r="97">
          <cell r="E97" t="str">
            <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98">
          <cell r="E98" t="str">
            <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row>
        <row r="99">
          <cell r="E99" t="str">
            <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E100" t="str">
            <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E101" t="str">
            <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row>
        <row r="102">
          <cell r="E102" t="str">
            <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row>
        <row r="103">
          <cell r="E103" t="str">
            <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row>
        <row r="104">
          <cell r="E104" t="str">
            <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row>
        <row r="105">
          <cell r="E105" t="str">
            <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row>
        <row r="106">
          <cell r="E106" t="str">
            <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7">
          <cell r="E107" t="str">
            <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row>
        <row r="108">
          <cell r="E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row>
        <row r="109">
          <cell r="E109"/>
          <cell r="F109"/>
          <cell r="G109"/>
          <cell r="H109"/>
          <cell r="I109"/>
          <cell r="J109"/>
          <cell r="K109"/>
          <cell r="L109"/>
          <cell r="M109"/>
          <cell r="N109"/>
          <cell r="O109"/>
          <cell r="P109"/>
          <cell r="Q109"/>
          <cell r="R109"/>
          <cell r="S109"/>
          <cell r="T109"/>
          <cell r="U109"/>
          <cell r="V109"/>
          <cell r="W109"/>
          <cell r="X109"/>
          <cell r="Y109"/>
          <cell r="Z109"/>
          <cell r="AA109"/>
          <cell r="AB109"/>
          <cell r="AC109"/>
          <cell r="AD109"/>
          <cell r="AE109"/>
          <cell r="AF109"/>
        </row>
        <row r="110">
          <cell r="E110" t="str">
            <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row>
        <row r="111">
          <cell r="E111" t="str">
            <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row>
        <row r="112">
          <cell r="E112" t="str">
            <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row>
        <row r="113">
          <cell r="E113" t="str">
            <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row>
        <row r="114">
          <cell r="E114" t="str">
            <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row>
        <row r="115">
          <cell r="E115" t="str">
            <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row>
        <row r="116">
          <cell r="E116" t="str">
            <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row>
        <row r="117">
          <cell r="E117" t="str">
            <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row>
        <row r="118">
          <cell r="E118" t="str">
            <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row>
        <row r="119">
          <cell r="E119" t="str">
            <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row>
        <row r="120">
          <cell r="E120" t="str">
            <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E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2">
          <cell r="E122"/>
          <cell r="F122"/>
          <cell r="G122"/>
          <cell r="H122"/>
          <cell r="I122"/>
          <cell r="J122"/>
          <cell r="K122"/>
          <cell r="L122"/>
          <cell r="M122"/>
          <cell r="N122"/>
          <cell r="O122"/>
          <cell r="P122"/>
          <cell r="Q122"/>
          <cell r="R122"/>
          <cell r="S122"/>
          <cell r="T122"/>
          <cell r="U122"/>
          <cell r="V122"/>
          <cell r="W122"/>
          <cell r="X122"/>
          <cell r="Y122"/>
          <cell r="Z122"/>
          <cell r="AA122"/>
          <cell r="AB122"/>
          <cell r="AC122"/>
          <cell r="AD122"/>
          <cell r="AE122"/>
          <cell r="AF122"/>
        </row>
        <row r="123">
          <cell r="E123" t="str">
            <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row>
        <row r="124">
          <cell r="E124" t="str">
            <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row>
        <row r="125">
          <cell r="E125" t="str">
            <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row>
        <row r="126">
          <cell r="E126" t="str">
            <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row>
        <row r="127">
          <cell r="E127" t="str">
            <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E128" t="str">
            <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row>
        <row r="129">
          <cell r="E129" t="str">
            <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row>
        <row r="130">
          <cell r="E130" t="str">
            <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row>
        <row r="131">
          <cell r="E131" t="str">
            <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row>
        <row r="132">
          <cell r="E132" t="str">
            <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row>
        <row r="133">
          <cell r="E133" t="str">
            <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row>
        <row r="134">
          <cell r="E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row>
        <row r="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row>
        <row r="136">
          <cell r="E136" t="str">
            <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row>
        <row r="137">
          <cell r="E137" t="str">
            <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row>
        <row r="138">
          <cell r="E138" t="str">
            <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row>
        <row r="139">
          <cell r="E139" t="str">
            <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row>
        <row r="140">
          <cell r="E140" t="str">
            <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row>
        <row r="141">
          <cell r="E141" t="str">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row>
        <row r="142">
          <cell r="E142" t="str">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row>
        <row r="143">
          <cell r="E143" t="str">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row>
        <row r="144">
          <cell r="E144" t="str">
            <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E145" t="str">
            <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row>
        <row r="146">
          <cell r="E146" t="str">
            <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row>
        <row r="147">
          <cell r="E147"/>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row>
        <row r="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row>
        <row r="149">
          <cell r="E149"/>
          <cell r="F149">
            <v>3226154</v>
          </cell>
          <cell r="G149">
            <v>3452701</v>
          </cell>
          <cell r="H149">
            <v>3609431</v>
          </cell>
          <cell r="I149">
            <v>19000</v>
          </cell>
          <cell r="J149">
            <v>33204</v>
          </cell>
          <cell r="K149">
            <v>0</v>
          </cell>
          <cell r="L149">
            <v>314162</v>
          </cell>
          <cell r="M149">
            <v>415135</v>
          </cell>
          <cell r="N149">
            <v>426292</v>
          </cell>
          <cell r="O149">
            <v>16167</v>
          </cell>
          <cell r="P149">
            <v>16966</v>
          </cell>
          <cell r="Q149">
            <v>17014</v>
          </cell>
          <cell r="R149">
            <v>481329</v>
          </cell>
          <cell r="S149">
            <v>431907</v>
          </cell>
          <cell r="T149">
            <v>480849</v>
          </cell>
          <cell r="U149">
            <v>527000</v>
          </cell>
          <cell r="V149">
            <v>498051</v>
          </cell>
          <cell r="W149">
            <v>537847</v>
          </cell>
          <cell r="X149">
            <v>0</v>
          </cell>
          <cell r="Y149">
            <v>0</v>
          </cell>
          <cell r="Z149">
            <v>0</v>
          </cell>
          <cell r="AA149">
            <v>582303</v>
          </cell>
          <cell r="AB149">
            <v>616998</v>
          </cell>
          <cell r="AC149">
            <v>644191</v>
          </cell>
          <cell r="AD149">
            <v>1092850</v>
          </cell>
          <cell r="AE149">
            <v>1085111</v>
          </cell>
          <cell r="AF149">
            <v>1132936</v>
          </cell>
        </row>
        <row r="150">
          <cell r="E150"/>
          <cell r="F150"/>
          <cell r="G150"/>
          <cell r="H150"/>
          <cell r="I150"/>
          <cell r="J150"/>
          <cell r="K150"/>
          <cell r="L150"/>
          <cell r="M150"/>
          <cell r="N150"/>
          <cell r="O150"/>
          <cell r="P150"/>
          <cell r="Q150"/>
          <cell r="R150"/>
          <cell r="S150"/>
          <cell r="T150"/>
          <cell r="U150"/>
          <cell r="V150"/>
          <cell r="W150"/>
          <cell r="X150"/>
          <cell r="Y150"/>
          <cell r="Z150"/>
          <cell r="AA150"/>
          <cell r="AB150"/>
          <cell r="AC150"/>
          <cell r="AD150"/>
          <cell r="AE150"/>
          <cell r="AF150"/>
        </row>
        <row r="151">
          <cell r="E151"/>
          <cell r="F151"/>
          <cell r="G151"/>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row>
        <row r="152">
          <cell r="E152"/>
          <cell r="F152"/>
          <cell r="G152"/>
          <cell r="H152"/>
          <cell r="I152"/>
          <cell r="J152"/>
          <cell r="K152"/>
          <cell r="L152"/>
          <cell r="M152"/>
          <cell r="N152"/>
          <cell r="O152"/>
          <cell r="P152"/>
          <cell r="Q152"/>
          <cell r="R152"/>
          <cell r="S152"/>
          <cell r="T152"/>
          <cell r="U152"/>
          <cell r="V152"/>
          <cell r="W152"/>
          <cell r="X152"/>
          <cell r="Y152"/>
          <cell r="Z152"/>
          <cell r="AA152"/>
          <cell r="AB152"/>
          <cell r="AC152"/>
          <cell r="AD152"/>
          <cell r="AE152"/>
          <cell r="AF152"/>
        </row>
        <row r="153">
          <cell r="E153" t="str">
            <v>Mangaung</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263893</v>
          </cell>
          <cell r="AB153">
            <v>279617</v>
          </cell>
          <cell r="AC153">
            <v>291940</v>
          </cell>
          <cell r="AD153">
            <v>495269</v>
          </cell>
          <cell r="AE153">
            <v>491759</v>
          </cell>
          <cell r="AF153">
            <v>513434</v>
          </cell>
        </row>
        <row r="154">
          <cell r="E154" t="str">
            <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row>
        <row r="155">
          <cell r="E155" t="str">
            <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row>
        <row r="156">
          <cell r="E156" t="str">
            <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row>
        <row r="157">
          <cell r="E157" t="str">
            <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row>
        <row r="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row>
        <row r="159">
          <cell r="E159"/>
          <cell r="F159"/>
          <cell r="G159"/>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row>
        <row r="160">
          <cell r="E160" t="str">
            <v>Letsemeng</v>
          </cell>
          <cell r="F160">
            <v>17894</v>
          </cell>
          <cell r="G160">
            <v>19019</v>
          </cell>
          <cell r="H160">
            <v>19691</v>
          </cell>
          <cell r="I160">
            <v>0</v>
          </cell>
          <cell r="J160">
            <v>3000</v>
          </cell>
          <cell r="K160">
            <v>0</v>
          </cell>
          <cell r="L160">
            <v>5882</v>
          </cell>
          <cell r="M160">
            <v>8000</v>
          </cell>
          <cell r="N160">
            <v>8000</v>
          </cell>
          <cell r="O160">
            <v>0</v>
          </cell>
          <cell r="P160">
            <v>0</v>
          </cell>
          <cell r="Q160">
            <v>0</v>
          </cell>
          <cell r="R160">
            <v>0</v>
          </cell>
          <cell r="S160">
            <v>0</v>
          </cell>
          <cell r="T160">
            <v>0</v>
          </cell>
          <cell r="U160">
            <v>25532</v>
          </cell>
          <cell r="V160">
            <v>20758</v>
          </cell>
          <cell r="W160">
            <v>21327</v>
          </cell>
          <cell r="X160">
            <v>0</v>
          </cell>
          <cell r="Y160">
            <v>0</v>
          </cell>
          <cell r="Z160">
            <v>0</v>
          </cell>
          <cell r="AA160">
            <v>0</v>
          </cell>
          <cell r="AB160">
            <v>0</v>
          </cell>
          <cell r="AC160">
            <v>0</v>
          </cell>
          <cell r="AD160">
            <v>0</v>
          </cell>
          <cell r="AE160">
            <v>0</v>
          </cell>
          <cell r="AF160">
            <v>0</v>
          </cell>
        </row>
        <row r="161">
          <cell r="E161" t="str">
            <v>Kopanong</v>
          </cell>
          <cell r="F161">
            <v>21494</v>
          </cell>
          <cell r="G161">
            <v>22932</v>
          </cell>
          <cell r="H161">
            <v>23792</v>
          </cell>
          <cell r="I161">
            <v>0</v>
          </cell>
          <cell r="J161">
            <v>0</v>
          </cell>
          <cell r="K161">
            <v>0</v>
          </cell>
          <cell r="L161">
            <v>0</v>
          </cell>
          <cell r="M161">
            <v>4000</v>
          </cell>
          <cell r="N161">
            <v>4000</v>
          </cell>
          <cell r="O161">
            <v>0</v>
          </cell>
          <cell r="P161">
            <v>0</v>
          </cell>
          <cell r="Q161">
            <v>0</v>
          </cell>
          <cell r="R161">
            <v>0</v>
          </cell>
          <cell r="S161">
            <v>0</v>
          </cell>
          <cell r="T161">
            <v>0</v>
          </cell>
          <cell r="U161">
            <v>32000</v>
          </cell>
          <cell r="V161">
            <v>23536</v>
          </cell>
          <cell r="W161">
            <v>21820</v>
          </cell>
          <cell r="X161">
            <v>0</v>
          </cell>
          <cell r="Y161">
            <v>0</v>
          </cell>
          <cell r="Z161">
            <v>0</v>
          </cell>
          <cell r="AA161">
            <v>0</v>
          </cell>
          <cell r="AB161">
            <v>0</v>
          </cell>
          <cell r="AC161">
            <v>0</v>
          </cell>
          <cell r="AD161">
            <v>0</v>
          </cell>
          <cell r="AE161">
            <v>0</v>
          </cell>
          <cell r="AF161">
            <v>0</v>
          </cell>
        </row>
        <row r="162">
          <cell r="E162" t="str">
            <v>Mohokare</v>
          </cell>
          <cell r="F162">
            <v>18788</v>
          </cell>
          <cell r="G162">
            <v>19991</v>
          </cell>
          <cell r="H162">
            <v>20710</v>
          </cell>
          <cell r="I162">
            <v>0</v>
          </cell>
          <cell r="J162">
            <v>0</v>
          </cell>
          <cell r="K162">
            <v>0</v>
          </cell>
          <cell r="L162">
            <v>8562</v>
          </cell>
          <cell r="M162">
            <v>5500</v>
          </cell>
          <cell r="N162">
            <v>5500</v>
          </cell>
          <cell r="O162">
            <v>0</v>
          </cell>
          <cell r="P162">
            <v>0</v>
          </cell>
          <cell r="Q162">
            <v>0</v>
          </cell>
          <cell r="R162">
            <v>20000</v>
          </cell>
          <cell r="S162">
            <v>0</v>
          </cell>
          <cell r="T162">
            <v>0</v>
          </cell>
          <cell r="U162">
            <v>31000</v>
          </cell>
          <cell r="V162">
            <v>32088</v>
          </cell>
          <cell r="W162">
            <v>22900</v>
          </cell>
          <cell r="X162">
            <v>0</v>
          </cell>
          <cell r="Y162">
            <v>0</v>
          </cell>
          <cell r="Z162">
            <v>0</v>
          </cell>
          <cell r="AA162">
            <v>0</v>
          </cell>
          <cell r="AB162">
            <v>0</v>
          </cell>
          <cell r="AC162">
            <v>0</v>
          </cell>
          <cell r="AD162">
            <v>0</v>
          </cell>
          <cell r="AE162">
            <v>0</v>
          </cell>
          <cell r="AF162">
            <v>0</v>
          </cell>
        </row>
        <row r="163">
          <cell r="E163" t="str">
            <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row>
        <row r="164">
          <cell r="E164" t="str">
            <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row>
        <row r="165">
          <cell r="E165" t="str">
            <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row>
        <row r="166">
          <cell r="E166" t="str">
            <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row>
        <row r="167">
          <cell r="E167" t="str">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row>
        <row r="168">
          <cell r="E168" t="str">
            <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row>
        <row r="169">
          <cell r="E169" t="str">
            <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row>
        <row r="170">
          <cell r="E170" t="str">
            <v>Xhariep District Municipality</v>
          </cell>
          <cell r="F170">
            <v>0</v>
          </cell>
          <cell r="G170">
            <v>0</v>
          </cell>
          <cell r="H170">
            <v>0</v>
          </cell>
          <cell r="I170">
            <v>0</v>
          </cell>
          <cell r="J170">
            <v>0</v>
          </cell>
          <cell r="K170">
            <v>0</v>
          </cell>
          <cell r="L170">
            <v>0</v>
          </cell>
          <cell r="M170">
            <v>0</v>
          </cell>
          <cell r="N170">
            <v>0</v>
          </cell>
          <cell r="O170">
            <v>2196</v>
          </cell>
          <cell r="P170">
            <v>2304</v>
          </cell>
          <cell r="Q170">
            <v>2307</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row>
        <row r="171">
          <cell r="E171"/>
          <cell r="F171">
            <v>58176</v>
          </cell>
          <cell r="G171">
            <v>61942</v>
          </cell>
          <cell r="H171">
            <v>64193</v>
          </cell>
          <cell r="I171">
            <v>0</v>
          </cell>
          <cell r="J171">
            <v>3000</v>
          </cell>
          <cell r="K171">
            <v>0</v>
          </cell>
          <cell r="L171">
            <v>14444</v>
          </cell>
          <cell r="M171">
            <v>17500</v>
          </cell>
          <cell r="N171">
            <v>17500</v>
          </cell>
          <cell r="O171">
            <v>2196</v>
          </cell>
          <cell r="P171">
            <v>2304</v>
          </cell>
          <cell r="Q171">
            <v>2307</v>
          </cell>
          <cell r="R171">
            <v>20000</v>
          </cell>
          <cell r="S171">
            <v>0</v>
          </cell>
          <cell r="T171">
            <v>0</v>
          </cell>
          <cell r="U171">
            <v>88532</v>
          </cell>
          <cell r="V171">
            <v>76382</v>
          </cell>
          <cell r="W171">
            <v>66047</v>
          </cell>
          <cell r="X171">
            <v>0</v>
          </cell>
          <cell r="Y171">
            <v>0</v>
          </cell>
          <cell r="Z171">
            <v>0</v>
          </cell>
          <cell r="AA171">
            <v>0</v>
          </cell>
          <cell r="AB171">
            <v>0</v>
          </cell>
          <cell r="AC171">
            <v>0</v>
          </cell>
          <cell r="AD171">
            <v>0</v>
          </cell>
          <cell r="AE171">
            <v>0</v>
          </cell>
          <cell r="AF171">
            <v>0</v>
          </cell>
        </row>
        <row r="172">
          <cell r="E172"/>
          <cell r="F172"/>
          <cell r="G172"/>
          <cell r="H172"/>
          <cell r="I172"/>
          <cell r="J172"/>
          <cell r="K172"/>
          <cell r="L172"/>
          <cell r="M172"/>
          <cell r="N172"/>
          <cell r="O172"/>
          <cell r="P172"/>
          <cell r="Q172"/>
          <cell r="R172"/>
          <cell r="S172"/>
          <cell r="T172"/>
          <cell r="U172"/>
          <cell r="V172"/>
          <cell r="W172"/>
          <cell r="X172"/>
          <cell r="Y172"/>
          <cell r="Z172"/>
          <cell r="AA172"/>
          <cell r="AB172"/>
          <cell r="AC172"/>
          <cell r="AD172"/>
          <cell r="AE172"/>
          <cell r="AF172"/>
        </row>
        <row r="173">
          <cell r="E173" t="str">
            <v>Masilonyana</v>
          </cell>
          <cell r="F173">
            <v>24552</v>
          </cell>
          <cell r="G173">
            <v>26257</v>
          </cell>
          <cell r="H173">
            <v>27276</v>
          </cell>
          <cell r="I173">
            <v>0</v>
          </cell>
          <cell r="J173">
            <v>0</v>
          </cell>
          <cell r="K173">
            <v>0</v>
          </cell>
          <cell r="L173">
            <v>0</v>
          </cell>
          <cell r="M173">
            <v>0</v>
          </cell>
          <cell r="N173">
            <v>3000</v>
          </cell>
          <cell r="O173">
            <v>0</v>
          </cell>
          <cell r="P173">
            <v>0</v>
          </cell>
          <cell r="Q173">
            <v>0</v>
          </cell>
          <cell r="R173">
            <v>0</v>
          </cell>
          <cell r="S173">
            <v>0</v>
          </cell>
          <cell r="T173">
            <v>0</v>
          </cell>
          <cell r="U173">
            <v>12000</v>
          </cell>
          <cell r="V173">
            <v>17576</v>
          </cell>
          <cell r="W173">
            <v>13800</v>
          </cell>
          <cell r="X173">
            <v>0</v>
          </cell>
          <cell r="Y173">
            <v>0</v>
          </cell>
          <cell r="Z173">
            <v>0</v>
          </cell>
          <cell r="AA173">
            <v>0</v>
          </cell>
          <cell r="AB173">
            <v>0</v>
          </cell>
          <cell r="AC173">
            <v>0</v>
          </cell>
          <cell r="AD173">
            <v>0</v>
          </cell>
          <cell r="AE173">
            <v>0</v>
          </cell>
          <cell r="AF173">
            <v>0</v>
          </cell>
        </row>
        <row r="174">
          <cell r="E174" t="str">
            <v>Tokologo</v>
          </cell>
          <cell r="F174">
            <v>17262</v>
          </cell>
          <cell r="G174">
            <v>18332</v>
          </cell>
          <cell r="H174">
            <v>18971</v>
          </cell>
          <cell r="I174">
            <v>0</v>
          </cell>
          <cell r="J174">
            <v>0</v>
          </cell>
          <cell r="K174">
            <v>0</v>
          </cell>
          <cell r="L174">
            <v>0</v>
          </cell>
          <cell r="M174">
            <v>6000</v>
          </cell>
          <cell r="N174">
            <v>7000</v>
          </cell>
          <cell r="O174">
            <v>0</v>
          </cell>
          <cell r="P174">
            <v>0</v>
          </cell>
          <cell r="Q174">
            <v>0</v>
          </cell>
          <cell r="R174">
            <v>0</v>
          </cell>
          <cell r="S174">
            <v>0</v>
          </cell>
          <cell r="T174">
            <v>0</v>
          </cell>
          <cell r="U174">
            <v>15000</v>
          </cell>
          <cell r="V174">
            <v>15720</v>
          </cell>
          <cell r="W174">
            <v>16727</v>
          </cell>
          <cell r="X174">
            <v>0</v>
          </cell>
          <cell r="Y174">
            <v>0</v>
          </cell>
          <cell r="Z174">
            <v>0</v>
          </cell>
          <cell r="AA174">
            <v>0</v>
          </cell>
          <cell r="AB174">
            <v>0</v>
          </cell>
          <cell r="AC174">
            <v>0</v>
          </cell>
          <cell r="AD174">
            <v>0</v>
          </cell>
          <cell r="AE174">
            <v>0</v>
          </cell>
          <cell r="AF174">
            <v>0</v>
          </cell>
        </row>
        <row r="175">
          <cell r="E175" t="str">
            <v>Tswelopele</v>
          </cell>
          <cell r="F175">
            <v>17192</v>
          </cell>
          <cell r="G175">
            <v>18256</v>
          </cell>
          <cell r="H175">
            <v>18891</v>
          </cell>
          <cell r="I175">
            <v>0</v>
          </cell>
          <cell r="J175">
            <v>0</v>
          </cell>
          <cell r="K175">
            <v>0</v>
          </cell>
          <cell r="L175">
            <v>0</v>
          </cell>
          <cell r="M175">
            <v>3000</v>
          </cell>
          <cell r="N175">
            <v>3000</v>
          </cell>
          <cell r="O175">
            <v>0</v>
          </cell>
          <cell r="P175">
            <v>0</v>
          </cell>
          <cell r="Q175">
            <v>0</v>
          </cell>
          <cell r="R175">
            <v>0</v>
          </cell>
          <cell r="S175">
            <v>0</v>
          </cell>
          <cell r="T175">
            <v>0</v>
          </cell>
          <cell r="U175">
            <v>12000</v>
          </cell>
          <cell r="V175">
            <v>12276</v>
          </cell>
          <cell r="W175">
            <v>13355</v>
          </cell>
          <cell r="X175">
            <v>0</v>
          </cell>
          <cell r="Y175">
            <v>0</v>
          </cell>
          <cell r="Z175">
            <v>0</v>
          </cell>
          <cell r="AA175">
            <v>0</v>
          </cell>
          <cell r="AB175">
            <v>0</v>
          </cell>
          <cell r="AC175">
            <v>0</v>
          </cell>
          <cell r="AD175">
            <v>0</v>
          </cell>
          <cell r="AE175">
            <v>0</v>
          </cell>
          <cell r="AF175">
            <v>0</v>
          </cell>
        </row>
        <row r="176">
          <cell r="E176" t="str">
            <v>Matjhabeng</v>
          </cell>
          <cell r="F176">
            <v>133069</v>
          </cell>
          <cell r="G176">
            <v>136629</v>
          </cell>
          <cell r="H176">
            <v>142932</v>
          </cell>
          <cell r="I176">
            <v>0</v>
          </cell>
          <cell r="J176">
            <v>0</v>
          </cell>
          <cell r="K176">
            <v>0</v>
          </cell>
          <cell r="L176">
            <v>0</v>
          </cell>
          <cell r="M176">
            <v>10000</v>
          </cell>
          <cell r="N176">
            <v>11000</v>
          </cell>
          <cell r="O176">
            <v>0</v>
          </cell>
          <cell r="P176">
            <v>0</v>
          </cell>
          <cell r="Q176">
            <v>0</v>
          </cell>
          <cell r="R176">
            <v>0</v>
          </cell>
          <cell r="S176">
            <v>0</v>
          </cell>
          <cell r="T176">
            <v>0</v>
          </cell>
          <cell r="U176">
            <v>25000</v>
          </cell>
          <cell r="V176">
            <v>25800</v>
          </cell>
          <cell r="W176">
            <v>21979</v>
          </cell>
          <cell r="X176">
            <v>0</v>
          </cell>
          <cell r="Y176">
            <v>0</v>
          </cell>
          <cell r="Z176">
            <v>0</v>
          </cell>
          <cell r="AA176">
            <v>0</v>
          </cell>
          <cell r="AB176">
            <v>0</v>
          </cell>
          <cell r="AC176">
            <v>0</v>
          </cell>
          <cell r="AD176">
            <v>0</v>
          </cell>
          <cell r="AE176">
            <v>0</v>
          </cell>
          <cell r="AF176">
            <v>0</v>
          </cell>
        </row>
        <row r="177">
          <cell r="E177" t="str">
            <v>Nala</v>
          </cell>
          <cell r="F177">
            <v>31157</v>
          </cell>
          <cell r="G177">
            <v>33439</v>
          </cell>
          <cell r="H177">
            <v>34802</v>
          </cell>
          <cell r="I177">
            <v>4500</v>
          </cell>
          <cell r="J177">
            <v>0</v>
          </cell>
          <cell r="K177">
            <v>0</v>
          </cell>
          <cell r="L177">
            <v>0</v>
          </cell>
          <cell r="M177">
            <v>3000</v>
          </cell>
          <cell r="N177">
            <v>4000</v>
          </cell>
          <cell r="O177">
            <v>0</v>
          </cell>
          <cell r="P177">
            <v>0</v>
          </cell>
          <cell r="Q177">
            <v>0</v>
          </cell>
          <cell r="R177">
            <v>0</v>
          </cell>
          <cell r="S177">
            <v>0</v>
          </cell>
          <cell r="T177">
            <v>0</v>
          </cell>
          <cell r="U177">
            <v>11000</v>
          </cell>
          <cell r="V177">
            <v>11528</v>
          </cell>
          <cell r="W177">
            <v>11846</v>
          </cell>
          <cell r="X177">
            <v>0</v>
          </cell>
          <cell r="Y177">
            <v>0</v>
          </cell>
          <cell r="Z177">
            <v>0</v>
          </cell>
          <cell r="AA177">
            <v>0</v>
          </cell>
          <cell r="AB177">
            <v>0</v>
          </cell>
          <cell r="AC177">
            <v>0</v>
          </cell>
          <cell r="AD177">
            <v>0</v>
          </cell>
          <cell r="AE177">
            <v>0</v>
          </cell>
          <cell r="AF177">
            <v>0</v>
          </cell>
        </row>
        <row r="178">
          <cell r="E178" t="str">
            <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row>
        <row r="179">
          <cell r="E179" t="str">
            <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row>
        <row r="180">
          <cell r="E180" t="str">
            <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row>
        <row r="181">
          <cell r="E181" t="str">
            <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row>
        <row r="182">
          <cell r="E182" t="str">
            <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row>
        <row r="183">
          <cell r="E183" t="str">
            <v>Lejweleputswa District Municipality</v>
          </cell>
          <cell r="F183">
            <v>0</v>
          </cell>
          <cell r="G183">
            <v>0</v>
          </cell>
          <cell r="H183">
            <v>0</v>
          </cell>
          <cell r="I183">
            <v>0</v>
          </cell>
          <cell r="J183">
            <v>0</v>
          </cell>
          <cell r="K183">
            <v>0</v>
          </cell>
          <cell r="L183">
            <v>0</v>
          </cell>
          <cell r="M183">
            <v>0</v>
          </cell>
          <cell r="N183">
            <v>0</v>
          </cell>
          <cell r="O183">
            <v>2332</v>
          </cell>
          <cell r="P183">
            <v>2447</v>
          </cell>
          <cell r="Q183">
            <v>2450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row>
        <row r="184">
          <cell r="E184"/>
          <cell r="F184">
            <v>223232</v>
          </cell>
          <cell r="G184">
            <v>232913</v>
          </cell>
          <cell r="H184">
            <v>242872</v>
          </cell>
          <cell r="I184">
            <v>4500</v>
          </cell>
          <cell r="J184">
            <v>0</v>
          </cell>
          <cell r="K184">
            <v>0</v>
          </cell>
          <cell r="L184">
            <v>0</v>
          </cell>
          <cell r="M184">
            <v>22000</v>
          </cell>
          <cell r="N184">
            <v>28000</v>
          </cell>
          <cell r="O184">
            <v>2332</v>
          </cell>
          <cell r="P184">
            <v>2447</v>
          </cell>
          <cell r="Q184">
            <v>2450</v>
          </cell>
          <cell r="R184">
            <v>0</v>
          </cell>
          <cell r="S184">
            <v>0</v>
          </cell>
          <cell r="T184">
            <v>0</v>
          </cell>
          <cell r="U184">
            <v>75000</v>
          </cell>
          <cell r="V184">
            <v>82900</v>
          </cell>
          <cell r="W184">
            <v>77707</v>
          </cell>
          <cell r="X184">
            <v>0</v>
          </cell>
          <cell r="Y184">
            <v>0</v>
          </cell>
          <cell r="Z184">
            <v>0</v>
          </cell>
          <cell r="AA184">
            <v>0</v>
          </cell>
          <cell r="AB184">
            <v>0</v>
          </cell>
          <cell r="AC184">
            <v>0</v>
          </cell>
          <cell r="AD184">
            <v>0</v>
          </cell>
          <cell r="AE184">
            <v>0</v>
          </cell>
          <cell r="AF184">
            <v>0</v>
          </cell>
        </row>
        <row r="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E185"/>
          <cell r="AF185"/>
        </row>
        <row r="186">
          <cell r="E186" t="str">
            <v>Setsoto</v>
          </cell>
          <cell r="F186">
            <v>49792</v>
          </cell>
          <cell r="G186">
            <v>53700</v>
          </cell>
          <cell r="H186">
            <v>56032</v>
          </cell>
          <cell r="I186">
            <v>3000</v>
          </cell>
          <cell r="J186">
            <v>3000</v>
          </cell>
          <cell r="K186">
            <v>0</v>
          </cell>
          <cell r="L186">
            <v>2000</v>
          </cell>
          <cell r="M186">
            <v>0</v>
          </cell>
          <cell r="N186">
            <v>0</v>
          </cell>
          <cell r="O186">
            <v>0</v>
          </cell>
          <cell r="P186">
            <v>0</v>
          </cell>
          <cell r="Q186">
            <v>0</v>
          </cell>
          <cell r="R186">
            <v>110000</v>
          </cell>
          <cell r="S186">
            <v>150000</v>
          </cell>
          <cell r="T186">
            <v>150000</v>
          </cell>
          <cell r="U186">
            <v>27825</v>
          </cell>
          <cell r="V186">
            <v>14933</v>
          </cell>
          <cell r="W186">
            <v>19173</v>
          </cell>
          <cell r="X186">
            <v>0</v>
          </cell>
          <cell r="Y186">
            <v>0</v>
          </cell>
          <cell r="Z186">
            <v>0</v>
          </cell>
          <cell r="AA186">
            <v>0</v>
          </cell>
          <cell r="AB186">
            <v>0</v>
          </cell>
          <cell r="AC186">
            <v>0</v>
          </cell>
          <cell r="AD186">
            <v>0</v>
          </cell>
          <cell r="AE186">
            <v>0</v>
          </cell>
          <cell r="AF186">
            <v>0</v>
          </cell>
        </row>
        <row r="187">
          <cell r="E187" t="str">
            <v>Dihlabeng</v>
          </cell>
          <cell r="F187">
            <v>40712</v>
          </cell>
          <cell r="G187">
            <v>43827</v>
          </cell>
          <cell r="H187">
            <v>45688</v>
          </cell>
          <cell r="I187">
            <v>0</v>
          </cell>
          <cell r="J187">
            <v>0</v>
          </cell>
          <cell r="K187">
            <v>0</v>
          </cell>
          <cell r="L187">
            <v>5570</v>
          </cell>
          <cell r="M187">
            <v>9000</v>
          </cell>
          <cell r="N187">
            <v>9000</v>
          </cell>
          <cell r="O187">
            <v>0</v>
          </cell>
          <cell r="P187">
            <v>0</v>
          </cell>
          <cell r="Q187">
            <v>0</v>
          </cell>
          <cell r="R187">
            <v>0</v>
          </cell>
          <cell r="S187">
            <v>0</v>
          </cell>
          <cell r="T187">
            <v>0</v>
          </cell>
          <cell r="U187">
            <v>16000</v>
          </cell>
          <cell r="V187">
            <v>16368</v>
          </cell>
          <cell r="W187">
            <v>18022</v>
          </cell>
          <cell r="X187">
            <v>0</v>
          </cell>
          <cell r="Y187">
            <v>0</v>
          </cell>
          <cell r="Z187">
            <v>0</v>
          </cell>
          <cell r="AA187">
            <v>0</v>
          </cell>
          <cell r="AB187">
            <v>0</v>
          </cell>
          <cell r="AC187">
            <v>0</v>
          </cell>
          <cell r="AD187">
            <v>0</v>
          </cell>
          <cell r="AE187">
            <v>0</v>
          </cell>
          <cell r="AF187">
            <v>0</v>
          </cell>
        </row>
        <row r="188">
          <cell r="E188" t="str">
            <v>Nketoana</v>
          </cell>
          <cell r="F188">
            <v>26621</v>
          </cell>
          <cell r="G188">
            <v>28508</v>
          </cell>
          <cell r="H188">
            <v>29634</v>
          </cell>
          <cell r="I188">
            <v>0</v>
          </cell>
          <cell r="J188">
            <v>0</v>
          </cell>
          <cell r="K188">
            <v>0</v>
          </cell>
          <cell r="L188">
            <v>0</v>
          </cell>
          <cell r="M188">
            <v>0</v>
          </cell>
          <cell r="N188">
            <v>0</v>
          </cell>
          <cell r="O188">
            <v>0</v>
          </cell>
          <cell r="P188">
            <v>0</v>
          </cell>
          <cell r="Q188">
            <v>0</v>
          </cell>
          <cell r="R188">
            <v>0</v>
          </cell>
          <cell r="S188">
            <v>0</v>
          </cell>
          <cell r="T188">
            <v>0</v>
          </cell>
          <cell r="U188">
            <v>25000</v>
          </cell>
          <cell r="V188">
            <v>26200</v>
          </cell>
          <cell r="W188">
            <v>22689</v>
          </cell>
          <cell r="X188">
            <v>0</v>
          </cell>
          <cell r="Y188">
            <v>0</v>
          </cell>
          <cell r="Z188">
            <v>0</v>
          </cell>
          <cell r="AA188">
            <v>0</v>
          </cell>
          <cell r="AB188">
            <v>0</v>
          </cell>
          <cell r="AC188">
            <v>0</v>
          </cell>
          <cell r="AD188">
            <v>0</v>
          </cell>
          <cell r="AE188">
            <v>0</v>
          </cell>
          <cell r="AF188">
            <v>0</v>
          </cell>
        </row>
        <row r="189">
          <cell r="E189" t="str">
            <v>Maluti-a-Phofung</v>
          </cell>
          <cell r="F189">
            <v>182445</v>
          </cell>
          <cell r="G189">
            <v>187049</v>
          </cell>
          <cell r="H189">
            <v>195767</v>
          </cell>
          <cell r="I189">
            <v>3000</v>
          </cell>
          <cell r="J189">
            <v>0</v>
          </cell>
          <cell r="K189">
            <v>0</v>
          </cell>
          <cell r="L189">
            <v>27000</v>
          </cell>
          <cell r="M189">
            <v>25600</v>
          </cell>
          <cell r="N189">
            <v>25000</v>
          </cell>
          <cell r="O189">
            <v>0</v>
          </cell>
          <cell r="P189">
            <v>0</v>
          </cell>
          <cell r="Q189">
            <v>0</v>
          </cell>
          <cell r="R189">
            <v>0</v>
          </cell>
          <cell r="S189">
            <v>0</v>
          </cell>
          <cell r="T189">
            <v>0</v>
          </cell>
          <cell r="U189">
            <v>25000</v>
          </cell>
          <cell r="V189">
            <v>26200</v>
          </cell>
          <cell r="W189">
            <v>24689</v>
          </cell>
          <cell r="X189">
            <v>0</v>
          </cell>
          <cell r="Y189">
            <v>0</v>
          </cell>
          <cell r="Z189">
            <v>0</v>
          </cell>
          <cell r="AA189">
            <v>0</v>
          </cell>
          <cell r="AB189">
            <v>0</v>
          </cell>
          <cell r="AC189">
            <v>0</v>
          </cell>
          <cell r="AD189">
            <v>0</v>
          </cell>
          <cell r="AE189">
            <v>0</v>
          </cell>
          <cell r="AF189">
            <v>0</v>
          </cell>
        </row>
        <row r="190">
          <cell r="E190" t="str">
            <v>Phumelela</v>
          </cell>
          <cell r="F190">
            <v>22033</v>
          </cell>
          <cell r="G190">
            <v>23519</v>
          </cell>
          <cell r="H190">
            <v>24406</v>
          </cell>
          <cell r="I190">
            <v>0</v>
          </cell>
          <cell r="J190">
            <v>0</v>
          </cell>
          <cell r="K190">
            <v>0</v>
          </cell>
          <cell r="L190">
            <v>8500</v>
          </cell>
          <cell r="M190">
            <v>4000</v>
          </cell>
          <cell r="N190">
            <v>5000</v>
          </cell>
          <cell r="O190">
            <v>0</v>
          </cell>
          <cell r="P190">
            <v>0</v>
          </cell>
          <cell r="Q190">
            <v>0</v>
          </cell>
          <cell r="R190">
            <v>5000</v>
          </cell>
          <cell r="S190">
            <v>0</v>
          </cell>
          <cell r="T190">
            <v>0</v>
          </cell>
          <cell r="U190">
            <v>22260</v>
          </cell>
          <cell r="V190">
            <v>15328</v>
          </cell>
          <cell r="W190">
            <v>18777</v>
          </cell>
          <cell r="X190">
            <v>0</v>
          </cell>
          <cell r="Y190">
            <v>0</v>
          </cell>
          <cell r="Z190">
            <v>0</v>
          </cell>
          <cell r="AA190">
            <v>0</v>
          </cell>
          <cell r="AB190">
            <v>0</v>
          </cell>
          <cell r="AC190">
            <v>0</v>
          </cell>
          <cell r="AD190">
            <v>0</v>
          </cell>
          <cell r="AE190">
            <v>0</v>
          </cell>
          <cell r="AF190">
            <v>0</v>
          </cell>
        </row>
        <row r="191">
          <cell r="E191" t="str">
            <v>Mantsopa</v>
          </cell>
          <cell r="F191">
            <v>20889</v>
          </cell>
          <cell r="G191">
            <v>22275</v>
          </cell>
          <cell r="H191">
            <v>23103</v>
          </cell>
          <cell r="I191">
            <v>0</v>
          </cell>
          <cell r="J191">
            <v>0</v>
          </cell>
          <cell r="K191">
            <v>0</v>
          </cell>
          <cell r="L191">
            <v>0</v>
          </cell>
          <cell r="M191">
            <v>4000</v>
          </cell>
          <cell r="N191">
            <v>5000</v>
          </cell>
          <cell r="O191">
            <v>0</v>
          </cell>
          <cell r="P191">
            <v>0</v>
          </cell>
          <cell r="Q191">
            <v>0</v>
          </cell>
          <cell r="R191">
            <v>0</v>
          </cell>
          <cell r="S191">
            <v>0</v>
          </cell>
          <cell r="T191">
            <v>0</v>
          </cell>
          <cell r="U191">
            <v>15000</v>
          </cell>
          <cell r="V191">
            <v>10720</v>
          </cell>
          <cell r="W191">
            <v>10427</v>
          </cell>
          <cell r="X191">
            <v>0</v>
          </cell>
          <cell r="Y191">
            <v>0</v>
          </cell>
          <cell r="Z191">
            <v>0</v>
          </cell>
          <cell r="AA191">
            <v>0</v>
          </cell>
          <cell r="AB191">
            <v>0</v>
          </cell>
          <cell r="AC191">
            <v>0</v>
          </cell>
          <cell r="AD191">
            <v>0</v>
          </cell>
          <cell r="AE191">
            <v>0</v>
          </cell>
          <cell r="AF191">
            <v>0</v>
          </cell>
        </row>
        <row r="192">
          <cell r="E192" t="str">
            <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row>
        <row r="193">
          <cell r="E193" t="str">
            <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row>
        <row r="194">
          <cell r="E194" t="str">
            <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row>
        <row r="195">
          <cell r="E195" t="str">
            <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row>
        <row r="196">
          <cell r="E196" t="str">
            <v>Thabo Mofutsanyana District Municipality</v>
          </cell>
          <cell r="F196">
            <v>0</v>
          </cell>
          <cell r="G196">
            <v>0</v>
          </cell>
          <cell r="H196">
            <v>0</v>
          </cell>
          <cell r="I196">
            <v>4000</v>
          </cell>
          <cell r="J196">
            <v>0</v>
          </cell>
          <cell r="K196">
            <v>0</v>
          </cell>
          <cell r="L196">
            <v>0</v>
          </cell>
          <cell r="M196">
            <v>0</v>
          </cell>
          <cell r="N196">
            <v>0</v>
          </cell>
          <cell r="O196">
            <v>2458</v>
          </cell>
          <cell r="P196">
            <v>2580</v>
          </cell>
          <cell r="Q196">
            <v>2582</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row>
        <row r="197">
          <cell r="E197"/>
          <cell r="F197">
            <v>342492</v>
          </cell>
          <cell r="G197">
            <v>358878</v>
          </cell>
          <cell r="H197">
            <v>374630</v>
          </cell>
          <cell r="I197">
            <v>10000</v>
          </cell>
          <cell r="J197">
            <v>3000</v>
          </cell>
          <cell r="K197">
            <v>0</v>
          </cell>
          <cell r="L197">
            <v>43070</v>
          </cell>
          <cell r="M197">
            <v>42600</v>
          </cell>
          <cell r="N197">
            <v>44000</v>
          </cell>
          <cell r="O197">
            <v>2458</v>
          </cell>
          <cell r="P197">
            <v>2580</v>
          </cell>
          <cell r="Q197">
            <v>2582</v>
          </cell>
          <cell r="R197">
            <v>115000</v>
          </cell>
          <cell r="S197">
            <v>150000</v>
          </cell>
          <cell r="T197">
            <v>150000</v>
          </cell>
          <cell r="U197">
            <v>131085</v>
          </cell>
          <cell r="V197">
            <v>109749</v>
          </cell>
          <cell r="W197">
            <v>113777</v>
          </cell>
          <cell r="X197">
            <v>0</v>
          </cell>
          <cell r="Y197">
            <v>0</v>
          </cell>
          <cell r="Z197">
            <v>0</v>
          </cell>
          <cell r="AA197">
            <v>0</v>
          </cell>
          <cell r="AB197">
            <v>0</v>
          </cell>
          <cell r="AC197">
            <v>0</v>
          </cell>
          <cell r="AD197">
            <v>0</v>
          </cell>
          <cell r="AE197">
            <v>0</v>
          </cell>
          <cell r="AF197">
            <v>0</v>
          </cell>
        </row>
        <row r="198">
          <cell r="E198"/>
          <cell r="F198"/>
          <cell r="G198"/>
          <cell r="H198"/>
          <cell r="I198"/>
          <cell r="J198"/>
          <cell r="K198"/>
          <cell r="L198"/>
          <cell r="M198"/>
          <cell r="N198"/>
          <cell r="O198"/>
          <cell r="P198"/>
          <cell r="Q198"/>
          <cell r="R198"/>
          <cell r="S198"/>
          <cell r="T198"/>
          <cell r="U198"/>
          <cell r="V198"/>
          <cell r="W198"/>
          <cell r="X198"/>
          <cell r="Y198"/>
          <cell r="Z198"/>
          <cell r="AA198"/>
          <cell r="AB198"/>
          <cell r="AC198"/>
          <cell r="AD198"/>
          <cell r="AE198"/>
          <cell r="AF198"/>
        </row>
        <row r="199">
          <cell r="E199" t="str">
            <v>Moqhaka</v>
          </cell>
          <cell r="F199">
            <v>42336</v>
          </cell>
          <cell r="G199">
            <v>45594</v>
          </cell>
          <cell r="H199">
            <v>47537</v>
          </cell>
          <cell r="I199">
            <v>0</v>
          </cell>
          <cell r="J199">
            <v>0</v>
          </cell>
          <cell r="K199">
            <v>0</v>
          </cell>
          <cell r="L199">
            <v>1500</v>
          </cell>
          <cell r="M199">
            <v>3000</v>
          </cell>
          <cell r="N199">
            <v>5000</v>
          </cell>
          <cell r="O199">
            <v>0</v>
          </cell>
          <cell r="P199">
            <v>0</v>
          </cell>
          <cell r="Q199">
            <v>0</v>
          </cell>
          <cell r="R199">
            <v>0</v>
          </cell>
          <cell r="S199">
            <v>0</v>
          </cell>
          <cell r="T199">
            <v>0</v>
          </cell>
          <cell r="U199">
            <v>16500</v>
          </cell>
          <cell r="V199">
            <v>10292</v>
          </cell>
          <cell r="W199">
            <v>13370</v>
          </cell>
          <cell r="X199">
            <v>0</v>
          </cell>
          <cell r="Y199">
            <v>0</v>
          </cell>
          <cell r="Z199">
            <v>0</v>
          </cell>
          <cell r="AA199">
            <v>0</v>
          </cell>
          <cell r="AB199">
            <v>0</v>
          </cell>
          <cell r="AC199">
            <v>0</v>
          </cell>
          <cell r="AD199">
            <v>0</v>
          </cell>
          <cell r="AE199">
            <v>0</v>
          </cell>
          <cell r="AF199">
            <v>0</v>
          </cell>
        </row>
        <row r="200">
          <cell r="E200" t="str">
            <v>Ngwathe</v>
          </cell>
          <cell r="F200">
            <v>44240</v>
          </cell>
          <cell r="G200">
            <v>47663</v>
          </cell>
          <cell r="H200">
            <v>49705</v>
          </cell>
          <cell r="I200">
            <v>0</v>
          </cell>
          <cell r="J200">
            <v>0</v>
          </cell>
          <cell r="K200">
            <v>0</v>
          </cell>
          <cell r="L200">
            <v>10000</v>
          </cell>
          <cell r="M200">
            <v>17000</v>
          </cell>
          <cell r="N200">
            <v>15000</v>
          </cell>
          <cell r="O200">
            <v>0</v>
          </cell>
          <cell r="P200">
            <v>0</v>
          </cell>
          <cell r="Q200">
            <v>0</v>
          </cell>
          <cell r="R200">
            <v>78921</v>
          </cell>
          <cell r="S200">
            <v>54407</v>
          </cell>
          <cell r="T200">
            <v>73896</v>
          </cell>
          <cell r="U200">
            <v>26500</v>
          </cell>
          <cell r="V200">
            <v>15000</v>
          </cell>
          <cell r="W200">
            <v>19021</v>
          </cell>
          <cell r="X200">
            <v>0</v>
          </cell>
          <cell r="Y200">
            <v>0</v>
          </cell>
          <cell r="Z200">
            <v>0</v>
          </cell>
          <cell r="AA200">
            <v>0</v>
          </cell>
          <cell r="AB200">
            <v>0</v>
          </cell>
          <cell r="AC200">
            <v>0</v>
          </cell>
          <cell r="AD200">
            <v>0</v>
          </cell>
          <cell r="AE200">
            <v>0</v>
          </cell>
          <cell r="AF200">
            <v>0</v>
          </cell>
        </row>
        <row r="201">
          <cell r="E201" t="str">
            <v>Metsimaholo</v>
          </cell>
          <cell r="F201">
            <v>47085</v>
          </cell>
          <cell r="G201">
            <v>50756</v>
          </cell>
          <cell r="H201">
            <v>52947</v>
          </cell>
          <cell r="I201">
            <v>0</v>
          </cell>
          <cell r="J201">
            <v>0</v>
          </cell>
          <cell r="K201">
            <v>0</v>
          </cell>
          <cell r="L201">
            <v>30400</v>
          </cell>
          <cell r="M201">
            <v>20000</v>
          </cell>
          <cell r="N201">
            <v>19580</v>
          </cell>
          <cell r="O201">
            <v>0</v>
          </cell>
          <cell r="P201">
            <v>0</v>
          </cell>
          <cell r="Q201">
            <v>0</v>
          </cell>
          <cell r="R201">
            <v>0</v>
          </cell>
          <cell r="S201">
            <v>0</v>
          </cell>
          <cell r="T201">
            <v>0</v>
          </cell>
          <cell r="U201">
            <v>17000</v>
          </cell>
          <cell r="V201">
            <v>17316</v>
          </cell>
          <cell r="W201">
            <v>15617</v>
          </cell>
          <cell r="X201">
            <v>0</v>
          </cell>
          <cell r="Y201">
            <v>0</v>
          </cell>
          <cell r="Z201">
            <v>0</v>
          </cell>
          <cell r="AA201">
            <v>0</v>
          </cell>
          <cell r="AB201">
            <v>0</v>
          </cell>
          <cell r="AC201">
            <v>0</v>
          </cell>
          <cell r="AD201">
            <v>0</v>
          </cell>
          <cell r="AE201">
            <v>0</v>
          </cell>
          <cell r="AF201">
            <v>0</v>
          </cell>
        </row>
        <row r="202">
          <cell r="E202" t="str">
            <v>Mafube</v>
          </cell>
          <cell r="F202">
            <v>23515</v>
          </cell>
          <cell r="G202">
            <v>25129</v>
          </cell>
          <cell r="H202">
            <v>26094</v>
          </cell>
          <cell r="I202">
            <v>0</v>
          </cell>
          <cell r="J202">
            <v>0</v>
          </cell>
          <cell r="K202">
            <v>0</v>
          </cell>
          <cell r="L202">
            <v>8705</v>
          </cell>
          <cell r="M202">
            <v>11000</v>
          </cell>
          <cell r="N202">
            <v>10000</v>
          </cell>
          <cell r="O202">
            <v>0</v>
          </cell>
          <cell r="P202">
            <v>0</v>
          </cell>
          <cell r="Q202">
            <v>0</v>
          </cell>
          <cell r="R202">
            <v>0</v>
          </cell>
          <cell r="S202">
            <v>0</v>
          </cell>
          <cell r="T202">
            <v>0</v>
          </cell>
          <cell r="U202">
            <v>20000</v>
          </cell>
          <cell r="V202">
            <v>20960</v>
          </cell>
          <cell r="W202">
            <v>18903</v>
          </cell>
          <cell r="X202">
            <v>0</v>
          </cell>
          <cell r="Y202">
            <v>0</v>
          </cell>
          <cell r="Z202">
            <v>0</v>
          </cell>
          <cell r="AA202">
            <v>0</v>
          </cell>
          <cell r="AB202">
            <v>0</v>
          </cell>
          <cell r="AC202">
            <v>0</v>
          </cell>
          <cell r="AD202">
            <v>0</v>
          </cell>
          <cell r="AE202">
            <v>0</v>
          </cell>
          <cell r="AF202">
            <v>0</v>
          </cell>
        </row>
        <row r="203">
          <cell r="E203" t="str">
            <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row>
        <row r="204">
          <cell r="E204" t="str">
            <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row>
        <row r="205">
          <cell r="E205" t="str">
            <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row>
        <row r="206">
          <cell r="E206" t="str">
            <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row>
        <row r="207">
          <cell r="E207" t="str">
            <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row>
        <row r="208">
          <cell r="E208" t="str">
            <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row>
        <row r="209">
          <cell r="E209" t="str">
            <v>Fezile Dabi District Municipality</v>
          </cell>
          <cell r="F209">
            <v>0</v>
          </cell>
          <cell r="G209">
            <v>0</v>
          </cell>
          <cell r="H209">
            <v>0</v>
          </cell>
          <cell r="I209">
            <v>4000</v>
          </cell>
          <cell r="J209">
            <v>4000</v>
          </cell>
          <cell r="K209">
            <v>0</v>
          </cell>
          <cell r="L209">
            <v>0</v>
          </cell>
          <cell r="M209">
            <v>0</v>
          </cell>
          <cell r="N209">
            <v>0</v>
          </cell>
          <cell r="O209">
            <v>2236</v>
          </cell>
          <cell r="P209">
            <v>2347</v>
          </cell>
          <cell r="Q209">
            <v>2349</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row>
        <row r="210">
          <cell r="E210"/>
          <cell r="F210">
            <v>157176</v>
          </cell>
          <cell r="G210">
            <v>169142</v>
          </cell>
          <cell r="H210">
            <v>176283</v>
          </cell>
          <cell r="I210">
            <v>4000</v>
          </cell>
          <cell r="J210">
            <v>4000</v>
          </cell>
          <cell r="K210">
            <v>0</v>
          </cell>
          <cell r="L210">
            <v>50605</v>
          </cell>
          <cell r="M210">
            <v>51000</v>
          </cell>
          <cell r="N210">
            <v>49580</v>
          </cell>
          <cell r="O210">
            <v>2236</v>
          </cell>
          <cell r="P210">
            <v>2347</v>
          </cell>
          <cell r="Q210">
            <v>2349</v>
          </cell>
          <cell r="R210">
            <v>78921</v>
          </cell>
          <cell r="S210">
            <v>54407</v>
          </cell>
          <cell r="T210">
            <v>73896</v>
          </cell>
          <cell r="U210">
            <v>80000</v>
          </cell>
          <cell r="V210">
            <v>63568</v>
          </cell>
          <cell r="W210">
            <v>66911</v>
          </cell>
          <cell r="X210">
            <v>0</v>
          </cell>
          <cell r="Y210">
            <v>0</v>
          </cell>
          <cell r="Z210">
            <v>0</v>
          </cell>
          <cell r="AA210">
            <v>0</v>
          </cell>
          <cell r="AB210">
            <v>0</v>
          </cell>
          <cell r="AC210">
            <v>0</v>
          </cell>
          <cell r="AD210">
            <v>0</v>
          </cell>
          <cell r="AE210">
            <v>0</v>
          </cell>
          <cell r="AF210">
            <v>0</v>
          </cell>
        </row>
        <row r="211">
          <cell r="E211"/>
          <cell r="F211"/>
          <cell r="G211"/>
          <cell r="H211"/>
          <cell r="I211"/>
          <cell r="J211"/>
          <cell r="K211"/>
          <cell r="L211"/>
          <cell r="M211"/>
          <cell r="N211"/>
          <cell r="O211"/>
          <cell r="P211"/>
          <cell r="Q211"/>
          <cell r="R211"/>
          <cell r="S211"/>
          <cell r="T211"/>
          <cell r="U211"/>
          <cell r="V211"/>
          <cell r="W211"/>
          <cell r="X211"/>
          <cell r="Y211"/>
          <cell r="Z211"/>
          <cell r="AA211"/>
          <cell r="AB211"/>
          <cell r="AC211"/>
          <cell r="AD211"/>
          <cell r="AE211"/>
          <cell r="AF211"/>
        </row>
        <row r="212">
          <cell r="E212" t="str">
            <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row>
        <row r="213">
          <cell r="E213" t="str">
            <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row>
        <row r="214">
          <cell r="E214" t="str">
            <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row>
        <row r="215">
          <cell r="E215" t="str">
            <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row>
        <row r="216">
          <cell r="E216" t="str">
            <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row>
        <row r="217">
          <cell r="E217" t="str">
            <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E218" t="str">
            <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row>
        <row r="219">
          <cell r="E219" t="str">
            <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row>
        <row r="220">
          <cell r="E220" t="str">
            <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row>
        <row r="221">
          <cell r="E221" t="str">
            <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row>
        <row r="222">
          <cell r="E222" t="str">
            <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row>
        <row r="223">
          <cell r="E223"/>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row>
        <row r="224">
          <cell r="E224"/>
          <cell r="F224"/>
          <cell r="G224"/>
          <cell r="H224"/>
          <cell r="I224"/>
          <cell r="J224"/>
          <cell r="K224"/>
          <cell r="L224"/>
          <cell r="M224"/>
          <cell r="N224"/>
          <cell r="O224"/>
          <cell r="P224"/>
          <cell r="Q224"/>
          <cell r="R224"/>
          <cell r="S224"/>
          <cell r="T224"/>
          <cell r="U224"/>
          <cell r="V224"/>
          <cell r="W224"/>
          <cell r="X224"/>
          <cell r="Y224"/>
          <cell r="Z224"/>
          <cell r="AA224"/>
          <cell r="AB224"/>
          <cell r="AC224"/>
          <cell r="AD224"/>
          <cell r="AE224"/>
          <cell r="AF224"/>
        </row>
        <row r="225">
          <cell r="E225" t="str">
            <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row>
        <row r="226">
          <cell r="E226" t="str">
            <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row>
        <row r="227">
          <cell r="E227" t="str">
            <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row>
        <row r="228">
          <cell r="E228" t="str">
            <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row>
        <row r="229">
          <cell r="E229" t="str">
            <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row>
        <row r="230">
          <cell r="E230" t="str">
            <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row>
        <row r="231">
          <cell r="E231" t="str">
            <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row>
        <row r="232">
          <cell r="E232" t="str">
            <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row>
        <row r="233">
          <cell r="E233" t="str">
            <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row>
        <row r="234">
          <cell r="E234" t="str">
            <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row>
        <row r="235">
          <cell r="E235" t="str">
            <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row>
        <row r="236">
          <cell r="E236"/>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row>
        <row r="237">
          <cell r="E237"/>
          <cell r="F237"/>
          <cell r="G237"/>
          <cell r="H237"/>
          <cell r="I237"/>
          <cell r="J237"/>
          <cell r="K237"/>
          <cell r="L237"/>
          <cell r="M237"/>
          <cell r="N237"/>
          <cell r="O237"/>
          <cell r="P237"/>
          <cell r="Q237"/>
          <cell r="R237"/>
          <cell r="S237"/>
          <cell r="T237"/>
          <cell r="U237"/>
          <cell r="V237"/>
          <cell r="W237"/>
          <cell r="X237"/>
          <cell r="Y237"/>
          <cell r="Z237"/>
          <cell r="AA237"/>
          <cell r="AB237"/>
          <cell r="AC237"/>
          <cell r="AD237"/>
          <cell r="AE237"/>
          <cell r="AF237"/>
        </row>
        <row r="238">
          <cell r="E238" t="str">
            <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row>
        <row r="239">
          <cell r="E239" t="str">
            <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row>
        <row r="240">
          <cell r="E240" t="str">
            <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row>
        <row r="241">
          <cell r="E241" t="str">
            <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row>
        <row r="242">
          <cell r="E242" t="str">
            <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row>
        <row r="243">
          <cell r="E243" t="str">
            <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row>
        <row r="244">
          <cell r="E244" t="str">
            <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row>
        <row r="245">
          <cell r="E245" t="str">
            <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row>
        <row r="246">
          <cell r="E246" t="str">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row>
        <row r="247">
          <cell r="E247" t="str">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row>
        <row r="248">
          <cell r="E248" t="str">
            <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row>
        <row r="249">
          <cell r="E249"/>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row>
        <row r="250">
          <cell r="E250"/>
          <cell r="F250"/>
          <cell r="G250"/>
          <cell r="H250"/>
          <cell r="I250"/>
          <cell r="J250"/>
          <cell r="K250"/>
          <cell r="L250"/>
          <cell r="M250"/>
          <cell r="N250"/>
          <cell r="O250"/>
          <cell r="P250"/>
          <cell r="Q250"/>
          <cell r="R250"/>
          <cell r="S250"/>
          <cell r="T250"/>
          <cell r="U250"/>
          <cell r="V250"/>
          <cell r="W250"/>
          <cell r="X250"/>
          <cell r="Y250"/>
          <cell r="Z250"/>
          <cell r="AA250"/>
          <cell r="AB250"/>
          <cell r="AC250"/>
          <cell r="AD250"/>
          <cell r="AE250"/>
          <cell r="AF250"/>
        </row>
        <row r="251">
          <cell r="E251" t="str">
            <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row>
        <row r="252">
          <cell r="E252" t="str">
            <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row>
        <row r="253">
          <cell r="E253" t="str">
            <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row>
        <row r="254">
          <cell r="E254" t="str">
            <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row>
        <row r="255">
          <cell r="E255" t="str">
            <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row>
        <row r="256">
          <cell r="E256" t="str">
            <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row>
        <row r="257">
          <cell r="E257" t="str">
            <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row>
        <row r="258">
          <cell r="E258" t="str">
            <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row>
        <row r="259">
          <cell r="E259" t="str">
            <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row>
        <row r="260">
          <cell r="E260" t="str">
            <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E261" t="str">
            <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row>
        <row r="262">
          <cell r="E262"/>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row>
        <row r="263">
          <cell r="E263"/>
          <cell r="F263"/>
          <cell r="G263"/>
          <cell r="H263"/>
          <cell r="I263"/>
          <cell r="J263"/>
          <cell r="K263"/>
          <cell r="L263"/>
          <cell r="M263"/>
          <cell r="N263"/>
          <cell r="O263"/>
          <cell r="P263"/>
          <cell r="Q263"/>
          <cell r="R263"/>
          <cell r="S263"/>
          <cell r="T263"/>
          <cell r="U263"/>
          <cell r="V263"/>
          <cell r="W263"/>
          <cell r="X263"/>
          <cell r="Y263"/>
          <cell r="Z263"/>
          <cell r="AA263"/>
          <cell r="AB263"/>
          <cell r="AC263"/>
          <cell r="AD263"/>
          <cell r="AE263"/>
          <cell r="AF263"/>
        </row>
        <row r="264">
          <cell r="E264" t="str">
            <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row>
        <row r="265">
          <cell r="E265" t="str">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row>
        <row r="266">
          <cell r="E266" t="str">
            <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row>
        <row r="267">
          <cell r="E267" t="str">
            <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row>
        <row r="268">
          <cell r="E268" t="str">
            <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row>
        <row r="269">
          <cell r="E269" t="str">
            <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row>
        <row r="270">
          <cell r="E270" t="str">
            <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row>
        <row r="271">
          <cell r="E271" t="str">
            <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row>
        <row r="272">
          <cell r="E272" t="str">
            <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row>
        <row r="273">
          <cell r="E273" t="str">
            <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row>
        <row r="274">
          <cell r="E274" t="str">
            <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row>
        <row r="275">
          <cell r="E275"/>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row>
        <row r="276">
          <cell r="E276"/>
          <cell r="F276"/>
          <cell r="G276"/>
          <cell r="H276"/>
          <cell r="I276"/>
          <cell r="J276"/>
          <cell r="K276"/>
          <cell r="L276"/>
          <cell r="M276"/>
          <cell r="N276"/>
          <cell r="O276"/>
          <cell r="P276"/>
          <cell r="Q276"/>
          <cell r="R276"/>
          <cell r="S276"/>
          <cell r="T276"/>
          <cell r="U276"/>
          <cell r="V276"/>
          <cell r="W276"/>
          <cell r="X276"/>
          <cell r="Y276"/>
          <cell r="Z276"/>
          <cell r="AA276"/>
          <cell r="AB276"/>
          <cell r="AC276"/>
          <cell r="AD276"/>
          <cell r="AE276"/>
          <cell r="AF276"/>
        </row>
        <row r="277">
          <cell r="E277" t="str">
            <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row>
        <row r="278">
          <cell r="E278" t="str">
            <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row>
        <row r="279">
          <cell r="E279" t="str">
            <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row>
        <row r="280">
          <cell r="E280" t="str">
            <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row>
        <row r="281">
          <cell r="E281" t="str">
            <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row>
        <row r="282">
          <cell r="E282" t="str">
            <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row>
        <row r="283">
          <cell r="E283" t="str">
            <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row>
        <row r="284">
          <cell r="E284" t="str">
            <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row>
        <row r="285">
          <cell r="E285" t="str">
            <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row>
        <row r="286">
          <cell r="E286" t="str">
            <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row>
        <row r="287">
          <cell r="E287" t="str">
            <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row>
        <row r="288">
          <cell r="E288"/>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row>
        <row r="289">
          <cell r="E289"/>
          <cell r="F289"/>
          <cell r="G289"/>
          <cell r="H289"/>
          <cell r="I289"/>
          <cell r="J289"/>
          <cell r="K289"/>
          <cell r="L289"/>
          <cell r="M289"/>
          <cell r="N289"/>
          <cell r="O289"/>
          <cell r="P289"/>
          <cell r="Q289"/>
          <cell r="R289"/>
          <cell r="S289"/>
          <cell r="T289"/>
          <cell r="U289"/>
          <cell r="V289"/>
          <cell r="W289"/>
          <cell r="X289"/>
          <cell r="Y289"/>
          <cell r="Z289"/>
          <cell r="AA289"/>
          <cell r="AB289"/>
          <cell r="AC289"/>
          <cell r="AD289"/>
          <cell r="AE289"/>
          <cell r="AF289"/>
        </row>
        <row r="290">
          <cell r="E290"/>
          <cell r="F290">
            <v>781076</v>
          </cell>
          <cell r="G290">
            <v>822875</v>
          </cell>
          <cell r="H290">
            <v>857978</v>
          </cell>
          <cell r="I290">
            <v>18500</v>
          </cell>
          <cell r="J290">
            <v>10000</v>
          </cell>
          <cell r="K290">
            <v>0</v>
          </cell>
          <cell r="L290">
            <v>108119</v>
          </cell>
          <cell r="M290">
            <v>133100</v>
          </cell>
          <cell r="N290">
            <v>139080</v>
          </cell>
          <cell r="O290">
            <v>9222</v>
          </cell>
          <cell r="P290">
            <v>9678</v>
          </cell>
          <cell r="Q290">
            <v>9688</v>
          </cell>
          <cell r="R290">
            <v>213921</v>
          </cell>
          <cell r="S290">
            <v>204407</v>
          </cell>
          <cell r="T290">
            <v>223896</v>
          </cell>
          <cell r="U290">
            <v>374617</v>
          </cell>
          <cell r="V290">
            <v>332599</v>
          </cell>
          <cell r="W290">
            <v>324442</v>
          </cell>
          <cell r="X290">
            <v>0</v>
          </cell>
          <cell r="Y290">
            <v>0</v>
          </cell>
          <cell r="Z290">
            <v>0</v>
          </cell>
          <cell r="AA290">
            <v>263893</v>
          </cell>
          <cell r="AB290">
            <v>279617</v>
          </cell>
          <cell r="AC290">
            <v>291940</v>
          </cell>
          <cell r="AD290">
            <v>495269</v>
          </cell>
          <cell r="AE290">
            <v>491759</v>
          </cell>
          <cell r="AF290">
            <v>513434</v>
          </cell>
        </row>
        <row r="291">
          <cell r="E291"/>
          <cell r="F291"/>
          <cell r="G291"/>
          <cell r="H291"/>
          <cell r="I291"/>
          <cell r="J291"/>
          <cell r="K291"/>
          <cell r="L291"/>
          <cell r="M291"/>
          <cell r="N291"/>
          <cell r="O291"/>
          <cell r="P291"/>
          <cell r="Q291"/>
          <cell r="R291"/>
          <cell r="S291"/>
          <cell r="T291"/>
          <cell r="U291"/>
          <cell r="V291"/>
          <cell r="W291"/>
          <cell r="X291"/>
          <cell r="Y291"/>
          <cell r="Z291"/>
          <cell r="AA291"/>
          <cell r="AB291"/>
          <cell r="AC291"/>
          <cell r="AD291"/>
          <cell r="AE291"/>
          <cell r="AF291"/>
        </row>
        <row r="292">
          <cell r="E292"/>
          <cell r="F292"/>
          <cell r="G292"/>
          <cell r="H292"/>
          <cell r="I292"/>
          <cell r="J292"/>
          <cell r="K292"/>
          <cell r="L292"/>
          <cell r="M292"/>
          <cell r="N292"/>
          <cell r="O292"/>
          <cell r="P292"/>
          <cell r="Q292"/>
          <cell r="R292"/>
          <cell r="S292"/>
          <cell r="T292"/>
          <cell r="U292"/>
          <cell r="V292"/>
          <cell r="W292"/>
          <cell r="X292"/>
          <cell r="Y292"/>
          <cell r="Z292"/>
          <cell r="AA292"/>
          <cell r="AB292"/>
          <cell r="AC292"/>
          <cell r="AD292"/>
          <cell r="AE292"/>
          <cell r="AF292"/>
        </row>
        <row r="293">
          <cell r="E293"/>
          <cell r="F293"/>
          <cell r="G293"/>
          <cell r="H293"/>
          <cell r="I293"/>
          <cell r="J293"/>
          <cell r="K293"/>
          <cell r="L293"/>
          <cell r="M293"/>
          <cell r="N293"/>
          <cell r="O293"/>
          <cell r="P293"/>
          <cell r="Q293"/>
          <cell r="R293"/>
          <cell r="S293"/>
          <cell r="T293"/>
          <cell r="U293"/>
          <cell r="V293"/>
          <cell r="W293"/>
          <cell r="X293"/>
          <cell r="Y293"/>
          <cell r="Z293"/>
          <cell r="AA293"/>
          <cell r="AB293"/>
          <cell r="AC293"/>
          <cell r="AD293"/>
          <cell r="AE293"/>
          <cell r="AF293"/>
        </row>
        <row r="294">
          <cell r="E294" t="str">
            <v>City of Ekurhuleni</v>
          </cell>
          <cell r="F294">
            <v>0</v>
          </cell>
          <cell r="G294">
            <v>0</v>
          </cell>
          <cell r="H294">
            <v>0</v>
          </cell>
          <cell r="I294">
            <v>10000</v>
          </cell>
          <cell r="J294">
            <v>10000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688066</v>
          </cell>
          <cell r="AB294">
            <v>729065</v>
          </cell>
          <cell r="AC294">
            <v>761197</v>
          </cell>
          <cell r="AD294">
            <v>1291347</v>
          </cell>
          <cell r="AE294">
            <v>1282202</v>
          </cell>
          <cell r="AF294">
            <v>1338713</v>
          </cell>
        </row>
        <row r="295">
          <cell r="E295" t="str">
            <v>City of Johannesburg</v>
          </cell>
          <cell r="F295">
            <v>0</v>
          </cell>
          <cell r="G295">
            <v>0</v>
          </cell>
          <cell r="H295">
            <v>0</v>
          </cell>
          <cell r="I295">
            <v>10000</v>
          </cell>
          <cell r="J295">
            <v>10000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646375</v>
          </cell>
          <cell r="AB295">
            <v>684888</v>
          </cell>
          <cell r="AC295">
            <v>715075</v>
          </cell>
          <cell r="AD295">
            <v>1213099</v>
          </cell>
          <cell r="AE295">
            <v>1204509</v>
          </cell>
          <cell r="AF295">
            <v>1257596</v>
          </cell>
        </row>
        <row r="296">
          <cell r="E296" t="str">
            <v>City of Tshwane</v>
          </cell>
          <cell r="F296">
            <v>0</v>
          </cell>
          <cell r="G296">
            <v>0</v>
          </cell>
          <cell r="H296">
            <v>0</v>
          </cell>
          <cell r="I296">
            <v>10000</v>
          </cell>
          <cell r="J296">
            <v>10000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560301</v>
          </cell>
          <cell r="AB296">
            <v>593685</v>
          </cell>
          <cell r="AC296">
            <v>619851</v>
          </cell>
          <cell r="AD296">
            <v>1051557</v>
          </cell>
          <cell r="AE296">
            <v>1044111</v>
          </cell>
          <cell r="AF296">
            <v>1090129</v>
          </cell>
        </row>
        <row r="297">
          <cell r="E297" t="str">
            <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row>
        <row r="298">
          <cell r="E298" t="str">
            <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row>
        <row r="299">
          <cell r="E299"/>
          <cell r="F299"/>
          <cell r="G299"/>
          <cell r="H299"/>
          <cell r="I299"/>
          <cell r="J299"/>
          <cell r="K299"/>
          <cell r="L299"/>
          <cell r="M299"/>
          <cell r="N299"/>
          <cell r="O299"/>
          <cell r="P299"/>
          <cell r="Q299"/>
          <cell r="R299"/>
          <cell r="S299"/>
          <cell r="T299"/>
          <cell r="U299"/>
          <cell r="V299"/>
          <cell r="W299"/>
          <cell r="X299"/>
          <cell r="Y299"/>
          <cell r="Z299"/>
          <cell r="AA299"/>
          <cell r="AB299"/>
          <cell r="AC299"/>
          <cell r="AD299"/>
          <cell r="AE299"/>
          <cell r="AF299"/>
        </row>
        <row r="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cell r="AF300"/>
        </row>
        <row r="301">
          <cell r="E301" t="str">
            <v>Emfuleni</v>
          </cell>
          <cell r="F301">
            <v>179030</v>
          </cell>
          <cell r="G301">
            <v>194208</v>
          </cell>
          <cell r="H301">
            <v>203268</v>
          </cell>
          <cell r="I301">
            <v>4000</v>
          </cell>
          <cell r="J301">
            <v>0</v>
          </cell>
          <cell r="K301">
            <v>0</v>
          </cell>
          <cell r="L301">
            <v>18244</v>
          </cell>
          <cell r="M301">
            <v>20000</v>
          </cell>
          <cell r="N301">
            <v>21000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row>
        <row r="302">
          <cell r="E302" t="str">
            <v>Midvaal</v>
          </cell>
          <cell r="F302">
            <v>33429</v>
          </cell>
          <cell r="G302">
            <v>35909</v>
          </cell>
          <cell r="H302">
            <v>37390</v>
          </cell>
          <cell r="I302">
            <v>0</v>
          </cell>
          <cell r="J302">
            <v>5000</v>
          </cell>
          <cell r="K302">
            <v>0</v>
          </cell>
          <cell r="L302">
            <v>22072</v>
          </cell>
          <cell r="M302">
            <v>20000</v>
          </cell>
          <cell r="N302">
            <v>21000</v>
          </cell>
          <cell r="O302">
            <v>0</v>
          </cell>
          <cell r="P302">
            <v>0</v>
          </cell>
          <cell r="Q302">
            <v>0</v>
          </cell>
          <cell r="R302">
            <v>0</v>
          </cell>
          <cell r="S302">
            <v>0</v>
          </cell>
          <cell r="T302">
            <v>0</v>
          </cell>
          <cell r="U302">
            <v>18000</v>
          </cell>
          <cell r="V302">
            <v>18864</v>
          </cell>
          <cell r="W302">
            <v>19712</v>
          </cell>
          <cell r="X302">
            <v>0</v>
          </cell>
          <cell r="Y302">
            <v>0</v>
          </cell>
          <cell r="Z302">
            <v>0</v>
          </cell>
          <cell r="AA302">
            <v>0</v>
          </cell>
          <cell r="AB302">
            <v>0</v>
          </cell>
          <cell r="AC302">
            <v>0</v>
          </cell>
          <cell r="AD302">
            <v>0</v>
          </cell>
          <cell r="AE302">
            <v>0</v>
          </cell>
          <cell r="AF302">
            <v>0</v>
          </cell>
        </row>
        <row r="303">
          <cell r="E303" t="str">
            <v>Lesedi</v>
          </cell>
          <cell r="F303">
            <v>27716</v>
          </cell>
          <cell r="G303">
            <v>29698</v>
          </cell>
          <cell r="H303">
            <v>30882</v>
          </cell>
          <cell r="I303">
            <v>4000</v>
          </cell>
          <cell r="J303">
            <v>5000</v>
          </cell>
          <cell r="K303">
            <v>0</v>
          </cell>
          <cell r="L303">
            <v>40400</v>
          </cell>
          <cell r="M303">
            <v>20000</v>
          </cell>
          <cell r="N303">
            <v>21000</v>
          </cell>
          <cell r="O303">
            <v>0</v>
          </cell>
          <cell r="P303">
            <v>0</v>
          </cell>
          <cell r="Q303">
            <v>0</v>
          </cell>
          <cell r="R303">
            <v>0</v>
          </cell>
          <cell r="S303">
            <v>0</v>
          </cell>
          <cell r="T303">
            <v>0</v>
          </cell>
          <cell r="U303">
            <v>19000</v>
          </cell>
          <cell r="V303">
            <v>18874</v>
          </cell>
          <cell r="W303">
            <v>18808</v>
          </cell>
          <cell r="X303">
            <v>0</v>
          </cell>
          <cell r="Y303">
            <v>0</v>
          </cell>
          <cell r="Z303">
            <v>0</v>
          </cell>
          <cell r="AA303">
            <v>0</v>
          </cell>
          <cell r="AB303">
            <v>0</v>
          </cell>
          <cell r="AC303">
            <v>0</v>
          </cell>
          <cell r="AD303">
            <v>0</v>
          </cell>
          <cell r="AE303">
            <v>0</v>
          </cell>
          <cell r="AF303">
            <v>0</v>
          </cell>
        </row>
        <row r="304">
          <cell r="E304" t="str">
            <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row>
        <row r="305">
          <cell r="E305" t="str">
            <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row>
        <row r="306">
          <cell r="E306" t="str">
            <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row>
        <row r="307">
          <cell r="E307" t="str">
            <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row>
        <row r="308">
          <cell r="E308" t="str">
            <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row>
        <row r="309">
          <cell r="E309" t="str">
            <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row>
        <row r="310">
          <cell r="E310" t="str">
            <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row>
        <row r="311">
          <cell r="E311" t="str">
            <v>Sedibeng District Municipality</v>
          </cell>
          <cell r="F311">
            <v>0</v>
          </cell>
          <cell r="G311">
            <v>0</v>
          </cell>
          <cell r="H311">
            <v>0</v>
          </cell>
          <cell r="I311">
            <v>0</v>
          </cell>
          <cell r="J311">
            <v>0</v>
          </cell>
          <cell r="K311">
            <v>0</v>
          </cell>
          <cell r="L311">
            <v>0</v>
          </cell>
          <cell r="M311">
            <v>0</v>
          </cell>
          <cell r="N311">
            <v>0</v>
          </cell>
          <cell r="O311">
            <v>2489</v>
          </cell>
          <cell r="P311">
            <v>2612</v>
          </cell>
          <cell r="Q311">
            <v>2615</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row>
        <row r="312">
          <cell r="E312"/>
          <cell r="F312">
            <v>240175</v>
          </cell>
          <cell r="G312">
            <v>259815</v>
          </cell>
          <cell r="H312">
            <v>271540</v>
          </cell>
          <cell r="I312">
            <v>8000</v>
          </cell>
          <cell r="J312">
            <v>10000</v>
          </cell>
          <cell r="K312">
            <v>0</v>
          </cell>
          <cell r="L312">
            <v>80716</v>
          </cell>
          <cell r="M312">
            <v>60000</v>
          </cell>
          <cell r="N312">
            <v>63000</v>
          </cell>
          <cell r="O312">
            <v>2489</v>
          </cell>
          <cell r="P312">
            <v>2612</v>
          </cell>
          <cell r="Q312">
            <v>2615</v>
          </cell>
          <cell r="R312">
            <v>0</v>
          </cell>
          <cell r="S312">
            <v>0</v>
          </cell>
          <cell r="T312">
            <v>0</v>
          </cell>
          <cell r="U312">
            <v>37000</v>
          </cell>
          <cell r="V312">
            <v>37738</v>
          </cell>
          <cell r="W312">
            <v>38520</v>
          </cell>
          <cell r="X312">
            <v>0</v>
          </cell>
          <cell r="Y312">
            <v>0</v>
          </cell>
          <cell r="Z312">
            <v>0</v>
          </cell>
          <cell r="AA312">
            <v>0</v>
          </cell>
          <cell r="AB312">
            <v>0</v>
          </cell>
          <cell r="AC312">
            <v>0</v>
          </cell>
          <cell r="AD312">
            <v>0</v>
          </cell>
          <cell r="AE312">
            <v>0</v>
          </cell>
          <cell r="AF312">
            <v>0</v>
          </cell>
        </row>
        <row r="313">
          <cell r="E313"/>
          <cell r="F313"/>
          <cell r="G313"/>
          <cell r="H313"/>
          <cell r="I313"/>
          <cell r="J313"/>
          <cell r="K313"/>
          <cell r="L313"/>
          <cell r="M313"/>
          <cell r="N313"/>
          <cell r="O313"/>
          <cell r="P313"/>
          <cell r="Q313"/>
          <cell r="R313"/>
          <cell r="S313"/>
          <cell r="T313"/>
          <cell r="U313"/>
          <cell r="V313"/>
          <cell r="W313"/>
          <cell r="X313"/>
          <cell r="Y313"/>
          <cell r="Z313"/>
          <cell r="AA313"/>
          <cell r="AB313"/>
          <cell r="AC313"/>
          <cell r="AD313"/>
          <cell r="AE313"/>
          <cell r="AF313"/>
        </row>
        <row r="314">
          <cell r="E314" t="str">
            <v>Mogale City</v>
          </cell>
          <cell r="F314">
            <v>0</v>
          </cell>
          <cell r="G314">
            <v>0</v>
          </cell>
          <cell r="H314">
            <v>0</v>
          </cell>
          <cell r="I314">
            <v>0</v>
          </cell>
          <cell r="J314">
            <v>0</v>
          </cell>
          <cell r="K314">
            <v>0</v>
          </cell>
          <cell r="L314">
            <v>18513</v>
          </cell>
          <cell r="M314">
            <v>14000</v>
          </cell>
          <cell r="N314">
            <v>16000</v>
          </cell>
          <cell r="O314">
            <v>0</v>
          </cell>
          <cell r="P314">
            <v>0</v>
          </cell>
          <cell r="Q314">
            <v>0</v>
          </cell>
          <cell r="R314">
            <v>0</v>
          </cell>
          <cell r="S314">
            <v>0</v>
          </cell>
          <cell r="T314">
            <v>0</v>
          </cell>
          <cell r="U314">
            <v>45000</v>
          </cell>
          <cell r="V314">
            <v>45160</v>
          </cell>
          <cell r="W314">
            <v>46782</v>
          </cell>
          <cell r="X314">
            <v>142974</v>
          </cell>
          <cell r="Y314">
            <v>134312</v>
          </cell>
          <cell r="Z314">
            <v>140185</v>
          </cell>
          <cell r="AA314">
            <v>0</v>
          </cell>
          <cell r="AB314">
            <v>0</v>
          </cell>
          <cell r="AC314">
            <v>0</v>
          </cell>
          <cell r="AD314">
            <v>0</v>
          </cell>
          <cell r="AE314">
            <v>0</v>
          </cell>
          <cell r="AF314">
            <v>0</v>
          </cell>
        </row>
        <row r="315">
          <cell r="E315" t="str">
            <v>Merafong City</v>
          </cell>
          <cell r="F315">
            <v>70035</v>
          </cell>
          <cell r="G315">
            <v>75708</v>
          </cell>
          <cell r="H315">
            <v>79094</v>
          </cell>
          <cell r="I315">
            <v>0</v>
          </cell>
          <cell r="J315">
            <v>0</v>
          </cell>
          <cell r="K315">
            <v>0</v>
          </cell>
          <cell r="L315">
            <v>11219</v>
          </cell>
          <cell r="M315">
            <v>16942</v>
          </cell>
          <cell r="N315">
            <v>19204</v>
          </cell>
          <cell r="O315">
            <v>0</v>
          </cell>
          <cell r="P315">
            <v>0</v>
          </cell>
          <cell r="Q315">
            <v>0</v>
          </cell>
          <cell r="R315">
            <v>0</v>
          </cell>
          <cell r="S315">
            <v>0</v>
          </cell>
          <cell r="T315">
            <v>0</v>
          </cell>
          <cell r="U315">
            <v>40000</v>
          </cell>
          <cell r="V315">
            <v>40420</v>
          </cell>
          <cell r="W315">
            <v>40806</v>
          </cell>
          <cell r="X315">
            <v>0</v>
          </cell>
          <cell r="Y315">
            <v>0</v>
          </cell>
          <cell r="Z315">
            <v>0</v>
          </cell>
          <cell r="AA315">
            <v>0</v>
          </cell>
          <cell r="AB315">
            <v>0</v>
          </cell>
          <cell r="AC315">
            <v>0</v>
          </cell>
          <cell r="AD315">
            <v>0</v>
          </cell>
          <cell r="AE315">
            <v>0</v>
          </cell>
          <cell r="AF315">
            <v>0</v>
          </cell>
        </row>
        <row r="316">
          <cell r="E316" t="str">
            <v>Rand West City</v>
          </cell>
          <cell r="F316">
            <v>96442</v>
          </cell>
          <cell r="G316">
            <v>104417</v>
          </cell>
          <cell r="H316">
            <v>109178</v>
          </cell>
          <cell r="I316">
            <v>4000</v>
          </cell>
          <cell r="J316">
            <v>4000</v>
          </cell>
          <cell r="K316">
            <v>0</v>
          </cell>
          <cell r="L316">
            <v>19700</v>
          </cell>
          <cell r="M316">
            <v>37000</v>
          </cell>
          <cell r="N316">
            <v>35000</v>
          </cell>
          <cell r="O316">
            <v>0</v>
          </cell>
          <cell r="P316">
            <v>0</v>
          </cell>
          <cell r="Q316">
            <v>0</v>
          </cell>
          <cell r="R316">
            <v>0</v>
          </cell>
          <cell r="S316">
            <v>0</v>
          </cell>
          <cell r="T316">
            <v>0</v>
          </cell>
          <cell r="U316">
            <v>50000</v>
          </cell>
          <cell r="V316">
            <v>73360</v>
          </cell>
          <cell r="W316">
            <v>68658</v>
          </cell>
          <cell r="X316">
            <v>0</v>
          </cell>
          <cell r="Y316">
            <v>0</v>
          </cell>
          <cell r="Z316">
            <v>0</v>
          </cell>
          <cell r="AA316">
            <v>0</v>
          </cell>
          <cell r="AB316">
            <v>0</v>
          </cell>
          <cell r="AC316">
            <v>0</v>
          </cell>
          <cell r="AD316">
            <v>0</v>
          </cell>
          <cell r="AE316">
            <v>0</v>
          </cell>
          <cell r="AF316">
            <v>0</v>
          </cell>
        </row>
        <row r="317">
          <cell r="E317" t="str">
            <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row>
        <row r="318">
          <cell r="E318" t="str">
            <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row>
        <row r="319">
          <cell r="E319" t="str">
            <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row>
        <row r="320">
          <cell r="E320" t="str">
            <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row>
        <row r="321">
          <cell r="E321" t="str">
            <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row>
        <row r="322">
          <cell r="E322" t="str">
            <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row>
        <row r="323">
          <cell r="E323" t="str">
            <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row>
        <row r="324">
          <cell r="E324" t="str">
            <v>West Rand District Municipality</v>
          </cell>
          <cell r="F324">
            <v>0</v>
          </cell>
          <cell r="G324">
            <v>0</v>
          </cell>
          <cell r="H324">
            <v>0</v>
          </cell>
          <cell r="I324">
            <v>0</v>
          </cell>
          <cell r="J324">
            <v>0</v>
          </cell>
          <cell r="K324">
            <v>0</v>
          </cell>
          <cell r="L324">
            <v>0</v>
          </cell>
          <cell r="M324">
            <v>0</v>
          </cell>
          <cell r="N324">
            <v>0</v>
          </cell>
          <cell r="O324">
            <v>2651</v>
          </cell>
          <cell r="P324">
            <v>2782</v>
          </cell>
          <cell r="Q324">
            <v>2785</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row>
        <row r="325">
          <cell r="E325"/>
          <cell r="F325">
            <v>166477</v>
          </cell>
          <cell r="G325">
            <v>180125</v>
          </cell>
          <cell r="H325">
            <v>188272</v>
          </cell>
          <cell r="I325">
            <v>4000</v>
          </cell>
          <cell r="J325">
            <v>4000</v>
          </cell>
          <cell r="K325">
            <v>0</v>
          </cell>
          <cell r="L325">
            <v>49432</v>
          </cell>
          <cell r="M325">
            <v>67942</v>
          </cell>
          <cell r="N325">
            <v>70204</v>
          </cell>
          <cell r="O325">
            <v>2651</v>
          </cell>
          <cell r="P325">
            <v>2782</v>
          </cell>
          <cell r="Q325">
            <v>2785</v>
          </cell>
          <cell r="R325">
            <v>0</v>
          </cell>
          <cell r="S325">
            <v>0</v>
          </cell>
          <cell r="T325">
            <v>0</v>
          </cell>
          <cell r="U325">
            <v>135000</v>
          </cell>
          <cell r="V325">
            <v>158940</v>
          </cell>
          <cell r="W325">
            <v>156246</v>
          </cell>
          <cell r="X325">
            <v>142974</v>
          </cell>
          <cell r="Y325">
            <v>134312</v>
          </cell>
          <cell r="Z325">
            <v>140185</v>
          </cell>
          <cell r="AA325">
            <v>0</v>
          </cell>
          <cell r="AB325">
            <v>0</v>
          </cell>
          <cell r="AC325">
            <v>0</v>
          </cell>
          <cell r="AD325">
            <v>0</v>
          </cell>
          <cell r="AE325">
            <v>0</v>
          </cell>
          <cell r="AF325">
            <v>0</v>
          </cell>
        </row>
        <row r="326">
          <cell r="E326"/>
          <cell r="F326"/>
          <cell r="G326"/>
          <cell r="H326"/>
          <cell r="I326"/>
          <cell r="J326"/>
          <cell r="K326"/>
          <cell r="L326"/>
          <cell r="M326"/>
          <cell r="N326"/>
          <cell r="O326"/>
          <cell r="P326"/>
          <cell r="Q326"/>
          <cell r="R326"/>
          <cell r="S326"/>
          <cell r="T326"/>
          <cell r="U326"/>
          <cell r="V326"/>
          <cell r="W326"/>
          <cell r="X326"/>
          <cell r="Y326"/>
          <cell r="Z326"/>
          <cell r="AA326"/>
          <cell r="AB326"/>
          <cell r="AC326"/>
          <cell r="AD326"/>
          <cell r="AE326"/>
          <cell r="AF326"/>
        </row>
        <row r="327">
          <cell r="E327" t="str">
            <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row>
        <row r="328">
          <cell r="E328" t="str">
            <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row>
        <row r="329">
          <cell r="E329" t="str">
            <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row>
        <row r="330">
          <cell r="E330" t="str">
            <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row>
        <row r="331">
          <cell r="E331" t="str">
            <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row>
        <row r="332">
          <cell r="E332" t="str">
            <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row>
        <row r="333">
          <cell r="E333" t="str">
            <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row>
        <row r="334">
          <cell r="E334" t="str">
            <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row>
        <row r="335">
          <cell r="E335" t="str">
            <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row>
        <row r="336">
          <cell r="E336" t="str">
            <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row>
        <row r="337">
          <cell r="E337" t="str">
            <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row>
        <row r="338">
          <cell r="E338"/>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row>
        <row r="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row>
        <row r="340">
          <cell r="E340" t="str">
            <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row>
        <row r="341">
          <cell r="E341" t="str">
            <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row>
        <row r="342">
          <cell r="E342" t="str">
            <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row>
        <row r="343">
          <cell r="E343" t="str">
            <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row>
        <row r="344">
          <cell r="E344" t="str">
            <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row>
        <row r="345">
          <cell r="E345" t="str">
            <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row>
        <row r="346">
          <cell r="E346" t="str">
            <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row>
        <row r="347">
          <cell r="E347" t="str">
            <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row>
        <row r="348">
          <cell r="E348" t="str">
            <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row>
        <row r="349">
          <cell r="E349" t="str">
            <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row>
        <row r="350">
          <cell r="E350" t="str">
            <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row>
        <row r="351">
          <cell r="E351"/>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row>
        <row r="352">
          <cell r="E352"/>
          <cell r="F352"/>
          <cell r="G352"/>
          <cell r="H352"/>
          <cell r="I352"/>
          <cell r="J352"/>
          <cell r="K352"/>
          <cell r="L352"/>
          <cell r="M352"/>
          <cell r="N352"/>
          <cell r="O352"/>
          <cell r="P352"/>
          <cell r="Q352"/>
          <cell r="R352"/>
          <cell r="S352"/>
          <cell r="T352"/>
          <cell r="U352"/>
          <cell r="V352"/>
          <cell r="W352"/>
          <cell r="X352"/>
          <cell r="Y352"/>
          <cell r="Z352"/>
          <cell r="AA352"/>
          <cell r="AB352"/>
          <cell r="AC352"/>
          <cell r="AD352"/>
          <cell r="AE352"/>
          <cell r="AF352"/>
        </row>
        <row r="353">
          <cell r="E353" t="str">
            <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row>
        <row r="354">
          <cell r="E354" t="str">
            <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row>
        <row r="355">
          <cell r="E355" t="str">
            <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row>
        <row r="356">
          <cell r="E356" t="str">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row>
        <row r="357">
          <cell r="E357" t="str">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row>
        <row r="358">
          <cell r="E358" t="str">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row>
        <row r="359">
          <cell r="E359" t="str">
            <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row>
        <row r="360">
          <cell r="E360" t="str">
            <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row>
        <row r="361">
          <cell r="E361" t="str">
            <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row>
        <row r="362">
          <cell r="E362" t="str">
            <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row>
        <row r="363">
          <cell r="E363" t="str">
            <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row>
        <row r="364">
          <cell r="E364"/>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row>
        <row r="365">
          <cell r="E365"/>
          <cell r="F365"/>
          <cell r="G365"/>
          <cell r="H365"/>
          <cell r="I365"/>
          <cell r="J365"/>
          <cell r="K365"/>
          <cell r="L365"/>
          <cell r="M365"/>
          <cell r="N365"/>
          <cell r="O365"/>
          <cell r="P365"/>
          <cell r="Q365"/>
          <cell r="R365"/>
          <cell r="S365"/>
          <cell r="T365"/>
          <cell r="U365"/>
          <cell r="V365"/>
          <cell r="W365"/>
          <cell r="X365"/>
          <cell r="Y365"/>
          <cell r="Z365"/>
          <cell r="AA365"/>
          <cell r="AB365"/>
          <cell r="AC365"/>
          <cell r="AD365"/>
          <cell r="AE365"/>
          <cell r="AF365"/>
        </row>
        <row r="366">
          <cell r="E366" t="str">
            <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row>
        <row r="367">
          <cell r="E367" t="str">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row>
        <row r="368">
          <cell r="E368" t="str">
            <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row>
        <row r="369">
          <cell r="E369" t="str">
            <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row>
        <row r="370">
          <cell r="E370" t="str">
            <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row>
        <row r="371">
          <cell r="E371" t="str">
            <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row>
        <row r="372">
          <cell r="E372" t="str">
            <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row>
        <row r="373">
          <cell r="E373" t="str">
            <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row>
        <row r="374">
          <cell r="E374" t="str">
            <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row>
        <row r="375">
          <cell r="E375" t="str">
            <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row>
        <row r="376">
          <cell r="E376" t="str">
            <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row>
        <row r="377">
          <cell r="E377"/>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row>
        <row r="378">
          <cell r="E378"/>
          <cell r="F378"/>
          <cell r="G378"/>
          <cell r="H378"/>
          <cell r="I378"/>
          <cell r="J378"/>
          <cell r="K378"/>
          <cell r="L378"/>
          <cell r="M378"/>
          <cell r="N378"/>
          <cell r="O378"/>
          <cell r="P378"/>
          <cell r="Q378"/>
          <cell r="R378"/>
          <cell r="S378"/>
          <cell r="T378"/>
          <cell r="U378"/>
          <cell r="V378"/>
          <cell r="W378"/>
          <cell r="X378"/>
          <cell r="Y378"/>
          <cell r="Z378"/>
          <cell r="AA378"/>
          <cell r="AB378"/>
          <cell r="AC378"/>
          <cell r="AD378"/>
          <cell r="AE378"/>
          <cell r="AF378"/>
        </row>
        <row r="379">
          <cell r="E379" t="str">
            <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row>
        <row r="380">
          <cell r="E380" t="str">
            <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row>
        <row r="381">
          <cell r="E381" t="str">
            <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row>
        <row r="382">
          <cell r="E382" t="str">
            <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row>
        <row r="383">
          <cell r="E383" t="str">
            <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row>
        <row r="384">
          <cell r="E384" t="str">
            <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row>
        <row r="385">
          <cell r="E385" t="str">
            <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row>
        <row r="386">
          <cell r="E386" t="str">
            <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row>
        <row r="387">
          <cell r="E387" t="str">
            <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row>
        <row r="388">
          <cell r="E388" t="str">
            <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row>
        <row r="389">
          <cell r="E389" t="str">
            <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row>
        <row r="390">
          <cell r="E390"/>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row>
        <row r="391">
          <cell r="E391"/>
          <cell r="F391"/>
          <cell r="G391"/>
          <cell r="H391"/>
          <cell r="I391"/>
          <cell r="J391"/>
          <cell r="K391"/>
          <cell r="L391"/>
          <cell r="M391"/>
          <cell r="N391"/>
          <cell r="O391"/>
          <cell r="P391"/>
          <cell r="Q391"/>
          <cell r="R391"/>
          <cell r="S391"/>
          <cell r="T391"/>
          <cell r="U391"/>
          <cell r="V391"/>
          <cell r="W391"/>
          <cell r="X391"/>
          <cell r="Y391"/>
          <cell r="Z391"/>
          <cell r="AA391"/>
          <cell r="AB391"/>
          <cell r="AC391"/>
          <cell r="AD391"/>
          <cell r="AE391"/>
          <cell r="AF391"/>
        </row>
        <row r="392">
          <cell r="E392" t="str">
            <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row>
        <row r="393">
          <cell r="E393" t="str">
            <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row>
        <row r="394">
          <cell r="E394" t="str">
            <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row>
        <row r="395">
          <cell r="E395" t="str">
            <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row>
        <row r="396">
          <cell r="E396" t="str">
            <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row>
        <row r="397">
          <cell r="E397" t="str">
            <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row>
        <row r="398">
          <cell r="E398" t="str">
            <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row>
        <row r="399">
          <cell r="E399" t="str">
            <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row>
        <row r="400">
          <cell r="E400" t="str">
            <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row>
        <row r="401">
          <cell r="E401" t="str">
            <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row>
        <row r="402">
          <cell r="E402" t="str">
            <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row>
        <row r="403">
          <cell r="E403"/>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row>
        <row r="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row>
        <row r="405">
          <cell r="E405" t="str">
            <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row>
        <row r="406">
          <cell r="E406" t="str">
            <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row>
        <row r="407">
          <cell r="E407" t="str">
            <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row>
        <row r="408">
          <cell r="E408" t="str">
            <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row>
        <row r="409">
          <cell r="E409" t="str">
            <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row>
        <row r="410">
          <cell r="E410" t="str">
            <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row>
        <row r="411">
          <cell r="E411" t="str">
            <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row>
        <row r="412">
          <cell r="E412" t="str">
            <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row>
        <row r="413">
          <cell r="E413" t="str">
            <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row>
        <row r="414">
          <cell r="E414" t="str">
            <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row>
        <row r="415">
          <cell r="E415" t="str">
            <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row>
        <row r="416">
          <cell r="E416"/>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row>
        <row r="417">
          <cell r="E417"/>
          <cell r="F417"/>
          <cell r="G417"/>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row>
        <row r="418">
          <cell r="E418" t="str">
            <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row>
        <row r="419">
          <cell r="E419" t="str">
            <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row>
        <row r="420">
          <cell r="E420" t="str">
            <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row>
        <row r="421">
          <cell r="E421" t="str">
            <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row>
        <row r="422">
          <cell r="E422" t="str">
            <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row>
        <row r="423">
          <cell r="E423" t="str">
            <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row>
        <row r="424">
          <cell r="E424" t="str">
            <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row>
        <row r="425">
          <cell r="E425" t="str">
            <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row>
        <row r="426">
          <cell r="E426" t="str">
            <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row>
        <row r="427">
          <cell r="E427" t="str">
            <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row>
        <row r="428">
          <cell r="E428" t="str">
            <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row>
        <row r="429">
          <cell r="E429"/>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row>
        <row r="430">
          <cell r="E430"/>
          <cell r="F430"/>
          <cell r="G430"/>
          <cell r="H430"/>
          <cell r="I430"/>
          <cell r="J430"/>
          <cell r="K430"/>
          <cell r="L430"/>
          <cell r="M430"/>
          <cell r="N430"/>
          <cell r="O430"/>
          <cell r="P430"/>
          <cell r="Q430"/>
          <cell r="R430"/>
          <cell r="S430"/>
          <cell r="T430"/>
          <cell r="U430"/>
          <cell r="V430"/>
          <cell r="W430"/>
          <cell r="X430"/>
          <cell r="Y430"/>
          <cell r="Z430"/>
          <cell r="AA430"/>
          <cell r="AB430"/>
          <cell r="AC430"/>
          <cell r="AD430"/>
          <cell r="AE430"/>
          <cell r="AF430"/>
        </row>
        <row r="431">
          <cell r="E431"/>
          <cell r="F431">
            <v>406652</v>
          </cell>
          <cell r="G431">
            <v>439940</v>
          </cell>
          <cell r="H431">
            <v>459812</v>
          </cell>
          <cell r="I431">
            <v>42000</v>
          </cell>
          <cell r="J431">
            <v>44000</v>
          </cell>
          <cell r="K431">
            <v>0</v>
          </cell>
          <cell r="L431">
            <v>130148</v>
          </cell>
          <cell r="M431">
            <v>127942</v>
          </cell>
          <cell r="N431">
            <v>133204</v>
          </cell>
          <cell r="O431">
            <v>5140</v>
          </cell>
          <cell r="P431">
            <v>5394</v>
          </cell>
          <cell r="Q431">
            <v>5400</v>
          </cell>
          <cell r="R431">
            <v>0</v>
          </cell>
          <cell r="S431">
            <v>0</v>
          </cell>
          <cell r="T431">
            <v>0</v>
          </cell>
          <cell r="U431">
            <v>172000</v>
          </cell>
          <cell r="V431">
            <v>196678</v>
          </cell>
          <cell r="W431">
            <v>194766</v>
          </cell>
          <cell r="X431">
            <v>142974</v>
          </cell>
          <cell r="Y431">
            <v>134312</v>
          </cell>
          <cell r="Z431">
            <v>140185</v>
          </cell>
          <cell r="AA431">
            <v>1894742</v>
          </cell>
          <cell r="AB431">
            <v>2007638</v>
          </cell>
          <cell r="AC431">
            <v>2096123</v>
          </cell>
          <cell r="AD431">
            <v>3556003</v>
          </cell>
          <cell r="AE431">
            <v>3530822</v>
          </cell>
          <cell r="AF431">
            <v>3686438</v>
          </cell>
        </row>
        <row r="432">
          <cell r="E432"/>
          <cell r="F432"/>
          <cell r="G432"/>
          <cell r="H432"/>
          <cell r="I432"/>
          <cell r="J432"/>
          <cell r="K432"/>
          <cell r="L432"/>
          <cell r="M432"/>
          <cell r="N432"/>
          <cell r="O432"/>
          <cell r="P432"/>
          <cell r="Q432"/>
          <cell r="R432"/>
          <cell r="S432"/>
          <cell r="T432"/>
          <cell r="U432"/>
          <cell r="V432"/>
          <cell r="W432"/>
          <cell r="X432"/>
          <cell r="Y432"/>
          <cell r="Z432"/>
          <cell r="AA432"/>
          <cell r="AB432"/>
          <cell r="AC432"/>
          <cell r="AD432"/>
          <cell r="AE432"/>
          <cell r="AF432"/>
        </row>
        <row r="433">
          <cell r="E433"/>
          <cell r="F433"/>
          <cell r="G433"/>
          <cell r="H433"/>
          <cell r="I433"/>
          <cell r="J433"/>
          <cell r="K433"/>
          <cell r="L433"/>
          <cell r="M433"/>
          <cell r="N433"/>
          <cell r="O433"/>
          <cell r="P433"/>
          <cell r="Q433"/>
          <cell r="R433"/>
          <cell r="S433"/>
          <cell r="T433"/>
          <cell r="U433"/>
          <cell r="V433"/>
          <cell r="W433"/>
          <cell r="X433"/>
          <cell r="Y433"/>
          <cell r="Z433"/>
          <cell r="AA433"/>
          <cell r="AB433"/>
          <cell r="AC433"/>
          <cell r="AD433"/>
          <cell r="AE433"/>
          <cell r="AF433"/>
        </row>
        <row r="434">
          <cell r="E434"/>
          <cell r="F434"/>
          <cell r="G434"/>
          <cell r="H434"/>
          <cell r="I434"/>
          <cell r="J434"/>
          <cell r="K434"/>
          <cell r="L434"/>
          <cell r="M434"/>
          <cell r="N434"/>
          <cell r="O434"/>
          <cell r="P434"/>
          <cell r="Q434"/>
          <cell r="R434"/>
          <cell r="S434"/>
          <cell r="T434"/>
          <cell r="U434"/>
          <cell r="V434"/>
          <cell r="W434"/>
          <cell r="X434"/>
          <cell r="Y434"/>
          <cell r="Z434"/>
          <cell r="AA434"/>
          <cell r="AB434"/>
          <cell r="AC434"/>
          <cell r="AD434"/>
          <cell r="AE434"/>
          <cell r="AF434"/>
        </row>
        <row r="435">
          <cell r="E435" t="str">
            <v>eThekwini</v>
          </cell>
          <cell r="F435">
            <v>0</v>
          </cell>
          <cell r="G435">
            <v>0</v>
          </cell>
          <cell r="H435">
            <v>0</v>
          </cell>
          <cell r="I435">
            <v>9000</v>
          </cell>
          <cell r="J435">
            <v>10000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686369</v>
          </cell>
          <cell r="AB435">
            <v>727265</v>
          </cell>
          <cell r="AC435">
            <v>759318</v>
          </cell>
          <cell r="AD435">
            <v>1288158</v>
          </cell>
          <cell r="AE435">
            <v>1279036</v>
          </cell>
          <cell r="AF435">
            <v>1335408</v>
          </cell>
        </row>
        <row r="436">
          <cell r="E436" t="str">
            <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row>
        <row r="437">
          <cell r="E437" t="str">
            <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row>
        <row r="438">
          <cell r="E438" t="str">
            <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row>
        <row r="439">
          <cell r="E439" t="str">
            <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row>
        <row r="440">
          <cell r="E440"/>
          <cell r="F440"/>
          <cell r="G440"/>
          <cell r="H440"/>
          <cell r="I440"/>
          <cell r="J440"/>
          <cell r="K440"/>
          <cell r="L440"/>
          <cell r="M440"/>
          <cell r="N440"/>
          <cell r="O440"/>
          <cell r="P440"/>
          <cell r="Q440"/>
          <cell r="R440"/>
          <cell r="S440"/>
          <cell r="T440"/>
          <cell r="U440"/>
          <cell r="V440"/>
          <cell r="W440"/>
          <cell r="X440"/>
          <cell r="Y440"/>
          <cell r="Z440"/>
          <cell r="AA440"/>
          <cell r="AB440"/>
          <cell r="AC440"/>
          <cell r="AD440"/>
          <cell r="AE440"/>
          <cell r="AF440"/>
        </row>
        <row r="441">
          <cell r="E441"/>
          <cell r="F441"/>
          <cell r="G441"/>
          <cell r="H441"/>
          <cell r="I441"/>
          <cell r="J441"/>
          <cell r="K441"/>
          <cell r="L441"/>
          <cell r="M441"/>
          <cell r="N441"/>
          <cell r="O441"/>
          <cell r="P441"/>
          <cell r="Q441"/>
          <cell r="R441"/>
          <cell r="S441"/>
          <cell r="T441"/>
          <cell r="U441"/>
          <cell r="V441"/>
          <cell r="W441"/>
          <cell r="X441"/>
          <cell r="Y441"/>
          <cell r="Z441"/>
          <cell r="AA441"/>
          <cell r="AB441"/>
          <cell r="AC441"/>
          <cell r="AD441"/>
          <cell r="AE441"/>
          <cell r="AF441"/>
        </row>
        <row r="442">
          <cell r="E442" t="str">
            <v>uMdoni</v>
          </cell>
          <cell r="F442">
            <v>32253</v>
          </cell>
          <cell r="G442">
            <v>34630</v>
          </cell>
          <cell r="H442">
            <v>36051</v>
          </cell>
          <cell r="I442">
            <v>0</v>
          </cell>
          <cell r="J442">
            <v>0</v>
          </cell>
          <cell r="K442">
            <v>0</v>
          </cell>
          <cell r="L442">
            <v>0</v>
          </cell>
          <cell r="M442">
            <v>9000</v>
          </cell>
          <cell r="N442">
            <v>10000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row>
        <row r="443">
          <cell r="E443" t="str">
            <v>uMzumbe</v>
          </cell>
          <cell r="F443">
            <v>35861</v>
          </cell>
          <cell r="G443">
            <v>38552</v>
          </cell>
          <cell r="H443">
            <v>40160</v>
          </cell>
          <cell r="I443">
            <v>0</v>
          </cell>
          <cell r="J443">
            <v>0</v>
          </cell>
          <cell r="K443">
            <v>0</v>
          </cell>
          <cell r="L443">
            <v>26500</v>
          </cell>
          <cell r="M443">
            <v>9000</v>
          </cell>
          <cell r="N443">
            <v>10000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row>
        <row r="444">
          <cell r="E444" t="str">
            <v>uMuziwabantu</v>
          </cell>
          <cell r="F444">
            <v>32464</v>
          </cell>
          <cell r="G444">
            <v>26163</v>
          </cell>
          <cell r="H444">
            <v>27177</v>
          </cell>
          <cell r="I444">
            <v>3000</v>
          </cell>
          <cell r="J444">
            <v>3000</v>
          </cell>
          <cell r="K444">
            <v>0</v>
          </cell>
          <cell r="L444">
            <v>5000</v>
          </cell>
          <cell r="M444">
            <v>7000</v>
          </cell>
          <cell r="N444">
            <v>10000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row>
        <row r="445">
          <cell r="E445" t="str">
            <v>Ray Nkonyeni</v>
          </cell>
          <cell r="F445">
            <v>0</v>
          </cell>
          <cell r="G445">
            <v>0</v>
          </cell>
          <cell r="H445">
            <v>0</v>
          </cell>
          <cell r="I445">
            <v>4000</v>
          </cell>
          <cell r="J445">
            <v>4000</v>
          </cell>
          <cell r="K445">
            <v>0</v>
          </cell>
          <cell r="L445">
            <v>9600</v>
          </cell>
          <cell r="M445">
            <v>10000</v>
          </cell>
          <cell r="N445">
            <v>10000</v>
          </cell>
          <cell r="O445">
            <v>0</v>
          </cell>
          <cell r="P445">
            <v>0</v>
          </cell>
          <cell r="Q445">
            <v>0</v>
          </cell>
          <cell r="R445">
            <v>0</v>
          </cell>
          <cell r="S445">
            <v>0</v>
          </cell>
          <cell r="T445">
            <v>0</v>
          </cell>
          <cell r="U445">
            <v>0</v>
          </cell>
          <cell r="V445">
            <v>0</v>
          </cell>
          <cell r="W445">
            <v>0</v>
          </cell>
          <cell r="X445">
            <v>76131</v>
          </cell>
          <cell r="Y445">
            <v>70243</v>
          </cell>
          <cell r="Z445">
            <v>73200</v>
          </cell>
          <cell r="AA445">
            <v>0</v>
          </cell>
          <cell r="AB445">
            <v>0</v>
          </cell>
          <cell r="AC445">
            <v>0</v>
          </cell>
          <cell r="AD445">
            <v>0</v>
          </cell>
          <cell r="AE445">
            <v>0</v>
          </cell>
          <cell r="AF445">
            <v>0</v>
          </cell>
        </row>
        <row r="446">
          <cell r="E446" t="str">
            <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row>
        <row r="447">
          <cell r="E447" t="str">
            <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row>
        <row r="448">
          <cell r="E448" t="str">
            <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row>
        <row r="449">
          <cell r="E449" t="str">
            <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row>
        <row r="450">
          <cell r="E450" t="str">
            <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row>
        <row r="451">
          <cell r="E451" t="str">
            <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row>
        <row r="452">
          <cell r="E452" t="str">
            <v>Ugu District Municipality</v>
          </cell>
          <cell r="F452">
            <v>255524</v>
          </cell>
          <cell r="G452">
            <v>277374</v>
          </cell>
          <cell r="H452">
            <v>290417</v>
          </cell>
          <cell r="I452">
            <v>0</v>
          </cell>
          <cell r="J452">
            <v>0</v>
          </cell>
          <cell r="K452">
            <v>0</v>
          </cell>
          <cell r="L452">
            <v>0</v>
          </cell>
          <cell r="M452">
            <v>0</v>
          </cell>
          <cell r="N452">
            <v>0</v>
          </cell>
          <cell r="O452">
            <v>2721</v>
          </cell>
          <cell r="P452">
            <v>2856</v>
          </cell>
          <cell r="Q452">
            <v>2859</v>
          </cell>
          <cell r="R452">
            <v>0</v>
          </cell>
          <cell r="S452">
            <v>0</v>
          </cell>
          <cell r="T452">
            <v>0</v>
          </cell>
          <cell r="U452">
            <v>72350</v>
          </cell>
          <cell r="V452">
            <v>60000</v>
          </cell>
          <cell r="W452">
            <v>70000</v>
          </cell>
          <cell r="X452">
            <v>0</v>
          </cell>
          <cell r="Y452">
            <v>0</v>
          </cell>
          <cell r="Z452">
            <v>0</v>
          </cell>
          <cell r="AA452">
            <v>0</v>
          </cell>
          <cell r="AB452">
            <v>0</v>
          </cell>
          <cell r="AC452">
            <v>0</v>
          </cell>
          <cell r="AD452">
            <v>0</v>
          </cell>
          <cell r="AE452">
            <v>0</v>
          </cell>
          <cell r="AF452">
            <v>0</v>
          </cell>
        </row>
        <row r="453">
          <cell r="E453"/>
          <cell r="F453">
            <v>356102</v>
          </cell>
          <cell r="G453">
            <v>376719</v>
          </cell>
          <cell r="H453">
            <v>393805</v>
          </cell>
          <cell r="I453">
            <v>7000</v>
          </cell>
          <cell r="J453">
            <v>7000</v>
          </cell>
          <cell r="K453">
            <v>0</v>
          </cell>
          <cell r="L453">
            <v>41100</v>
          </cell>
          <cell r="M453">
            <v>35000</v>
          </cell>
          <cell r="N453">
            <v>40000</v>
          </cell>
          <cell r="O453">
            <v>2721</v>
          </cell>
          <cell r="P453">
            <v>2856</v>
          </cell>
          <cell r="Q453">
            <v>2859</v>
          </cell>
          <cell r="R453">
            <v>0</v>
          </cell>
          <cell r="S453">
            <v>0</v>
          </cell>
          <cell r="T453">
            <v>0</v>
          </cell>
          <cell r="U453">
            <v>72350</v>
          </cell>
          <cell r="V453">
            <v>60000</v>
          </cell>
          <cell r="W453">
            <v>70000</v>
          </cell>
          <cell r="X453">
            <v>76131</v>
          </cell>
          <cell r="Y453">
            <v>70243</v>
          </cell>
          <cell r="Z453">
            <v>73200</v>
          </cell>
          <cell r="AA453">
            <v>0</v>
          </cell>
          <cell r="AB453">
            <v>0</v>
          </cell>
          <cell r="AC453">
            <v>0</v>
          </cell>
          <cell r="AD453">
            <v>0</v>
          </cell>
          <cell r="AE453">
            <v>0</v>
          </cell>
          <cell r="AF453">
            <v>0</v>
          </cell>
        </row>
        <row r="454">
          <cell r="E454"/>
          <cell r="F454"/>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row>
        <row r="455">
          <cell r="E455" t="str">
            <v>uMshwathi</v>
          </cell>
          <cell r="F455">
            <v>28977</v>
          </cell>
          <cell r="G455">
            <v>31069</v>
          </cell>
          <cell r="H455">
            <v>32318</v>
          </cell>
          <cell r="I455">
            <v>0</v>
          </cell>
          <cell r="J455">
            <v>0</v>
          </cell>
          <cell r="K455">
            <v>0</v>
          </cell>
          <cell r="L455">
            <v>8600</v>
          </cell>
          <cell r="M455">
            <v>9000</v>
          </cell>
          <cell r="N455">
            <v>9000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row>
        <row r="456">
          <cell r="E456" t="str">
            <v>uMngeni</v>
          </cell>
          <cell r="F456">
            <v>24146</v>
          </cell>
          <cell r="G456">
            <v>25816</v>
          </cell>
          <cell r="H456">
            <v>26813</v>
          </cell>
          <cell r="I456">
            <v>0</v>
          </cell>
          <cell r="J456">
            <v>0</v>
          </cell>
          <cell r="K456">
            <v>0</v>
          </cell>
          <cell r="L456">
            <v>18486</v>
          </cell>
          <cell r="M456">
            <v>9000</v>
          </cell>
          <cell r="N456">
            <v>9000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row>
        <row r="457">
          <cell r="E457" t="str">
            <v>Mpofana</v>
          </cell>
          <cell r="F457">
            <v>12463</v>
          </cell>
          <cell r="G457">
            <v>13114</v>
          </cell>
          <cell r="H457">
            <v>13503</v>
          </cell>
          <cell r="I457">
            <v>0</v>
          </cell>
          <cell r="J457">
            <v>0</v>
          </cell>
          <cell r="K457">
            <v>0</v>
          </cell>
          <cell r="L457">
            <v>0</v>
          </cell>
          <cell r="M457">
            <v>9000</v>
          </cell>
          <cell r="N457">
            <v>8000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row>
        <row r="458">
          <cell r="E458" t="str">
            <v>iMpendle</v>
          </cell>
          <cell r="F458">
            <v>20130</v>
          </cell>
          <cell r="G458">
            <v>12753</v>
          </cell>
          <cell r="H458">
            <v>13125</v>
          </cell>
          <cell r="I458">
            <v>0</v>
          </cell>
          <cell r="J458">
            <v>0</v>
          </cell>
          <cell r="K458">
            <v>0</v>
          </cell>
          <cell r="L458">
            <v>3551</v>
          </cell>
          <cell r="M458">
            <v>7000</v>
          </cell>
          <cell r="N458">
            <v>8000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row>
        <row r="459">
          <cell r="E459" t="str">
            <v>Msunduzi</v>
          </cell>
          <cell r="F459">
            <v>209331</v>
          </cell>
          <cell r="G459">
            <v>227152</v>
          </cell>
          <cell r="H459">
            <v>237790</v>
          </cell>
          <cell r="I459">
            <v>0</v>
          </cell>
          <cell r="J459">
            <v>0</v>
          </cell>
          <cell r="K459">
            <v>0</v>
          </cell>
          <cell r="L459">
            <v>24000</v>
          </cell>
          <cell r="M459">
            <v>7000</v>
          </cell>
          <cell r="N459">
            <v>9000</v>
          </cell>
          <cell r="O459">
            <v>0</v>
          </cell>
          <cell r="P459">
            <v>0</v>
          </cell>
          <cell r="Q459">
            <v>0</v>
          </cell>
          <cell r="R459">
            <v>0</v>
          </cell>
          <cell r="S459">
            <v>0</v>
          </cell>
          <cell r="T459">
            <v>0</v>
          </cell>
          <cell r="U459">
            <v>40000</v>
          </cell>
          <cell r="V459">
            <v>60000</v>
          </cell>
          <cell r="W459">
            <v>55890</v>
          </cell>
          <cell r="X459">
            <v>0</v>
          </cell>
          <cell r="Y459">
            <v>0</v>
          </cell>
          <cell r="Z459">
            <v>0</v>
          </cell>
          <cell r="AA459">
            <v>0</v>
          </cell>
          <cell r="AB459">
            <v>0</v>
          </cell>
          <cell r="AC459">
            <v>0</v>
          </cell>
          <cell r="AD459">
            <v>0</v>
          </cell>
          <cell r="AE459">
            <v>0</v>
          </cell>
          <cell r="AF459">
            <v>0</v>
          </cell>
        </row>
        <row r="460">
          <cell r="E460" t="str">
            <v>Mkhambathini</v>
          </cell>
          <cell r="F460">
            <v>24755</v>
          </cell>
          <cell r="G460">
            <v>17781</v>
          </cell>
          <cell r="H460">
            <v>18394</v>
          </cell>
          <cell r="I460">
            <v>0</v>
          </cell>
          <cell r="J460">
            <v>0</v>
          </cell>
          <cell r="K460">
            <v>0</v>
          </cell>
          <cell r="L460">
            <v>18110</v>
          </cell>
          <cell r="M460">
            <v>8000</v>
          </cell>
          <cell r="N460">
            <v>10000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row>
        <row r="461">
          <cell r="E461" t="str">
            <v>Richmond</v>
          </cell>
          <cell r="F461">
            <v>19266</v>
          </cell>
          <cell r="G461">
            <v>20511</v>
          </cell>
          <cell r="H461">
            <v>21255</v>
          </cell>
          <cell r="I461">
            <v>0</v>
          </cell>
          <cell r="J461">
            <v>0</v>
          </cell>
          <cell r="K461">
            <v>0</v>
          </cell>
          <cell r="L461">
            <v>10980</v>
          </cell>
          <cell r="M461">
            <v>7000</v>
          </cell>
          <cell r="N461">
            <v>8000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row>
        <row r="462">
          <cell r="E462" t="str">
            <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row>
        <row r="463">
          <cell r="E463" t="str">
            <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row>
        <row r="464">
          <cell r="E464" t="str">
            <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row>
        <row r="465">
          <cell r="E465" t="str">
            <v>uMgungundlovu District Municipality</v>
          </cell>
          <cell r="F465">
            <v>107893</v>
          </cell>
          <cell r="G465">
            <v>116867</v>
          </cell>
          <cell r="H465">
            <v>122224</v>
          </cell>
          <cell r="I465">
            <v>0</v>
          </cell>
          <cell r="J465">
            <v>4000</v>
          </cell>
          <cell r="K465">
            <v>0</v>
          </cell>
          <cell r="L465">
            <v>0</v>
          </cell>
          <cell r="M465">
            <v>0</v>
          </cell>
          <cell r="N465">
            <v>0</v>
          </cell>
          <cell r="O465">
            <v>2586</v>
          </cell>
          <cell r="P465">
            <v>2714</v>
          </cell>
          <cell r="Q465">
            <v>2717</v>
          </cell>
          <cell r="R465">
            <v>0</v>
          </cell>
          <cell r="S465">
            <v>0</v>
          </cell>
          <cell r="T465">
            <v>0</v>
          </cell>
          <cell r="U465">
            <v>85000</v>
          </cell>
          <cell r="V465">
            <v>70560</v>
          </cell>
          <cell r="W465">
            <v>75650</v>
          </cell>
          <cell r="X465">
            <v>0</v>
          </cell>
          <cell r="Y465">
            <v>0</v>
          </cell>
          <cell r="Z465">
            <v>0</v>
          </cell>
          <cell r="AA465">
            <v>0</v>
          </cell>
          <cell r="AB465">
            <v>0</v>
          </cell>
          <cell r="AC465">
            <v>0</v>
          </cell>
          <cell r="AD465">
            <v>0</v>
          </cell>
          <cell r="AE465">
            <v>0</v>
          </cell>
          <cell r="AF465">
            <v>0</v>
          </cell>
        </row>
        <row r="466">
          <cell r="E466"/>
          <cell r="F466">
            <v>446961</v>
          </cell>
          <cell r="G466">
            <v>465063</v>
          </cell>
          <cell r="H466">
            <v>485422</v>
          </cell>
          <cell r="I466">
            <v>0</v>
          </cell>
          <cell r="J466">
            <v>4000</v>
          </cell>
          <cell r="K466">
            <v>0</v>
          </cell>
          <cell r="L466">
            <v>83727</v>
          </cell>
          <cell r="M466">
            <v>56000</v>
          </cell>
          <cell r="N466">
            <v>61000</v>
          </cell>
          <cell r="O466">
            <v>2586</v>
          </cell>
          <cell r="P466">
            <v>2714</v>
          </cell>
          <cell r="Q466">
            <v>2717</v>
          </cell>
          <cell r="R466">
            <v>0</v>
          </cell>
          <cell r="S466">
            <v>0</v>
          </cell>
          <cell r="T466">
            <v>0</v>
          </cell>
          <cell r="U466">
            <v>125000</v>
          </cell>
          <cell r="V466">
            <v>130560</v>
          </cell>
          <cell r="W466">
            <v>131540</v>
          </cell>
          <cell r="X466">
            <v>0</v>
          </cell>
          <cell r="Y466">
            <v>0</v>
          </cell>
          <cell r="Z466">
            <v>0</v>
          </cell>
          <cell r="AA466">
            <v>0</v>
          </cell>
          <cell r="AB466">
            <v>0</v>
          </cell>
          <cell r="AC466">
            <v>0</v>
          </cell>
          <cell r="AD466">
            <v>0</v>
          </cell>
          <cell r="AE466">
            <v>0</v>
          </cell>
          <cell r="AF466">
            <v>0</v>
          </cell>
        </row>
        <row r="467">
          <cell r="E467"/>
          <cell r="F467"/>
          <cell r="G467"/>
          <cell r="H467"/>
          <cell r="I467"/>
          <cell r="J467"/>
          <cell r="K467"/>
          <cell r="L467"/>
          <cell r="M467"/>
          <cell r="N467"/>
          <cell r="O467"/>
          <cell r="P467"/>
          <cell r="Q467"/>
          <cell r="R467"/>
          <cell r="S467"/>
          <cell r="T467"/>
          <cell r="U467"/>
          <cell r="V467"/>
          <cell r="W467"/>
          <cell r="X467"/>
          <cell r="Y467"/>
          <cell r="Z467"/>
          <cell r="AA467"/>
          <cell r="AB467"/>
          <cell r="AC467"/>
          <cell r="AD467"/>
          <cell r="AE467"/>
          <cell r="AF467"/>
        </row>
        <row r="468">
          <cell r="E468" t="str">
            <v>Okhahlamba</v>
          </cell>
          <cell r="F468">
            <v>29734</v>
          </cell>
          <cell r="G468">
            <v>31891</v>
          </cell>
          <cell r="H468">
            <v>33179</v>
          </cell>
          <cell r="I468">
            <v>0</v>
          </cell>
          <cell r="J468">
            <v>0</v>
          </cell>
          <cell r="K468">
            <v>0</v>
          </cell>
          <cell r="L468">
            <v>13400</v>
          </cell>
          <cell r="M468">
            <v>7000</v>
          </cell>
          <cell r="N468">
            <v>8000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row>
        <row r="469">
          <cell r="E469" t="str">
            <v>iNkosi Langalibalele</v>
          </cell>
          <cell r="F469">
            <v>39665</v>
          </cell>
          <cell r="G469">
            <v>42689</v>
          </cell>
          <cell r="H469">
            <v>44495</v>
          </cell>
          <cell r="I469">
            <v>0</v>
          </cell>
          <cell r="J469">
            <v>0</v>
          </cell>
          <cell r="K469">
            <v>0</v>
          </cell>
          <cell r="L469">
            <v>0</v>
          </cell>
          <cell r="M469">
            <v>9000</v>
          </cell>
          <cell r="N469">
            <v>9000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row>
        <row r="470">
          <cell r="E470" t="str">
            <v>Alfred Duma</v>
          </cell>
          <cell r="F470">
            <v>65161</v>
          </cell>
          <cell r="G470">
            <v>70409</v>
          </cell>
          <cell r="H470">
            <v>73541</v>
          </cell>
          <cell r="I470">
            <v>0</v>
          </cell>
          <cell r="J470">
            <v>0</v>
          </cell>
          <cell r="K470">
            <v>0</v>
          </cell>
          <cell r="L470">
            <v>17100</v>
          </cell>
          <cell r="M470">
            <v>8000</v>
          </cell>
          <cell r="N470">
            <v>8000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row>
        <row r="471">
          <cell r="E471" t="str">
            <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row>
        <row r="472">
          <cell r="E472" t="str">
            <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row>
        <row r="473">
          <cell r="E473" t="str">
            <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row>
        <row r="474">
          <cell r="E474" t="str">
            <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row>
        <row r="475">
          <cell r="E475" t="str">
            <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row>
        <row r="476">
          <cell r="E476" t="str">
            <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row>
        <row r="477">
          <cell r="E477" t="str">
            <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row>
        <row r="478">
          <cell r="E478" t="str">
            <v>uThukela District Municipality</v>
          </cell>
          <cell r="F478">
            <v>194919</v>
          </cell>
          <cell r="G478">
            <v>211483</v>
          </cell>
          <cell r="H478">
            <v>221371</v>
          </cell>
          <cell r="I478">
            <v>0</v>
          </cell>
          <cell r="J478">
            <v>0</v>
          </cell>
          <cell r="K478">
            <v>0</v>
          </cell>
          <cell r="L478">
            <v>0</v>
          </cell>
          <cell r="M478">
            <v>0</v>
          </cell>
          <cell r="N478">
            <v>0</v>
          </cell>
          <cell r="O478">
            <v>2543</v>
          </cell>
          <cell r="P478">
            <v>2669</v>
          </cell>
          <cell r="Q478">
            <v>2672</v>
          </cell>
          <cell r="R478">
            <v>6090</v>
          </cell>
          <cell r="S478">
            <v>0</v>
          </cell>
          <cell r="T478">
            <v>0</v>
          </cell>
          <cell r="U478">
            <v>80000</v>
          </cell>
          <cell r="V478">
            <v>80800</v>
          </cell>
          <cell r="W478">
            <v>90800</v>
          </cell>
          <cell r="X478">
            <v>0</v>
          </cell>
          <cell r="Y478">
            <v>0</v>
          </cell>
          <cell r="Z478">
            <v>0</v>
          </cell>
          <cell r="AA478">
            <v>0</v>
          </cell>
          <cell r="AB478">
            <v>0</v>
          </cell>
          <cell r="AC478">
            <v>0</v>
          </cell>
          <cell r="AD478">
            <v>0</v>
          </cell>
          <cell r="AE478">
            <v>0</v>
          </cell>
          <cell r="AF478">
            <v>0</v>
          </cell>
        </row>
        <row r="479">
          <cell r="E479"/>
          <cell r="F479">
            <v>329479</v>
          </cell>
          <cell r="G479">
            <v>356472</v>
          </cell>
          <cell r="H479">
            <v>372586</v>
          </cell>
          <cell r="I479">
            <v>0</v>
          </cell>
          <cell r="J479">
            <v>0</v>
          </cell>
          <cell r="K479">
            <v>0</v>
          </cell>
          <cell r="L479">
            <v>30500</v>
          </cell>
          <cell r="M479">
            <v>24000</v>
          </cell>
          <cell r="N479">
            <v>25000</v>
          </cell>
          <cell r="O479">
            <v>2543</v>
          </cell>
          <cell r="P479">
            <v>2669</v>
          </cell>
          <cell r="Q479">
            <v>2672</v>
          </cell>
          <cell r="R479">
            <v>6090</v>
          </cell>
          <cell r="S479">
            <v>0</v>
          </cell>
          <cell r="T479">
            <v>0</v>
          </cell>
          <cell r="U479">
            <v>80000</v>
          </cell>
          <cell r="V479">
            <v>80800</v>
          </cell>
          <cell r="W479">
            <v>90800</v>
          </cell>
          <cell r="X479">
            <v>0</v>
          </cell>
          <cell r="Y479">
            <v>0</v>
          </cell>
          <cell r="Z479">
            <v>0</v>
          </cell>
          <cell r="AA479">
            <v>0</v>
          </cell>
          <cell r="AB479">
            <v>0</v>
          </cell>
          <cell r="AC479">
            <v>0</v>
          </cell>
          <cell r="AD479">
            <v>0</v>
          </cell>
          <cell r="AE479">
            <v>0</v>
          </cell>
          <cell r="AF479">
            <v>0</v>
          </cell>
        </row>
        <row r="480">
          <cell r="E480"/>
          <cell r="F480"/>
          <cell r="G480"/>
          <cell r="H480"/>
          <cell r="I480"/>
          <cell r="J480"/>
          <cell r="K480"/>
          <cell r="L480"/>
          <cell r="M480"/>
          <cell r="N480"/>
          <cell r="O480"/>
          <cell r="P480"/>
          <cell r="Q480"/>
          <cell r="R480"/>
          <cell r="S480"/>
          <cell r="T480"/>
          <cell r="U480"/>
          <cell r="V480"/>
          <cell r="W480"/>
          <cell r="X480"/>
          <cell r="Y480"/>
          <cell r="Z480"/>
          <cell r="AA480"/>
          <cell r="AB480"/>
          <cell r="AC480"/>
          <cell r="AD480"/>
          <cell r="AE480"/>
          <cell r="AF480"/>
        </row>
        <row r="481">
          <cell r="E481" t="str">
            <v>eNdumeni</v>
          </cell>
          <cell r="F481">
            <v>15836</v>
          </cell>
          <cell r="G481">
            <v>16782</v>
          </cell>
          <cell r="H481">
            <v>17346</v>
          </cell>
          <cell r="I481">
            <v>0</v>
          </cell>
          <cell r="J481">
            <v>0</v>
          </cell>
          <cell r="K481">
            <v>0</v>
          </cell>
          <cell r="L481">
            <v>14111</v>
          </cell>
          <cell r="M481">
            <v>9000</v>
          </cell>
          <cell r="N481">
            <v>10000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row>
        <row r="482">
          <cell r="E482" t="str">
            <v>Nquthu</v>
          </cell>
          <cell r="F482">
            <v>32806</v>
          </cell>
          <cell r="G482">
            <v>35231</v>
          </cell>
          <cell r="H482">
            <v>36680</v>
          </cell>
          <cell r="I482">
            <v>2000</v>
          </cell>
          <cell r="J482">
            <v>3000</v>
          </cell>
          <cell r="K482">
            <v>0</v>
          </cell>
          <cell r="L482">
            <v>10000</v>
          </cell>
          <cell r="M482">
            <v>14000</v>
          </cell>
          <cell r="N482">
            <v>14000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row>
        <row r="483">
          <cell r="E483" t="str">
            <v>uMsinga</v>
          </cell>
          <cell r="F483">
            <v>39412</v>
          </cell>
          <cell r="G483">
            <v>42413</v>
          </cell>
          <cell r="H483">
            <v>44206</v>
          </cell>
          <cell r="I483">
            <v>0</v>
          </cell>
          <cell r="J483">
            <v>0</v>
          </cell>
          <cell r="K483">
            <v>0</v>
          </cell>
          <cell r="L483">
            <v>4420</v>
          </cell>
          <cell r="M483">
            <v>14000</v>
          </cell>
          <cell r="N483">
            <v>14000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row>
        <row r="484">
          <cell r="E484" t="str">
            <v>uMvoti</v>
          </cell>
          <cell r="F484">
            <v>41323</v>
          </cell>
          <cell r="G484">
            <v>33620</v>
          </cell>
          <cell r="H484">
            <v>34992</v>
          </cell>
          <cell r="I484">
            <v>2000</v>
          </cell>
          <cell r="J484">
            <v>3000</v>
          </cell>
          <cell r="K484">
            <v>0</v>
          </cell>
          <cell r="L484">
            <v>17237</v>
          </cell>
          <cell r="M484">
            <v>16000</v>
          </cell>
          <cell r="N484">
            <v>16000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row>
        <row r="485">
          <cell r="E485" t="str">
            <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row>
        <row r="486">
          <cell r="E486" t="str">
            <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row>
        <row r="487">
          <cell r="E487" t="str">
            <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row>
        <row r="488">
          <cell r="E488" t="str">
            <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row>
        <row r="489">
          <cell r="E489" t="str">
            <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row>
        <row r="490">
          <cell r="E490" t="str">
            <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row>
        <row r="491">
          <cell r="E491" t="str">
            <v>uMzinyathi District Municipality</v>
          </cell>
          <cell r="F491">
            <v>199749</v>
          </cell>
          <cell r="G491">
            <v>216734</v>
          </cell>
          <cell r="H491">
            <v>226873</v>
          </cell>
          <cell r="I491">
            <v>0</v>
          </cell>
          <cell r="J491">
            <v>0</v>
          </cell>
          <cell r="K491">
            <v>0</v>
          </cell>
          <cell r="L491">
            <v>0</v>
          </cell>
          <cell r="M491">
            <v>0</v>
          </cell>
          <cell r="N491">
            <v>0</v>
          </cell>
          <cell r="O491">
            <v>2330</v>
          </cell>
          <cell r="P491">
            <v>2445</v>
          </cell>
          <cell r="Q491">
            <v>2448</v>
          </cell>
          <cell r="R491">
            <v>0</v>
          </cell>
          <cell r="S491">
            <v>0</v>
          </cell>
          <cell r="T491">
            <v>0</v>
          </cell>
          <cell r="U491">
            <v>89000</v>
          </cell>
          <cell r="V491">
            <v>83600</v>
          </cell>
          <cell r="W491">
            <v>88901</v>
          </cell>
          <cell r="X491">
            <v>0</v>
          </cell>
          <cell r="Y491">
            <v>0</v>
          </cell>
          <cell r="Z491">
            <v>0</v>
          </cell>
          <cell r="AA491">
            <v>0</v>
          </cell>
          <cell r="AB491">
            <v>0</v>
          </cell>
          <cell r="AC491">
            <v>0</v>
          </cell>
          <cell r="AD491">
            <v>0</v>
          </cell>
          <cell r="AE491">
            <v>0</v>
          </cell>
          <cell r="AF491">
            <v>0</v>
          </cell>
        </row>
        <row r="492">
          <cell r="E492"/>
          <cell r="F492">
            <v>329126</v>
          </cell>
          <cell r="G492">
            <v>344780</v>
          </cell>
          <cell r="H492">
            <v>360097</v>
          </cell>
          <cell r="I492">
            <v>4000</v>
          </cell>
          <cell r="J492">
            <v>6000</v>
          </cell>
          <cell r="K492">
            <v>0</v>
          </cell>
          <cell r="L492">
            <v>45768</v>
          </cell>
          <cell r="M492">
            <v>53000</v>
          </cell>
          <cell r="N492">
            <v>54000</v>
          </cell>
          <cell r="O492">
            <v>2330</v>
          </cell>
          <cell r="P492">
            <v>2445</v>
          </cell>
          <cell r="Q492">
            <v>2448</v>
          </cell>
          <cell r="R492">
            <v>0</v>
          </cell>
          <cell r="S492">
            <v>0</v>
          </cell>
          <cell r="T492">
            <v>0</v>
          </cell>
          <cell r="U492">
            <v>89000</v>
          </cell>
          <cell r="V492">
            <v>83600</v>
          </cell>
          <cell r="W492">
            <v>88901</v>
          </cell>
          <cell r="X492">
            <v>0</v>
          </cell>
          <cell r="Y492">
            <v>0</v>
          </cell>
          <cell r="Z492">
            <v>0</v>
          </cell>
          <cell r="AA492">
            <v>0</v>
          </cell>
          <cell r="AB492">
            <v>0</v>
          </cell>
          <cell r="AC492">
            <v>0</v>
          </cell>
          <cell r="AD492">
            <v>0</v>
          </cell>
          <cell r="AE492">
            <v>0</v>
          </cell>
          <cell r="AF492">
            <v>0</v>
          </cell>
        </row>
        <row r="493">
          <cell r="E493"/>
          <cell r="F493"/>
          <cell r="G493"/>
          <cell r="H493"/>
          <cell r="I493"/>
          <cell r="J493"/>
          <cell r="K493"/>
          <cell r="L493"/>
          <cell r="M493"/>
          <cell r="N493"/>
          <cell r="O493"/>
          <cell r="P493"/>
          <cell r="Q493"/>
          <cell r="R493"/>
          <cell r="S493"/>
          <cell r="T493"/>
          <cell r="U493"/>
          <cell r="V493"/>
          <cell r="W493"/>
          <cell r="X493"/>
          <cell r="Y493"/>
          <cell r="Z493"/>
          <cell r="AA493"/>
          <cell r="AB493"/>
          <cell r="AC493"/>
          <cell r="AD493"/>
          <cell r="AE493"/>
          <cell r="AF493"/>
        </row>
        <row r="494">
          <cell r="E494" t="str">
            <v>Newcastle</v>
          </cell>
          <cell r="F494">
            <v>119182</v>
          </cell>
          <cell r="G494">
            <v>129140</v>
          </cell>
          <cell r="H494">
            <v>135085</v>
          </cell>
          <cell r="I494">
            <v>4000</v>
          </cell>
          <cell r="J494">
            <v>4000</v>
          </cell>
          <cell r="K494">
            <v>0</v>
          </cell>
          <cell r="L494">
            <v>13500</v>
          </cell>
          <cell r="M494">
            <v>10000</v>
          </cell>
          <cell r="N494">
            <v>11000</v>
          </cell>
          <cell r="O494">
            <v>0</v>
          </cell>
          <cell r="P494">
            <v>0</v>
          </cell>
          <cell r="Q494">
            <v>0</v>
          </cell>
          <cell r="R494">
            <v>0</v>
          </cell>
          <cell r="S494">
            <v>0</v>
          </cell>
          <cell r="T494">
            <v>0</v>
          </cell>
          <cell r="U494">
            <v>40000</v>
          </cell>
          <cell r="V494">
            <v>35000</v>
          </cell>
          <cell r="W494">
            <v>40000</v>
          </cell>
          <cell r="X494">
            <v>0</v>
          </cell>
          <cell r="Y494">
            <v>0</v>
          </cell>
          <cell r="Z494">
            <v>0</v>
          </cell>
          <cell r="AA494">
            <v>0</v>
          </cell>
          <cell r="AB494">
            <v>0</v>
          </cell>
          <cell r="AC494">
            <v>0</v>
          </cell>
          <cell r="AD494">
            <v>0</v>
          </cell>
          <cell r="AE494">
            <v>0</v>
          </cell>
          <cell r="AF494">
            <v>0</v>
          </cell>
        </row>
        <row r="495">
          <cell r="E495" t="str">
            <v>eMadlangeni</v>
          </cell>
          <cell r="F495">
            <v>9607</v>
          </cell>
          <cell r="G495">
            <v>10010</v>
          </cell>
          <cell r="H495">
            <v>10250</v>
          </cell>
          <cell r="I495">
            <v>0</v>
          </cell>
          <cell r="J495">
            <v>0</v>
          </cell>
          <cell r="K495">
            <v>0</v>
          </cell>
          <cell r="L495">
            <v>8075</v>
          </cell>
          <cell r="M495">
            <v>6000</v>
          </cell>
          <cell r="N495">
            <v>7000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row>
        <row r="496">
          <cell r="E496" t="str">
            <v>Dannhauser</v>
          </cell>
          <cell r="F496">
            <v>30794</v>
          </cell>
          <cell r="G496">
            <v>24347</v>
          </cell>
          <cell r="H496">
            <v>25274</v>
          </cell>
          <cell r="I496">
            <v>0</v>
          </cell>
          <cell r="J496">
            <v>0</v>
          </cell>
          <cell r="K496">
            <v>0</v>
          </cell>
          <cell r="L496">
            <v>0</v>
          </cell>
          <cell r="M496">
            <v>7000</v>
          </cell>
          <cell r="N496">
            <v>7000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row>
        <row r="497">
          <cell r="E497" t="str">
            <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row>
        <row r="498">
          <cell r="E498" t="str">
            <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row>
        <row r="499">
          <cell r="E499" t="str">
            <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row>
        <row r="500">
          <cell r="E500" t="str">
            <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row>
        <row r="501">
          <cell r="E501" t="str">
            <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row>
        <row r="502">
          <cell r="E502" t="str">
            <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row>
        <row r="503">
          <cell r="E503" t="str">
            <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row>
        <row r="504">
          <cell r="E504" t="str">
            <v>Amajuba District Municipality</v>
          </cell>
          <cell r="F504">
            <v>43250</v>
          </cell>
          <cell r="G504">
            <v>46587</v>
          </cell>
          <cell r="H504">
            <v>48578</v>
          </cell>
          <cell r="I504">
            <v>0</v>
          </cell>
          <cell r="J504">
            <v>0</v>
          </cell>
          <cell r="K504">
            <v>0</v>
          </cell>
          <cell r="L504">
            <v>0</v>
          </cell>
          <cell r="M504">
            <v>0</v>
          </cell>
          <cell r="N504">
            <v>0</v>
          </cell>
          <cell r="O504">
            <v>2255</v>
          </cell>
          <cell r="P504">
            <v>2366</v>
          </cell>
          <cell r="Q504">
            <v>2369</v>
          </cell>
          <cell r="R504">
            <v>0</v>
          </cell>
          <cell r="S504">
            <v>0</v>
          </cell>
          <cell r="T504">
            <v>0</v>
          </cell>
          <cell r="U504">
            <v>60000</v>
          </cell>
          <cell r="V504">
            <v>80120</v>
          </cell>
          <cell r="W504">
            <v>95120</v>
          </cell>
          <cell r="X504">
            <v>0</v>
          </cell>
          <cell r="Y504">
            <v>0</v>
          </cell>
          <cell r="Z504">
            <v>0</v>
          </cell>
          <cell r="AA504">
            <v>0</v>
          </cell>
          <cell r="AB504">
            <v>0</v>
          </cell>
          <cell r="AC504">
            <v>0</v>
          </cell>
          <cell r="AD504">
            <v>0</v>
          </cell>
          <cell r="AE504">
            <v>0</v>
          </cell>
          <cell r="AF504">
            <v>0</v>
          </cell>
        </row>
        <row r="505">
          <cell r="E505"/>
          <cell r="F505">
            <v>202833</v>
          </cell>
          <cell r="G505">
            <v>210084</v>
          </cell>
          <cell r="H505">
            <v>219187</v>
          </cell>
          <cell r="I505">
            <v>4000</v>
          </cell>
          <cell r="J505">
            <v>4000</v>
          </cell>
          <cell r="K505">
            <v>0</v>
          </cell>
          <cell r="L505">
            <v>21575</v>
          </cell>
          <cell r="M505">
            <v>23000</v>
          </cell>
          <cell r="N505">
            <v>25000</v>
          </cell>
          <cell r="O505">
            <v>2255</v>
          </cell>
          <cell r="P505">
            <v>2366</v>
          </cell>
          <cell r="Q505">
            <v>2369</v>
          </cell>
          <cell r="R505">
            <v>0</v>
          </cell>
          <cell r="S505">
            <v>0</v>
          </cell>
          <cell r="T505">
            <v>0</v>
          </cell>
          <cell r="U505">
            <v>100000</v>
          </cell>
          <cell r="V505">
            <v>115120</v>
          </cell>
          <cell r="W505">
            <v>135120</v>
          </cell>
          <cell r="X505">
            <v>0</v>
          </cell>
          <cell r="Y505">
            <v>0</v>
          </cell>
          <cell r="Z505">
            <v>0</v>
          </cell>
          <cell r="AA505">
            <v>0</v>
          </cell>
          <cell r="AB505">
            <v>0</v>
          </cell>
          <cell r="AC505">
            <v>0</v>
          </cell>
          <cell r="AD505">
            <v>0</v>
          </cell>
          <cell r="AE505">
            <v>0</v>
          </cell>
          <cell r="AF505">
            <v>0</v>
          </cell>
        </row>
        <row r="506">
          <cell r="E506"/>
          <cell r="F506"/>
          <cell r="G506"/>
          <cell r="H506"/>
          <cell r="I506"/>
          <cell r="J506"/>
          <cell r="K506"/>
          <cell r="L506"/>
          <cell r="M506"/>
          <cell r="N506"/>
          <cell r="O506"/>
          <cell r="P506"/>
          <cell r="Q506"/>
          <cell r="R506"/>
          <cell r="S506"/>
          <cell r="T506"/>
          <cell r="U506"/>
          <cell r="V506"/>
          <cell r="W506"/>
          <cell r="X506"/>
          <cell r="Y506"/>
          <cell r="Z506"/>
          <cell r="AA506"/>
          <cell r="AB506"/>
          <cell r="AC506"/>
          <cell r="AD506"/>
          <cell r="AE506"/>
          <cell r="AF506"/>
        </row>
        <row r="507">
          <cell r="E507" t="str">
            <v>eDumbe</v>
          </cell>
          <cell r="F507">
            <v>18847</v>
          </cell>
          <cell r="G507">
            <v>20055</v>
          </cell>
          <cell r="H507">
            <v>20777</v>
          </cell>
          <cell r="I507">
            <v>2000</v>
          </cell>
          <cell r="J507">
            <v>0</v>
          </cell>
          <cell r="K507">
            <v>0</v>
          </cell>
          <cell r="L507">
            <v>26500</v>
          </cell>
          <cell r="M507">
            <v>16000</v>
          </cell>
          <cell r="N507">
            <v>14000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row>
        <row r="508">
          <cell r="E508" t="str">
            <v>uPhongolo</v>
          </cell>
          <cell r="F508">
            <v>29732</v>
          </cell>
          <cell r="G508">
            <v>31889</v>
          </cell>
          <cell r="H508">
            <v>33177</v>
          </cell>
          <cell r="I508">
            <v>0</v>
          </cell>
          <cell r="J508">
            <v>0</v>
          </cell>
          <cell r="K508">
            <v>0</v>
          </cell>
          <cell r="L508">
            <v>15000</v>
          </cell>
          <cell r="M508">
            <v>8000</v>
          </cell>
          <cell r="N508">
            <v>8000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row>
        <row r="509">
          <cell r="E509" t="str">
            <v>AbaQulusi</v>
          </cell>
          <cell r="F509">
            <v>39107</v>
          </cell>
          <cell r="G509">
            <v>42082</v>
          </cell>
          <cell r="H509">
            <v>43859</v>
          </cell>
          <cell r="I509">
            <v>0</v>
          </cell>
          <cell r="J509">
            <v>0</v>
          </cell>
          <cell r="K509">
            <v>0</v>
          </cell>
          <cell r="L509">
            <v>3396</v>
          </cell>
          <cell r="M509">
            <v>10000</v>
          </cell>
          <cell r="N509">
            <v>10000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row>
        <row r="510">
          <cell r="E510" t="str">
            <v>Nongoma</v>
          </cell>
          <cell r="F510">
            <v>33521</v>
          </cell>
          <cell r="G510">
            <v>36009</v>
          </cell>
          <cell r="H510">
            <v>37495</v>
          </cell>
          <cell r="I510">
            <v>0</v>
          </cell>
          <cell r="J510">
            <v>0</v>
          </cell>
          <cell r="K510">
            <v>0</v>
          </cell>
          <cell r="L510">
            <v>17082</v>
          </cell>
          <cell r="M510">
            <v>6000</v>
          </cell>
          <cell r="N510">
            <v>6000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row>
        <row r="511">
          <cell r="E511" t="str">
            <v>Ulundi</v>
          </cell>
          <cell r="F511">
            <v>32489</v>
          </cell>
          <cell r="G511">
            <v>34887</v>
          </cell>
          <cell r="H511">
            <v>36319</v>
          </cell>
          <cell r="I511">
            <v>0</v>
          </cell>
          <cell r="J511">
            <v>0</v>
          </cell>
          <cell r="K511">
            <v>0</v>
          </cell>
          <cell r="L511">
            <v>5005</v>
          </cell>
          <cell r="M511">
            <v>12000</v>
          </cell>
          <cell r="N511">
            <v>12000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row>
        <row r="512">
          <cell r="E512" t="str">
            <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row>
        <row r="513">
          <cell r="E513" t="str">
            <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row>
        <row r="514">
          <cell r="E514" t="str">
            <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row>
        <row r="515">
          <cell r="E515" t="str">
            <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row>
        <row r="516">
          <cell r="E516" t="str">
            <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row>
        <row r="517">
          <cell r="E517" t="str">
            <v>Zululand District Municipality</v>
          </cell>
          <cell r="F517">
            <v>239111</v>
          </cell>
          <cell r="G517">
            <v>259530</v>
          </cell>
          <cell r="H517">
            <v>271718</v>
          </cell>
          <cell r="I517">
            <v>0</v>
          </cell>
          <cell r="J517">
            <v>0</v>
          </cell>
          <cell r="K517">
            <v>0</v>
          </cell>
          <cell r="L517">
            <v>0</v>
          </cell>
          <cell r="M517">
            <v>0</v>
          </cell>
          <cell r="N517">
            <v>0</v>
          </cell>
          <cell r="O517">
            <v>2416</v>
          </cell>
          <cell r="P517">
            <v>2535</v>
          </cell>
          <cell r="Q517">
            <v>2538</v>
          </cell>
          <cell r="R517">
            <v>222531</v>
          </cell>
          <cell r="S517">
            <v>140000</v>
          </cell>
          <cell r="T517">
            <v>215312</v>
          </cell>
          <cell r="U517">
            <v>110000</v>
          </cell>
          <cell r="V517">
            <v>120000</v>
          </cell>
          <cell r="W517">
            <v>135880</v>
          </cell>
          <cell r="X517">
            <v>0</v>
          </cell>
          <cell r="Y517">
            <v>0</v>
          </cell>
          <cell r="Z517">
            <v>0</v>
          </cell>
          <cell r="AA517">
            <v>0</v>
          </cell>
          <cell r="AB517">
            <v>0</v>
          </cell>
          <cell r="AC517">
            <v>0</v>
          </cell>
          <cell r="AD517">
            <v>0</v>
          </cell>
          <cell r="AE517">
            <v>0</v>
          </cell>
          <cell r="AF517">
            <v>0</v>
          </cell>
        </row>
        <row r="518">
          <cell r="E518"/>
          <cell r="F518">
            <v>392807</v>
          </cell>
          <cell r="G518">
            <v>424452</v>
          </cell>
          <cell r="H518">
            <v>443345</v>
          </cell>
          <cell r="I518">
            <v>2000</v>
          </cell>
          <cell r="J518">
            <v>0</v>
          </cell>
          <cell r="K518">
            <v>0</v>
          </cell>
          <cell r="L518">
            <v>66983</v>
          </cell>
          <cell r="M518">
            <v>52000</v>
          </cell>
          <cell r="N518">
            <v>50000</v>
          </cell>
          <cell r="O518">
            <v>2416</v>
          </cell>
          <cell r="P518">
            <v>2535</v>
          </cell>
          <cell r="Q518">
            <v>2538</v>
          </cell>
          <cell r="R518">
            <v>222531</v>
          </cell>
          <cell r="S518">
            <v>140000</v>
          </cell>
          <cell r="T518">
            <v>215312</v>
          </cell>
          <cell r="U518">
            <v>110000</v>
          </cell>
          <cell r="V518">
            <v>120000</v>
          </cell>
          <cell r="W518">
            <v>135880</v>
          </cell>
          <cell r="X518">
            <v>0</v>
          </cell>
          <cell r="Y518">
            <v>0</v>
          </cell>
          <cell r="Z518">
            <v>0</v>
          </cell>
          <cell r="AA518">
            <v>0</v>
          </cell>
          <cell r="AB518">
            <v>0</v>
          </cell>
          <cell r="AC518">
            <v>0</v>
          </cell>
          <cell r="AD518">
            <v>0</v>
          </cell>
          <cell r="AE518">
            <v>0</v>
          </cell>
          <cell r="AF518">
            <v>0</v>
          </cell>
        </row>
        <row r="519">
          <cell r="E519"/>
          <cell r="F519"/>
          <cell r="G519"/>
          <cell r="H519"/>
          <cell r="I519"/>
          <cell r="J519"/>
          <cell r="K519"/>
          <cell r="L519"/>
          <cell r="M519"/>
          <cell r="N519"/>
          <cell r="O519"/>
          <cell r="P519"/>
          <cell r="Q519"/>
          <cell r="R519"/>
          <cell r="S519"/>
          <cell r="T519"/>
          <cell r="U519"/>
          <cell r="V519"/>
          <cell r="W519"/>
          <cell r="X519"/>
          <cell r="Y519"/>
          <cell r="Z519"/>
          <cell r="AA519"/>
          <cell r="AB519"/>
          <cell r="AC519"/>
          <cell r="AD519"/>
          <cell r="AE519"/>
          <cell r="AF519"/>
        </row>
        <row r="520">
          <cell r="E520" t="str">
            <v>uMhlabuyalingana</v>
          </cell>
          <cell r="F520">
            <v>36754</v>
          </cell>
          <cell r="G520">
            <v>39523</v>
          </cell>
          <cell r="H520">
            <v>41177</v>
          </cell>
          <cell r="I520">
            <v>0</v>
          </cell>
          <cell r="J520">
            <v>0</v>
          </cell>
          <cell r="K520">
            <v>0</v>
          </cell>
          <cell r="L520">
            <v>12500</v>
          </cell>
          <cell r="M520">
            <v>11000</v>
          </cell>
          <cell r="N520">
            <v>11000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row>
        <row r="521">
          <cell r="E521" t="str">
            <v>Jozini</v>
          </cell>
          <cell r="F521">
            <v>39381</v>
          </cell>
          <cell r="G521">
            <v>42380</v>
          </cell>
          <cell r="H521">
            <v>44171</v>
          </cell>
          <cell r="I521">
            <v>0</v>
          </cell>
          <cell r="J521">
            <v>0</v>
          </cell>
          <cell r="K521">
            <v>0</v>
          </cell>
          <cell r="L521">
            <v>8980</v>
          </cell>
          <cell r="M521">
            <v>9000</v>
          </cell>
          <cell r="N521">
            <v>10000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row>
        <row r="522">
          <cell r="E522" t="str">
            <v>Mtubatuba</v>
          </cell>
          <cell r="F522">
            <v>33391</v>
          </cell>
          <cell r="G522">
            <v>35867</v>
          </cell>
          <cell r="H522">
            <v>37347</v>
          </cell>
          <cell r="I522">
            <v>0</v>
          </cell>
          <cell r="J522">
            <v>0</v>
          </cell>
          <cell r="K522">
            <v>0</v>
          </cell>
          <cell r="L522">
            <v>5940</v>
          </cell>
          <cell r="M522">
            <v>9000</v>
          </cell>
          <cell r="N522">
            <v>10000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row>
        <row r="523">
          <cell r="E523" t="str">
            <v>Big Five Hlabisa</v>
          </cell>
          <cell r="F523">
            <v>22360</v>
          </cell>
          <cell r="G523">
            <v>23874</v>
          </cell>
          <cell r="H523">
            <v>24779</v>
          </cell>
          <cell r="I523">
            <v>0</v>
          </cell>
          <cell r="J523">
            <v>0</v>
          </cell>
          <cell r="K523">
            <v>0</v>
          </cell>
          <cell r="L523">
            <v>5500</v>
          </cell>
          <cell r="M523">
            <v>6628</v>
          </cell>
          <cell r="N523">
            <v>10078</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row>
        <row r="524">
          <cell r="E524" t="str">
            <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row>
        <row r="525">
          <cell r="E525" t="str">
            <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row>
        <row r="526">
          <cell r="E526" t="str">
            <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row>
        <row r="527">
          <cell r="E527" t="str">
            <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row>
        <row r="528">
          <cell r="E528" t="str">
            <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row>
        <row r="529">
          <cell r="E529" t="str">
            <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row>
        <row r="530">
          <cell r="E530" t="str">
            <v>uMkhanyakude District Municipality</v>
          </cell>
          <cell r="F530">
            <v>227844</v>
          </cell>
          <cell r="G530">
            <v>247281</v>
          </cell>
          <cell r="H530">
            <v>258881</v>
          </cell>
          <cell r="I530">
            <v>0</v>
          </cell>
          <cell r="J530">
            <v>0</v>
          </cell>
          <cell r="K530">
            <v>0</v>
          </cell>
          <cell r="L530">
            <v>0</v>
          </cell>
          <cell r="M530">
            <v>0</v>
          </cell>
          <cell r="N530">
            <v>0</v>
          </cell>
          <cell r="O530">
            <v>2682</v>
          </cell>
          <cell r="P530">
            <v>2814</v>
          </cell>
          <cell r="Q530">
            <v>2818</v>
          </cell>
          <cell r="R530">
            <v>0</v>
          </cell>
          <cell r="S530">
            <v>0</v>
          </cell>
          <cell r="T530">
            <v>0</v>
          </cell>
          <cell r="U530">
            <v>75000</v>
          </cell>
          <cell r="V530">
            <v>79320</v>
          </cell>
          <cell r="W530">
            <v>74320</v>
          </cell>
          <cell r="X530">
            <v>0</v>
          </cell>
          <cell r="Y530">
            <v>0</v>
          </cell>
          <cell r="Z530">
            <v>0</v>
          </cell>
          <cell r="AA530">
            <v>0</v>
          </cell>
          <cell r="AB530">
            <v>0</v>
          </cell>
          <cell r="AC530">
            <v>0</v>
          </cell>
          <cell r="AD530">
            <v>0</v>
          </cell>
          <cell r="AE530">
            <v>0</v>
          </cell>
          <cell r="AF530">
            <v>0</v>
          </cell>
        </row>
        <row r="531">
          <cell r="E531"/>
          <cell r="F531">
            <v>359730</v>
          </cell>
          <cell r="G531">
            <v>388925</v>
          </cell>
          <cell r="H531">
            <v>406355</v>
          </cell>
          <cell r="I531">
            <v>0</v>
          </cell>
          <cell r="J531">
            <v>0</v>
          </cell>
          <cell r="K531">
            <v>0</v>
          </cell>
          <cell r="L531">
            <v>32920</v>
          </cell>
          <cell r="M531">
            <v>35628</v>
          </cell>
          <cell r="N531">
            <v>41078</v>
          </cell>
          <cell r="O531">
            <v>2682</v>
          </cell>
          <cell r="P531">
            <v>2814</v>
          </cell>
          <cell r="Q531">
            <v>2818</v>
          </cell>
          <cell r="R531">
            <v>0</v>
          </cell>
          <cell r="S531">
            <v>0</v>
          </cell>
          <cell r="T531">
            <v>0</v>
          </cell>
          <cell r="U531">
            <v>75000</v>
          </cell>
          <cell r="V531">
            <v>79320</v>
          </cell>
          <cell r="W531">
            <v>74320</v>
          </cell>
          <cell r="X531">
            <v>0</v>
          </cell>
          <cell r="Y531">
            <v>0</v>
          </cell>
          <cell r="Z531">
            <v>0</v>
          </cell>
          <cell r="AA531">
            <v>0</v>
          </cell>
          <cell r="AB531">
            <v>0</v>
          </cell>
          <cell r="AC531">
            <v>0</v>
          </cell>
          <cell r="AD531">
            <v>0</v>
          </cell>
          <cell r="AE531">
            <v>0</v>
          </cell>
          <cell r="AF531">
            <v>0</v>
          </cell>
        </row>
        <row r="532">
          <cell r="E532"/>
          <cell r="F532"/>
          <cell r="G532"/>
          <cell r="H532"/>
          <cell r="I532"/>
          <cell r="J532"/>
          <cell r="K532"/>
          <cell r="L532"/>
          <cell r="M532"/>
          <cell r="N532"/>
          <cell r="O532"/>
          <cell r="P532"/>
          <cell r="Q532"/>
          <cell r="R532"/>
          <cell r="S532"/>
          <cell r="T532"/>
          <cell r="U532"/>
          <cell r="V532"/>
          <cell r="W532"/>
          <cell r="X532"/>
          <cell r="Y532"/>
          <cell r="Z532"/>
          <cell r="AA532"/>
          <cell r="AB532"/>
          <cell r="AC532"/>
          <cell r="AD532"/>
          <cell r="AE532"/>
          <cell r="AF532"/>
        </row>
        <row r="533">
          <cell r="E533" t="str">
            <v>uMfolozi</v>
          </cell>
          <cell r="F533">
            <v>27526</v>
          </cell>
          <cell r="G533">
            <v>29491</v>
          </cell>
          <cell r="H533">
            <v>30664</v>
          </cell>
          <cell r="I533">
            <v>0</v>
          </cell>
          <cell r="J533">
            <v>0</v>
          </cell>
          <cell r="K533">
            <v>0</v>
          </cell>
          <cell r="L533">
            <v>0</v>
          </cell>
          <cell r="M533">
            <v>13000</v>
          </cell>
          <cell r="N533">
            <v>14000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row>
        <row r="534">
          <cell r="E534" t="str">
            <v>uMhlathuze</v>
          </cell>
          <cell r="F534">
            <v>0</v>
          </cell>
          <cell r="G534">
            <v>0</v>
          </cell>
          <cell r="H534">
            <v>0</v>
          </cell>
          <cell r="I534">
            <v>4000</v>
          </cell>
          <cell r="J534">
            <v>5000</v>
          </cell>
          <cell r="K534">
            <v>0</v>
          </cell>
          <cell r="L534">
            <v>0</v>
          </cell>
          <cell r="M534">
            <v>7000</v>
          </cell>
          <cell r="N534">
            <v>8000</v>
          </cell>
          <cell r="O534">
            <v>0</v>
          </cell>
          <cell r="P534">
            <v>0</v>
          </cell>
          <cell r="Q534">
            <v>0</v>
          </cell>
          <cell r="R534">
            <v>0</v>
          </cell>
          <cell r="S534">
            <v>0</v>
          </cell>
          <cell r="T534">
            <v>0</v>
          </cell>
          <cell r="U534">
            <v>30000</v>
          </cell>
          <cell r="V534">
            <v>35000</v>
          </cell>
          <cell r="W534">
            <v>35000</v>
          </cell>
          <cell r="X534">
            <v>134750</v>
          </cell>
          <cell r="Y534">
            <v>122475</v>
          </cell>
          <cell r="Z534">
            <v>127810</v>
          </cell>
          <cell r="AA534">
            <v>0</v>
          </cell>
          <cell r="AB534">
            <v>0</v>
          </cell>
          <cell r="AC534">
            <v>0</v>
          </cell>
          <cell r="AD534">
            <v>0</v>
          </cell>
          <cell r="AE534">
            <v>0</v>
          </cell>
          <cell r="AF534">
            <v>0</v>
          </cell>
        </row>
        <row r="535">
          <cell r="E535" t="str">
            <v>uMlalazi</v>
          </cell>
          <cell r="F535">
            <v>42551</v>
          </cell>
          <cell r="G535">
            <v>45827</v>
          </cell>
          <cell r="H535">
            <v>47781</v>
          </cell>
          <cell r="I535">
            <v>0</v>
          </cell>
          <cell r="J535">
            <v>0</v>
          </cell>
          <cell r="K535">
            <v>0</v>
          </cell>
          <cell r="L535">
            <v>5325</v>
          </cell>
          <cell r="M535">
            <v>7000</v>
          </cell>
          <cell r="N535">
            <v>8000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row>
        <row r="536">
          <cell r="E536" t="str">
            <v>Mthonjaneni</v>
          </cell>
          <cell r="F536">
            <v>18832</v>
          </cell>
          <cell r="G536">
            <v>20039</v>
          </cell>
          <cell r="H536">
            <v>20761</v>
          </cell>
          <cell r="I536">
            <v>0</v>
          </cell>
          <cell r="J536">
            <v>0</v>
          </cell>
          <cell r="K536">
            <v>0</v>
          </cell>
          <cell r="L536">
            <v>20805</v>
          </cell>
          <cell r="M536">
            <v>14000</v>
          </cell>
          <cell r="N536">
            <v>15000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row>
        <row r="537">
          <cell r="E537" t="str">
            <v>Nkandla</v>
          </cell>
          <cell r="F537">
            <v>23929</v>
          </cell>
          <cell r="G537">
            <v>25579</v>
          </cell>
          <cell r="H537">
            <v>26565</v>
          </cell>
          <cell r="I537">
            <v>0</v>
          </cell>
          <cell r="J537">
            <v>0</v>
          </cell>
          <cell r="K537">
            <v>0</v>
          </cell>
          <cell r="L537">
            <v>6027</v>
          </cell>
          <cell r="M537">
            <v>13000</v>
          </cell>
          <cell r="N537">
            <v>14000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row>
        <row r="538">
          <cell r="E538" t="str">
            <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row>
        <row r="539">
          <cell r="E539" t="str">
            <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row>
        <row r="540">
          <cell r="E540" t="str">
            <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row>
        <row r="541">
          <cell r="E541" t="str">
            <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row>
        <row r="542">
          <cell r="E542" t="str">
            <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row>
        <row r="543">
          <cell r="E543" t="str">
            <v>King Cetshwayo District Municipality</v>
          </cell>
          <cell r="F543">
            <v>180995</v>
          </cell>
          <cell r="G543">
            <v>196344</v>
          </cell>
          <cell r="H543">
            <v>205507</v>
          </cell>
          <cell r="I543">
            <v>0</v>
          </cell>
          <cell r="J543">
            <v>0</v>
          </cell>
          <cell r="K543">
            <v>0</v>
          </cell>
          <cell r="L543">
            <v>0</v>
          </cell>
          <cell r="M543">
            <v>0</v>
          </cell>
          <cell r="N543">
            <v>0</v>
          </cell>
          <cell r="O543">
            <v>2584</v>
          </cell>
          <cell r="P543">
            <v>2711</v>
          </cell>
          <cell r="Q543">
            <v>2714</v>
          </cell>
          <cell r="R543">
            <v>10000</v>
          </cell>
          <cell r="S543">
            <v>130000</v>
          </cell>
          <cell r="T543">
            <v>160000</v>
          </cell>
          <cell r="U543">
            <v>70000</v>
          </cell>
          <cell r="V543">
            <v>60000</v>
          </cell>
          <cell r="W543">
            <v>75000</v>
          </cell>
          <cell r="X543">
            <v>0</v>
          </cell>
          <cell r="Y543">
            <v>0</v>
          </cell>
          <cell r="Z543">
            <v>0</v>
          </cell>
          <cell r="AA543">
            <v>0</v>
          </cell>
          <cell r="AB543">
            <v>0</v>
          </cell>
          <cell r="AC543">
            <v>0</v>
          </cell>
          <cell r="AD543">
            <v>0</v>
          </cell>
          <cell r="AE543">
            <v>0</v>
          </cell>
          <cell r="AF543">
            <v>0</v>
          </cell>
        </row>
        <row r="544">
          <cell r="E544"/>
          <cell r="F544">
            <v>293833</v>
          </cell>
          <cell r="G544">
            <v>317280</v>
          </cell>
          <cell r="H544">
            <v>331278</v>
          </cell>
          <cell r="I544">
            <v>4000</v>
          </cell>
          <cell r="J544">
            <v>5000</v>
          </cell>
          <cell r="K544">
            <v>0</v>
          </cell>
          <cell r="L544">
            <v>32157</v>
          </cell>
          <cell r="M544">
            <v>54000</v>
          </cell>
          <cell r="N544">
            <v>59000</v>
          </cell>
          <cell r="O544">
            <v>2584</v>
          </cell>
          <cell r="P544">
            <v>2711</v>
          </cell>
          <cell r="Q544">
            <v>2714</v>
          </cell>
          <cell r="R544">
            <v>10000</v>
          </cell>
          <cell r="S544">
            <v>130000</v>
          </cell>
          <cell r="T544">
            <v>160000</v>
          </cell>
          <cell r="U544">
            <v>100000</v>
          </cell>
          <cell r="V544">
            <v>95000</v>
          </cell>
          <cell r="W544">
            <v>110000</v>
          </cell>
          <cell r="X544">
            <v>134750</v>
          </cell>
          <cell r="Y544">
            <v>122475</v>
          </cell>
          <cell r="Z544">
            <v>127810</v>
          </cell>
          <cell r="AA544">
            <v>0</v>
          </cell>
          <cell r="AB544">
            <v>0</v>
          </cell>
          <cell r="AC544">
            <v>0</v>
          </cell>
          <cell r="AD544">
            <v>0</v>
          </cell>
          <cell r="AE544">
            <v>0</v>
          </cell>
          <cell r="AF544">
            <v>0</v>
          </cell>
        </row>
        <row r="545">
          <cell r="E545"/>
          <cell r="F545"/>
          <cell r="G545"/>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row>
        <row r="546">
          <cell r="E546" t="str">
            <v>Mandeni</v>
          </cell>
          <cell r="F546">
            <v>37232</v>
          </cell>
          <cell r="G546">
            <v>40044</v>
          </cell>
          <cell r="H546">
            <v>41722</v>
          </cell>
          <cell r="I546">
            <v>0</v>
          </cell>
          <cell r="J546">
            <v>0</v>
          </cell>
          <cell r="K546">
            <v>0</v>
          </cell>
          <cell r="L546">
            <v>4872</v>
          </cell>
          <cell r="M546">
            <v>7000</v>
          </cell>
          <cell r="N546">
            <v>8000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row>
        <row r="547">
          <cell r="E547" t="str">
            <v>KwaDukuza</v>
          </cell>
          <cell r="F547">
            <v>54549</v>
          </cell>
          <cell r="G547">
            <v>58871</v>
          </cell>
          <cell r="H547">
            <v>61450</v>
          </cell>
          <cell r="I547">
            <v>4000</v>
          </cell>
          <cell r="J547">
            <v>4000</v>
          </cell>
          <cell r="K547">
            <v>0</v>
          </cell>
          <cell r="L547">
            <v>3080</v>
          </cell>
          <cell r="M547">
            <v>7000</v>
          </cell>
          <cell r="N547">
            <v>8000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row>
        <row r="548">
          <cell r="E548" t="str">
            <v>Ndwedwe</v>
          </cell>
          <cell r="F548">
            <v>31331</v>
          </cell>
          <cell r="G548">
            <v>33627</v>
          </cell>
          <cell r="H548">
            <v>35000</v>
          </cell>
          <cell r="I548">
            <v>0</v>
          </cell>
          <cell r="J548">
            <v>0</v>
          </cell>
          <cell r="K548">
            <v>0</v>
          </cell>
          <cell r="L548">
            <v>9100</v>
          </cell>
          <cell r="M548">
            <v>10000</v>
          </cell>
          <cell r="N548">
            <v>12000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row>
        <row r="549">
          <cell r="E549" t="str">
            <v>Maphumulo</v>
          </cell>
          <cell r="F549">
            <v>31382</v>
          </cell>
          <cell r="G549">
            <v>24986</v>
          </cell>
          <cell r="H549">
            <v>25943</v>
          </cell>
          <cell r="I549">
            <v>0</v>
          </cell>
          <cell r="J549">
            <v>0</v>
          </cell>
          <cell r="K549">
            <v>0</v>
          </cell>
          <cell r="L549">
            <v>16250</v>
          </cell>
          <cell r="M549">
            <v>10000</v>
          </cell>
          <cell r="N549">
            <v>12000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row>
        <row r="550">
          <cell r="E550" t="str">
            <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row>
        <row r="551">
          <cell r="E551" t="str">
            <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row>
        <row r="552">
          <cell r="E552" t="str">
            <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row>
        <row r="553">
          <cell r="E553" t="str">
            <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row>
        <row r="554">
          <cell r="E554" t="str">
            <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row>
        <row r="555">
          <cell r="E555" t="str">
            <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row>
        <row r="556">
          <cell r="E556" t="str">
            <v>iLembe District Municipality</v>
          </cell>
          <cell r="F556">
            <v>204109</v>
          </cell>
          <cell r="G556">
            <v>221474</v>
          </cell>
          <cell r="H556">
            <v>231840</v>
          </cell>
          <cell r="I556">
            <v>3000</v>
          </cell>
          <cell r="J556">
            <v>0</v>
          </cell>
          <cell r="K556">
            <v>0</v>
          </cell>
          <cell r="L556">
            <v>0</v>
          </cell>
          <cell r="M556">
            <v>0</v>
          </cell>
          <cell r="N556">
            <v>0</v>
          </cell>
          <cell r="O556">
            <v>2321</v>
          </cell>
          <cell r="P556">
            <v>2436</v>
          </cell>
          <cell r="Q556">
            <v>2439</v>
          </cell>
          <cell r="R556">
            <v>0</v>
          </cell>
          <cell r="S556">
            <v>0</v>
          </cell>
          <cell r="T556">
            <v>0</v>
          </cell>
          <cell r="U556">
            <v>55000</v>
          </cell>
          <cell r="V556">
            <v>80000</v>
          </cell>
          <cell r="W556">
            <v>80000</v>
          </cell>
          <cell r="X556">
            <v>0</v>
          </cell>
          <cell r="Y556">
            <v>0</v>
          </cell>
          <cell r="Z556">
            <v>0</v>
          </cell>
          <cell r="AA556">
            <v>0</v>
          </cell>
          <cell r="AB556">
            <v>0</v>
          </cell>
          <cell r="AC556">
            <v>0</v>
          </cell>
          <cell r="AD556">
            <v>0</v>
          </cell>
          <cell r="AE556">
            <v>0</v>
          </cell>
          <cell r="AF556">
            <v>0</v>
          </cell>
        </row>
        <row r="557">
          <cell r="E557"/>
          <cell r="F557">
            <v>358603</v>
          </cell>
          <cell r="G557">
            <v>379002</v>
          </cell>
          <cell r="H557">
            <v>395955</v>
          </cell>
          <cell r="I557">
            <v>7000</v>
          </cell>
          <cell r="J557">
            <v>4000</v>
          </cell>
          <cell r="K557">
            <v>0</v>
          </cell>
          <cell r="L557">
            <v>33302</v>
          </cell>
          <cell r="M557">
            <v>34000</v>
          </cell>
          <cell r="N557">
            <v>40000</v>
          </cell>
          <cell r="O557">
            <v>2321</v>
          </cell>
          <cell r="P557">
            <v>2436</v>
          </cell>
          <cell r="Q557">
            <v>2439</v>
          </cell>
          <cell r="R557">
            <v>0</v>
          </cell>
          <cell r="S557">
            <v>0</v>
          </cell>
          <cell r="T557">
            <v>0</v>
          </cell>
          <cell r="U557">
            <v>55000</v>
          </cell>
          <cell r="V557">
            <v>80000</v>
          </cell>
          <cell r="W557">
            <v>80000</v>
          </cell>
          <cell r="X557">
            <v>0</v>
          </cell>
          <cell r="Y557">
            <v>0</v>
          </cell>
          <cell r="Z557">
            <v>0</v>
          </cell>
          <cell r="AA557">
            <v>0</v>
          </cell>
          <cell r="AB557">
            <v>0</v>
          </cell>
          <cell r="AC557">
            <v>0</v>
          </cell>
          <cell r="AD557">
            <v>0</v>
          </cell>
          <cell r="AE557">
            <v>0</v>
          </cell>
          <cell r="AF557">
            <v>0</v>
          </cell>
        </row>
        <row r="558">
          <cell r="E558"/>
          <cell r="F558"/>
          <cell r="G558"/>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row>
        <row r="559">
          <cell r="E559" t="str">
            <v>Greater Kokstad</v>
          </cell>
          <cell r="F559">
            <v>18073</v>
          </cell>
          <cell r="G559">
            <v>19214</v>
          </cell>
          <cell r="H559">
            <v>19896</v>
          </cell>
          <cell r="I559">
            <v>0</v>
          </cell>
          <cell r="J559">
            <v>0</v>
          </cell>
          <cell r="K559">
            <v>0</v>
          </cell>
          <cell r="L559">
            <v>23538</v>
          </cell>
          <cell r="M559">
            <v>25000</v>
          </cell>
          <cell r="N559">
            <v>12000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row>
        <row r="560">
          <cell r="E560" t="str">
            <v>uBuhlebezwe</v>
          </cell>
          <cell r="F560">
            <v>28262</v>
          </cell>
          <cell r="G560">
            <v>30291</v>
          </cell>
          <cell r="H560">
            <v>31503</v>
          </cell>
          <cell r="I560">
            <v>0</v>
          </cell>
          <cell r="J560">
            <v>0</v>
          </cell>
          <cell r="K560">
            <v>0</v>
          </cell>
          <cell r="L560">
            <v>10000</v>
          </cell>
          <cell r="M560">
            <v>10000</v>
          </cell>
          <cell r="N560">
            <v>10500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row>
        <row r="561">
          <cell r="E561" t="str">
            <v>uMzimkhulu</v>
          </cell>
          <cell r="F561">
            <v>45728</v>
          </cell>
          <cell r="G561">
            <v>49281</v>
          </cell>
          <cell r="H561">
            <v>51402</v>
          </cell>
          <cell r="I561">
            <v>0</v>
          </cell>
          <cell r="J561">
            <v>0</v>
          </cell>
          <cell r="K561">
            <v>0</v>
          </cell>
          <cell r="L561">
            <v>13176</v>
          </cell>
          <cell r="M561">
            <v>9000</v>
          </cell>
          <cell r="N561">
            <v>10500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row>
        <row r="562">
          <cell r="E562" t="str">
            <v>Dr Nkosazana Dlamini Zuma</v>
          </cell>
          <cell r="F562">
            <v>36508</v>
          </cell>
          <cell r="G562">
            <v>30558</v>
          </cell>
          <cell r="H562">
            <v>31783</v>
          </cell>
          <cell r="I562">
            <v>0</v>
          </cell>
          <cell r="J562">
            <v>0</v>
          </cell>
          <cell r="K562">
            <v>0</v>
          </cell>
          <cell r="L562">
            <v>12720</v>
          </cell>
          <cell r="M562">
            <v>9000</v>
          </cell>
          <cell r="N562">
            <v>11000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row>
        <row r="563">
          <cell r="E563" t="str">
            <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row>
        <row r="564">
          <cell r="E564" t="str">
            <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row>
        <row r="565">
          <cell r="E565" t="str">
            <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row>
        <row r="566">
          <cell r="E566" t="str">
            <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row>
        <row r="567">
          <cell r="E567" t="str">
            <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row>
        <row r="568">
          <cell r="E568" t="str">
            <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row>
        <row r="569">
          <cell r="E569" t="str">
            <v>Harry Gwala District Municipality</v>
          </cell>
          <cell r="F569">
            <v>212880</v>
          </cell>
          <cell r="G569">
            <v>231011</v>
          </cell>
          <cell r="H569">
            <v>241833</v>
          </cell>
          <cell r="I569">
            <v>0</v>
          </cell>
          <cell r="J569">
            <v>0</v>
          </cell>
          <cell r="K569">
            <v>0</v>
          </cell>
          <cell r="L569">
            <v>0</v>
          </cell>
          <cell r="M569">
            <v>0</v>
          </cell>
          <cell r="N569">
            <v>0</v>
          </cell>
          <cell r="O569">
            <v>2275</v>
          </cell>
          <cell r="P569">
            <v>2387</v>
          </cell>
          <cell r="Q569">
            <v>2390</v>
          </cell>
          <cell r="R569">
            <v>0</v>
          </cell>
          <cell r="S569">
            <v>20000</v>
          </cell>
          <cell r="T569">
            <v>20000</v>
          </cell>
          <cell r="U569">
            <v>90700</v>
          </cell>
          <cell r="V569">
            <v>95000</v>
          </cell>
          <cell r="W569">
            <v>100000</v>
          </cell>
          <cell r="X569">
            <v>0</v>
          </cell>
          <cell r="Y569">
            <v>0</v>
          </cell>
          <cell r="Z569">
            <v>0</v>
          </cell>
          <cell r="AA569">
            <v>0</v>
          </cell>
          <cell r="AB569">
            <v>0</v>
          </cell>
          <cell r="AC569">
            <v>0</v>
          </cell>
          <cell r="AD569">
            <v>0</v>
          </cell>
          <cell r="AE569">
            <v>0</v>
          </cell>
          <cell r="AF569">
            <v>0</v>
          </cell>
        </row>
        <row r="570">
          <cell r="E570"/>
          <cell r="F570">
            <v>341451</v>
          </cell>
          <cell r="G570">
            <v>360355</v>
          </cell>
          <cell r="H570">
            <v>376417</v>
          </cell>
          <cell r="I570">
            <v>0</v>
          </cell>
          <cell r="J570">
            <v>0</v>
          </cell>
          <cell r="K570">
            <v>0</v>
          </cell>
          <cell r="L570">
            <v>59434</v>
          </cell>
          <cell r="M570">
            <v>53000</v>
          </cell>
          <cell r="N570">
            <v>44000</v>
          </cell>
          <cell r="O570">
            <v>2275</v>
          </cell>
          <cell r="P570">
            <v>2387</v>
          </cell>
          <cell r="Q570">
            <v>2390</v>
          </cell>
          <cell r="R570">
            <v>0</v>
          </cell>
          <cell r="S570">
            <v>20000</v>
          </cell>
          <cell r="T570">
            <v>20000</v>
          </cell>
          <cell r="U570">
            <v>90700</v>
          </cell>
          <cell r="V570">
            <v>95000</v>
          </cell>
          <cell r="W570">
            <v>100000</v>
          </cell>
          <cell r="X570">
            <v>0</v>
          </cell>
          <cell r="Y570">
            <v>0</v>
          </cell>
          <cell r="Z570">
            <v>0</v>
          </cell>
          <cell r="AA570">
            <v>0</v>
          </cell>
          <cell r="AB570">
            <v>0</v>
          </cell>
          <cell r="AC570">
            <v>0</v>
          </cell>
          <cell r="AD570">
            <v>0</v>
          </cell>
          <cell r="AE570">
            <v>0</v>
          </cell>
          <cell r="AF570">
            <v>0</v>
          </cell>
        </row>
        <row r="571">
          <cell r="E571"/>
          <cell r="F571"/>
          <cell r="G571"/>
          <cell r="H571"/>
          <cell r="I571"/>
          <cell r="J571"/>
          <cell r="K571"/>
          <cell r="L571"/>
          <cell r="M571"/>
          <cell r="N571"/>
          <cell r="O571"/>
          <cell r="P571"/>
          <cell r="Q571"/>
          <cell r="R571"/>
          <cell r="S571"/>
          <cell r="T571"/>
          <cell r="U571"/>
          <cell r="V571"/>
          <cell r="W571"/>
          <cell r="X571"/>
          <cell r="Y571"/>
          <cell r="Z571"/>
          <cell r="AA571"/>
          <cell r="AB571"/>
          <cell r="AC571"/>
          <cell r="AD571"/>
          <cell r="AE571"/>
          <cell r="AF571"/>
        </row>
        <row r="572">
          <cell r="E572"/>
          <cell r="F572">
            <v>3410925</v>
          </cell>
          <cell r="G572">
            <v>3623132</v>
          </cell>
          <cell r="H572">
            <v>3784447</v>
          </cell>
          <cell r="I572">
            <v>37000</v>
          </cell>
          <cell r="J572">
            <v>40000</v>
          </cell>
          <cell r="K572">
            <v>0</v>
          </cell>
          <cell r="L572">
            <v>447466</v>
          </cell>
          <cell r="M572">
            <v>419628</v>
          </cell>
          <cell r="N572">
            <v>439078</v>
          </cell>
          <cell r="O572">
            <v>24713</v>
          </cell>
          <cell r="P572">
            <v>25933</v>
          </cell>
          <cell r="Q572">
            <v>25964</v>
          </cell>
          <cell r="R572">
            <v>238621</v>
          </cell>
          <cell r="S572">
            <v>290000</v>
          </cell>
          <cell r="T572">
            <v>395312</v>
          </cell>
          <cell r="U572">
            <v>897050</v>
          </cell>
          <cell r="V572">
            <v>939400</v>
          </cell>
          <cell r="W572">
            <v>1016561</v>
          </cell>
          <cell r="X572">
            <v>210881</v>
          </cell>
          <cell r="Y572">
            <v>192718</v>
          </cell>
          <cell r="Z572">
            <v>201010</v>
          </cell>
          <cell r="AA572">
            <v>686369</v>
          </cell>
          <cell r="AB572">
            <v>727265</v>
          </cell>
          <cell r="AC572">
            <v>759318</v>
          </cell>
          <cell r="AD572">
            <v>1288158</v>
          </cell>
          <cell r="AE572">
            <v>1279036</v>
          </cell>
          <cell r="AF572">
            <v>1335408</v>
          </cell>
        </row>
        <row r="573">
          <cell r="E573"/>
          <cell r="F573"/>
          <cell r="G573"/>
          <cell r="H573"/>
          <cell r="I573"/>
          <cell r="J573"/>
          <cell r="K573"/>
          <cell r="L573"/>
          <cell r="M573"/>
          <cell r="N573"/>
          <cell r="O573"/>
          <cell r="P573"/>
          <cell r="Q573"/>
          <cell r="R573"/>
          <cell r="S573"/>
          <cell r="T573"/>
          <cell r="U573"/>
          <cell r="V573"/>
          <cell r="W573"/>
          <cell r="X573"/>
          <cell r="Y573"/>
          <cell r="Z573"/>
          <cell r="AA573"/>
          <cell r="AB573"/>
          <cell r="AC573"/>
          <cell r="AD573"/>
          <cell r="AE573"/>
          <cell r="AF573"/>
        </row>
        <row r="574">
          <cell r="E574"/>
          <cell r="F574"/>
          <cell r="G574"/>
          <cell r="H574"/>
          <cell r="I574"/>
          <cell r="J574"/>
          <cell r="K574"/>
          <cell r="L574"/>
          <cell r="M574"/>
          <cell r="N574"/>
          <cell r="O574"/>
          <cell r="P574"/>
          <cell r="Q574"/>
          <cell r="R574"/>
          <cell r="S574"/>
          <cell r="T574"/>
          <cell r="U574"/>
          <cell r="V574"/>
          <cell r="W574"/>
          <cell r="X574"/>
          <cell r="Y574"/>
          <cell r="Z574"/>
          <cell r="AA574"/>
          <cell r="AB574"/>
          <cell r="AC574"/>
          <cell r="AD574"/>
          <cell r="AE574"/>
          <cell r="AF574"/>
        </row>
        <row r="575">
          <cell r="E575"/>
          <cell r="F575"/>
          <cell r="G575"/>
          <cell r="H575"/>
          <cell r="I575"/>
          <cell r="J575"/>
          <cell r="K575"/>
          <cell r="L575"/>
          <cell r="M575"/>
          <cell r="N575"/>
          <cell r="O575"/>
          <cell r="P575"/>
          <cell r="Q575"/>
          <cell r="R575"/>
          <cell r="S575"/>
          <cell r="T575"/>
          <cell r="U575"/>
          <cell r="V575"/>
          <cell r="W575"/>
          <cell r="X575"/>
          <cell r="Y575"/>
          <cell r="Z575"/>
          <cell r="AA575"/>
          <cell r="AB575"/>
          <cell r="AC575"/>
          <cell r="AD575"/>
          <cell r="AE575"/>
          <cell r="AF575"/>
        </row>
        <row r="576">
          <cell r="E576" t="str">
            <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row>
        <row r="577">
          <cell r="E577" t="str">
            <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row>
        <row r="578">
          <cell r="E578" t="str">
            <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row>
        <row r="579">
          <cell r="E579" t="str">
            <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row>
        <row r="580">
          <cell r="E580" t="str">
            <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row>
        <row r="581">
          <cell r="E581"/>
          <cell r="F581"/>
          <cell r="G581"/>
          <cell r="H581"/>
          <cell r="I581"/>
          <cell r="J581"/>
          <cell r="K581"/>
          <cell r="L581"/>
          <cell r="M581"/>
          <cell r="N581"/>
          <cell r="O581"/>
          <cell r="P581"/>
          <cell r="Q581"/>
          <cell r="R581"/>
          <cell r="S581"/>
          <cell r="T581"/>
          <cell r="U581"/>
          <cell r="V581"/>
          <cell r="W581"/>
          <cell r="X581"/>
          <cell r="Y581"/>
          <cell r="Z581"/>
          <cell r="AA581"/>
          <cell r="AB581"/>
          <cell r="AC581"/>
          <cell r="AD581"/>
          <cell r="AE581"/>
          <cell r="AF581"/>
        </row>
        <row r="582">
          <cell r="E582"/>
          <cell r="F582"/>
          <cell r="G582"/>
          <cell r="H582"/>
          <cell r="I582"/>
          <cell r="J582"/>
          <cell r="K582"/>
          <cell r="L582"/>
          <cell r="M582"/>
          <cell r="N582"/>
          <cell r="O582"/>
          <cell r="P582"/>
          <cell r="Q582"/>
          <cell r="R582"/>
          <cell r="S582"/>
          <cell r="T582"/>
          <cell r="U582"/>
          <cell r="V582"/>
          <cell r="W582"/>
          <cell r="X582"/>
          <cell r="Y582"/>
          <cell r="Z582"/>
          <cell r="AA582"/>
          <cell r="AB582"/>
          <cell r="AC582"/>
          <cell r="AD582"/>
          <cell r="AE582"/>
          <cell r="AF582"/>
        </row>
        <row r="583">
          <cell r="E583" t="str">
            <v>Greater Giyani</v>
          </cell>
          <cell r="F583">
            <v>64105</v>
          </cell>
          <cell r="G583">
            <v>69261</v>
          </cell>
          <cell r="H583">
            <v>72338</v>
          </cell>
          <cell r="I583">
            <v>0</v>
          </cell>
          <cell r="J583">
            <v>0</v>
          </cell>
          <cell r="K583">
            <v>0</v>
          </cell>
          <cell r="L583">
            <v>18000</v>
          </cell>
          <cell r="M583">
            <v>18000</v>
          </cell>
          <cell r="N583">
            <v>19000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row>
        <row r="584">
          <cell r="E584" t="str">
            <v>Greater Letaba</v>
          </cell>
          <cell r="F584">
            <v>60836</v>
          </cell>
          <cell r="G584">
            <v>65707</v>
          </cell>
          <cell r="H584">
            <v>68614</v>
          </cell>
          <cell r="I584">
            <v>4000</v>
          </cell>
          <cell r="J584">
            <v>4000</v>
          </cell>
          <cell r="K584">
            <v>0</v>
          </cell>
          <cell r="L584">
            <v>10000</v>
          </cell>
          <cell r="M584">
            <v>8000</v>
          </cell>
          <cell r="N584">
            <v>9000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row>
        <row r="585">
          <cell r="E585" t="str">
            <v>Greater Tzaneen</v>
          </cell>
          <cell r="F585">
            <v>99741</v>
          </cell>
          <cell r="G585">
            <v>108004</v>
          </cell>
          <cell r="H585">
            <v>112937</v>
          </cell>
          <cell r="I585">
            <v>0</v>
          </cell>
          <cell r="J585">
            <v>0</v>
          </cell>
          <cell r="K585">
            <v>0</v>
          </cell>
          <cell r="L585">
            <v>16020</v>
          </cell>
          <cell r="M585">
            <v>14000</v>
          </cell>
          <cell r="N585">
            <v>16000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row>
        <row r="586">
          <cell r="E586" t="str">
            <v>Ba-Phalaborwa</v>
          </cell>
          <cell r="F586">
            <v>33685</v>
          </cell>
          <cell r="G586">
            <v>36186</v>
          </cell>
          <cell r="H586">
            <v>37681</v>
          </cell>
          <cell r="I586">
            <v>3000</v>
          </cell>
          <cell r="J586">
            <v>4000</v>
          </cell>
          <cell r="K586">
            <v>0</v>
          </cell>
          <cell r="L586">
            <v>20000</v>
          </cell>
          <cell r="M586">
            <v>5909</v>
          </cell>
          <cell r="N586">
            <v>7000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row>
        <row r="587">
          <cell r="E587" t="str">
            <v>Maruleng</v>
          </cell>
          <cell r="F587">
            <v>28150</v>
          </cell>
          <cell r="G587">
            <v>30170</v>
          </cell>
          <cell r="H587">
            <v>31376</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row>
        <row r="588">
          <cell r="E588" t="str">
            <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row>
        <row r="589">
          <cell r="E589" t="str">
            <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row>
        <row r="590">
          <cell r="E590" t="str">
            <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row>
        <row r="591">
          <cell r="E591" t="str">
            <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row>
        <row r="592">
          <cell r="E592" t="str">
            <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row>
        <row r="593">
          <cell r="E593" t="str">
            <v>Mopani District Municipality</v>
          </cell>
          <cell r="F593">
            <v>481869</v>
          </cell>
          <cell r="G593">
            <v>523460</v>
          </cell>
          <cell r="H593">
            <v>548285</v>
          </cell>
          <cell r="I593">
            <v>0</v>
          </cell>
          <cell r="J593">
            <v>0</v>
          </cell>
          <cell r="K593">
            <v>0</v>
          </cell>
          <cell r="L593">
            <v>0</v>
          </cell>
          <cell r="M593">
            <v>0</v>
          </cell>
          <cell r="N593">
            <v>0</v>
          </cell>
          <cell r="O593">
            <v>2255</v>
          </cell>
          <cell r="P593">
            <v>2363</v>
          </cell>
          <cell r="Q593">
            <v>2370</v>
          </cell>
          <cell r="R593">
            <v>0</v>
          </cell>
          <cell r="S593">
            <v>0</v>
          </cell>
          <cell r="T593">
            <v>0</v>
          </cell>
          <cell r="U593">
            <v>42363</v>
          </cell>
          <cell r="V593">
            <v>65000</v>
          </cell>
          <cell r="W593">
            <v>97000</v>
          </cell>
          <cell r="X593">
            <v>0</v>
          </cell>
          <cell r="Y593">
            <v>0</v>
          </cell>
          <cell r="Z593">
            <v>0</v>
          </cell>
          <cell r="AA593">
            <v>0</v>
          </cell>
          <cell r="AB593">
            <v>0</v>
          </cell>
          <cell r="AC593">
            <v>0</v>
          </cell>
          <cell r="AD593">
            <v>0</v>
          </cell>
          <cell r="AE593">
            <v>0</v>
          </cell>
          <cell r="AF593">
            <v>0</v>
          </cell>
        </row>
        <row r="594">
          <cell r="E594"/>
          <cell r="F594">
            <v>768386</v>
          </cell>
          <cell r="G594">
            <v>832788</v>
          </cell>
          <cell r="H594">
            <v>871231</v>
          </cell>
          <cell r="I594">
            <v>7000</v>
          </cell>
          <cell r="J594">
            <v>8000</v>
          </cell>
          <cell r="K594">
            <v>0</v>
          </cell>
          <cell r="L594">
            <v>64020</v>
          </cell>
          <cell r="M594">
            <v>45909</v>
          </cell>
          <cell r="N594">
            <v>51000</v>
          </cell>
          <cell r="O594">
            <v>2255</v>
          </cell>
          <cell r="P594">
            <v>2363</v>
          </cell>
          <cell r="Q594">
            <v>2370</v>
          </cell>
          <cell r="R594">
            <v>0</v>
          </cell>
          <cell r="S594">
            <v>0</v>
          </cell>
          <cell r="T594">
            <v>0</v>
          </cell>
          <cell r="U594">
            <v>42363</v>
          </cell>
          <cell r="V594">
            <v>65000</v>
          </cell>
          <cell r="W594">
            <v>97000</v>
          </cell>
          <cell r="X594">
            <v>0</v>
          </cell>
          <cell r="Y594">
            <v>0</v>
          </cell>
          <cell r="Z594">
            <v>0</v>
          </cell>
          <cell r="AA594">
            <v>0</v>
          </cell>
          <cell r="AB594">
            <v>0</v>
          </cell>
          <cell r="AC594">
            <v>0</v>
          </cell>
          <cell r="AD594">
            <v>0</v>
          </cell>
          <cell r="AE594">
            <v>0</v>
          </cell>
          <cell r="AF594">
            <v>0</v>
          </cell>
        </row>
        <row r="595">
          <cell r="E595"/>
          <cell r="F595"/>
          <cell r="G595"/>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row>
        <row r="596">
          <cell r="E596" t="str">
            <v>Musina</v>
          </cell>
          <cell r="F596">
            <v>36988</v>
          </cell>
          <cell r="G596">
            <v>32713</v>
          </cell>
          <cell r="H596">
            <v>34040</v>
          </cell>
          <cell r="I596">
            <v>0</v>
          </cell>
          <cell r="J596">
            <v>0</v>
          </cell>
          <cell r="K596">
            <v>0</v>
          </cell>
          <cell r="L596">
            <v>0</v>
          </cell>
          <cell r="M596">
            <v>9000</v>
          </cell>
          <cell r="N596">
            <v>10000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row>
        <row r="597">
          <cell r="E597" t="str">
            <v>Thulamela</v>
          </cell>
          <cell r="F597">
            <v>111174</v>
          </cell>
          <cell r="G597">
            <v>113912</v>
          </cell>
          <cell r="H597">
            <v>119127</v>
          </cell>
          <cell r="I597">
            <v>0</v>
          </cell>
          <cell r="J597">
            <v>0</v>
          </cell>
          <cell r="K597">
            <v>0</v>
          </cell>
          <cell r="L597">
            <v>23000</v>
          </cell>
          <cell r="M597">
            <v>15000</v>
          </cell>
          <cell r="N597">
            <v>16000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row>
        <row r="598">
          <cell r="E598" t="str">
            <v>Makhado</v>
          </cell>
          <cell r="F598">
            <v>94768</v>
          </cell>
          <cell r="G598">
            <v>102597</v>
          </cell>
          <cell r="H598">
            <v>107271</v>
          </cell>
          <cell r="I598">
            <v>0</v>
          </cell>
          <cell r="J598">
            <v>0</v>
          </cell>
          <cell r="K598">
            <v>0</v>
          </cell>
          <cell r="L598">
            <v>11296</v>
          </cell>
          <cell r="M598">
            <v>15000</v>
          </cell>
          <cell r="N598">
            <v>16000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row>
        <row r="599">
          <cell r="E599" t="str">
            <v>Collins Chabane</v>
          </cell>
          <cell r="F599">
            <v>86758</v>
          </cell>
          <cell r="G599">
            <v>93889</v>
          </cell>
          <cell r="H599">
            <v>98146</v>
          </cell>
          <cell r="I599">
            <v>0</v>
          </cell>
          <cell r="J599">
            <v>0</v>
          </cell>
          <cell r="K599">
            <v>0</v>
          </cell>
          <cell r="L599">
            <v>15000</v>
          </cell>
          <cell r="M599">
            <v>15000</v>
          </cell>
          <cell r="N599">
            <v>16000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row>
        <row r="600">
          <cell r="E600" t="str">
            <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row>
        <row r="601">
          <cell r="E601" t="str">
            <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row>
        <row r="602">
          <cell r="E602" t="str">
            <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row>
        <row r="603">
          <cell r="E603" t="str">
            <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row>
        <row r="604">
          <cell r="E604" t="str">
            <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row>
        <row r="605">
          <cell r="E605" t="str">
            <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row>
        <row r="606">
          <cell r="E606" t="str">
            <v>Vhembe District Municipality</v>
          </cell>
          <cell r="F606">
            <v>546054</v>
          </cell>
          <cell r="G606">
            <v>593243</v>
          </cell>
          <cell r="H606">
            <v>621409</v>
          </cell>
          <cell r="I606">
            <v>0</v>
          </cell>
          <cell r="J606">
            <v>0</v>
          </cell>
          <cell r="K606">
            <v>0</v>
          </cell>
          <cell r="L606">
            <v>0</v>
          </cell>
          <cell r="M606">
            <v>0</v>
          </cell>
          <cell r="N606">
            <v>0</v>
          </cell>
          <cell r="O606">
            <v>2299</v>
          </cell>
          <cell r="P606">
            <v>2409</v>
          </cell>
          <cell r="Q606">
            <v>2415</v>
          </cell>
          <cell r="R606">
            <v>0</v>
          </cell>
          <cell r="S606">
            <v>0</v>
          </cell>
          <cell r="T606">
            <v>0</v>
          </cell>
          <cell r="U606">
            <v>44000</v>
          </cell>
          <cell r="V606">
            <v>70000</v>
          </cell>
          <cell r="W606">
            <v>84790</v>
          </cell>
          <cell r="X606">
            <v>0</v>
          </cell>
          <cell r="Y606">
            <v>0</v>
          </cell>
          <cell r="Z606">
            <v>0</v>
          </cell>
          <cell r="AA606">
            <v>0</v>
          </cell>
          <cell r="AB606">
            <v>0</v>
          </cell>
          <cell r="AC606">
            <v>0</v>
          </cell>
          <cell r="AD606">
            <v>0</v>
          </cell>
          <cell r="AE606">
            <v>0</v>
          </cell>
          <cell r="AF606">
            <v>0</v>
          </cell>
        </row>
        <row r="607">
          <cell r="E607"/>
          <cell r="F607">
            <v>875742</v>
          </cell>
          <cell r="G607">
            <v>936354</v>
          </cell>
          <cell r="H607">
            <v>979993</v>
          </cell>
          <cell r="I607">
            <v>0</v>
          </cell>
          <cell r="J607">
            <v>0</v>
          </cell>
          <cell r="K607">
            <v>0</v>
          </cell>
          <cell r="L607">
            <v>49296</v>
          </cell>
          <cell r="M607">
            <v>54000</v>
          </cell>
          <cell r="N607">
            <v>58000</v>
          </cell>
          <cell r="O607">
            <v>2299</v>
          </cell>
          <cell r="P607">
            <v>2409</v>
          </cell>
          <cell r="Q607">
            <v>2415</v>
          </cell>
          <cell r="R607">
            <v>0</v>
          </cell>
          <cell r="S607">
            <v>0</v>
          </cell>
          <cell r="T607">
            <v>0</v>
          </cell>
          <cell r="U607">
            <v>44000</v>
          </cell>
          <cell r="V607">
            <v>70000</v>
          </cell>
          <cell r="W607">
            <v>84790</v>
          </cell>
          <cell r="X607">
            <v>0</v>
          </cell>
          <cell r="Y607">
            <v>0</v>
          </cell>
          <cell r="Z607">
            <v>0</v>
          </cell>
          <cell r="AA607">
            <v>0</v>
          </cell>
          <cell r="AB607">
            <v>0</v>
          </cell>
          <cell r="AC607">
            <v>0</v>
          </cell>
          <cell r="AD607">
            <v>0</v>
          </cell>
          <cell r="AE607">
            <v>0</v>
          </cell>
          <cell r="AF607">
            <v>0</v>
          </cell>
        </row>
        <row r="608">
          <cell r="E608"/>
          <cell r="F608"/>
          <cell r="G608"/>
          <cell r="H608"/>
          <cell r="I608"/>
          <cell r="J608"/>
          <cell r="K608"/>
          <cell r="L608"/>
          <cell r="M608"/>
          <cell r="N608"/>
          <cell r="O608"/>
          <cell r="P608"/>
          <cell r="Q608"/>
          <cell r="R608"/>
          <cell r="S608"/>
          <cell r="T608"/>
          <cell r="U608"/>
          <cell r="V608"/>
          <cell r="W608"/>
          <cell r="X608"/>
          <cell r="Y608"/>
          <cell r="Z608"/>
          <cell r="AA608"/>
          <cell r="AB608"/>
          <cell r="AC608"/>
          <cell r="AD608"/>
          <cell r="AE608"/>
          <cell r="AF608"/>
        </row>
        <row r="609">
          <cell r="E609" t="str">
            <v>Blouberg</v>
          </cell>
          <cell r="F609">
            <v>56764</v>
          </cell>
          <cell r="G609">
            <v>50408</v>
          </cell>
          <cell r="H609">
            <v>52582</v>
          </cell>
          <cell r="I609">
            <v>0</v>
          </cell>
          <cell r="J609">
            <v>0</v>
          </cell>
          <cell r="K609">
            <v>0</v>
          </cell>
          <cell r="L609">
            <v>0</v>
          </cell>
          <cell r="M609">
            <v>24000</v>
          </cell>
          <cell r="N609">
            <v>23000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row>
        <row r="610">
          <cell r="E610" t="str">
            <v>Molemole</v>
          </cell>
          <cell r="F610">
            <v>37000</v>
          </cell>
          <cell r="G610">
            <v>39792</v>
          </cell>
          <cell r="H610">
            <v>41458</v>
          </cell>
          <cell r="I610">
            <v>0</v>
          </cell>
          <cell r="J610">
            <v>0</v>
          </cell>
          <cell r="K610">
            <v>0</v>
          </cell>
          <cell r="L610">
            <v>10000</v>
          </cell>
          <cell r="M610">
            <v>8000</v>
          </cell>
          <cell r="N610">
            <v>10000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row>
        <row r="611">
          <cell r="E611" t="str">
            <v>Polokwane</v>
          </cell>
          <cell r="F611">
            <v>0</v>
          </cell>
          <cell r="G611">
            <v>0</v>
          </cell>
          <cell r="H611">
            <v>0</v>
          </cell>
          <cell r="I611">
            <v>6000</v>
          </cell>
          <cell r="J611">
            <v>5000</v>
          </cell>
          <cell r="K611">
            <v>0</v>
          </cell>
          <cell r="L611">
            <v>33000</v>
          </cell>
          <cell r="M611">
            <v>28000</v>
          </cell>
          <cell r="N611">
            <v>30733</v>
          </cell>
          <cell r="O611">
            <v>0</v>
          </cell>
          <cell r="P611">
            <v>0</v>
          </cell>
          <cell r="Q611">
            <v>0</v>
          </cell>
          <cell r="R611">
            <v>218806</v>
          </cell>
          <cell r="S611">
            <v>154584</v>
          </cell>
          <cell r="T611">
            <v>120597</v>
          </cell>
          <cell r="U611">
            <v>65000</v>
          </cell>
          <cell r="V611">
            <v>80000</v>
          </cell>
          <cell r="W611">
            <v>92700</v>
          </cell>
          <cell r="X611">
            <v>397532</v>
          </cell>
          <cell r="Y611">
            <v>389347</v>
          </cell>
          <cell r="Z611">
            <v>406823</v>
          </cell>
          <cell r="AA611">
            <v>0</v>
          </cell>
          <cell r="AB611">
            <v>0</v>
          </cell>
          <cell r="AC611">
            <v>0</v>
          </cell>
          <cell r="AD611">
            <v>0</v>
          </cell>
          <cell r="AE611">
            <v>0</v>
          </cell>
          <cell r="AF611">
            <v>0</v>
          </cell>
        </row>
        <row r="612">
          <cell r="E612" t="str">
            <v>Lepele-Nkumpi</v>
          </cell>
          <cell r="F612">
            <v>57085</v>
          </cell>
          <cell r="G612">
            <v>61628</v>
          </cell>
          <cell r="H612">
            <v>64340</v>
          </cell>
          <cell r="I612">
            <v>0</v>
          </cell>
          <cell r="J612">
            <v>0</v>
          </cell>
          <cell r="K612">
            <v>0</v>
          </cell>
          <cell r="L612">
            <v>7000</v>
          </cell>
          <cell r="M612">
            <v>8000</v>
          </cell>
          <cell r="N612">
            <v>9000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row>
        <row r="613">
          <cell r="E613" t="str">
            <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row>
        <row r="614">
          <cell r="E614" t="str">
            <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row>
        <row r="615">
          <cell r="E615" t="str">
            <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row>
        <row r="616">
          <cell r="E616" t="str">
            <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row>
        <row r="617">
          <cell r="E617" t="str">
            <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row>
        <row r="618">
          <cell r="E618" t="str">
            <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row>
        <row r="619">
          <cell r="E619" t="str">
            <v>Capricorn District Municipality</v>
          </cell>
          <cell r="F619">
            <v>244646</v>
          </cell>
          <cell r="G619">
            <v>265547</v>
          </cell>
          <cell r="H619">
            <v>278023</v>
          </cell>
          <cell r="I619">
            <v>0</v>
          </cell>
          <cell r="J619">
            <v>0</v>
          </cell>
          <cell r="K619">
            <v>0</v>
          </cell>
          <cell r="L619">
            <v>0</v>
          </cell>
          <cell r="M619">
            <v>0</v>
          </cell>
          <cell r="N619">
            <v>0</v>
          </cell>
          <cell r="O619">
            <v>2475</v>
          </cell>
          <cell r="P619">
            <v>2594</v>
          </cell>
          <cell r="Q619">
            <v>2601</v>
          </cell>
          <cell r="R619">
            <v>0</v>
          </cell>
          <cell r="S619">
            <v>0</v>
          </cell>
          <cell r="T619">
            <v>0</v>
          </cell>
          <cell r="U619">
            <v>95000</v>
          </cell>
          <cell r="V619">
            <v>80000</v>
          </cell>
          <cell r="W619">
            <v>93600</v>
          </cell>
          <cell r="X619">
            <v>0</v>
          </cell>
          <cell r="Y619">
            <v>0</v>
          </cell>
          <cell r="Z619">
            <v>0</v>
          </cell>
          <cell r="AA619">
            <v>0</v>
          </cell>
          <cell r="AB619">
            <v>0</v>
          </cell>
          <cell r="AC619">
            <v>0</v>
          </cell>
          <cell r="AD619">
            <v>0</v>
          </cell>
          <cell r="AE619">
            <v>0</v>
          </cell>
          <cell r="AF619">
            <v>0</v>
          </cell>
        </row>
        <row r="620">
          <cell r="E620"/>
          <cell r="F620">
            <v>395495</v>
          </cell>
          <cell r="G620">
            <v>417375</v>
          </cell>
          <cell r="H620">
            <v>436403</v>
          </cell>
          <cell r="I620">
            <v>6000</v>
          </cell>
          <cell r="J620">
            <v>5000</v>
          </cell>
          <cell r="K620">
            <v>0</v>
          </cell>
          <cell r="L620">
            <v>50000</v>
          </cell>
          <cell r="M620">
            <v>68000</v>
          </cell>
          <cell r="N620">
            <v>72733</v>
          </cell>
          <cell r="O620">
            <v>2475</v>
          </cell>
          <cell r="P620">
            <v>2594</v>
          </cell>
          <cell r="Q620">
            <v>2601</v>
          </cell>
          <cell r="R620">
            <v>218806</v>
          </cell>
          <cell r="S620">
            <v>154584</v>
          </cell>
          <cell r="T620">
            <v>120597</v>
          </cell>
          <cell r="U620">
            <v>160000</v>
          </cell>
          <cell r="V620">
            <v>160000</v>
          </cell>
          <cell r="W620">
            <v>186300</v>
          </cell>
          <cell r="X620">
            <v>397532</v>
          </cell>
          <cell r="Y620">
            <v>389347</v>
          </cell>
          <cell r="Z620">
            <v>406823</v>
          </cell>
          <cell r="AA620">
            <v>0</v>
          </cell>
          <cell r="AB620">
            <v>0</v>
          </cell>
          <cell r="AC620">
            <v>0</v>
          </cell>
          <cell r="AD620">
            <v>0</v>
          </cell>
          <cell r="AE620">
            <v>0</v>
          </cell>
          <cell r="AF620">
            <v>0</v>
          </cell>
        </row>
        <row r="621">
          <cell r="E621"/>
          <cell r="F621"/>
          <cell r="G621"/>
          <cell r="H621"/>
          <cell r="I621"/>
          <cell r="J621"/>
          <cell r="K621"/>
          <cell r="L621"/>
          <cell r="M621"/>
          <cell r="N621"/>
          <cell r="O621"/>
          <cell r="P621"/>
          <cell r="Q621"/>
          <cell r="R621"/>
          <cell r="S621"/>
          <cell r="T621"/>
          <cell r="U621"/>
          <cell r="V621"/>
          <cell r="W621"/>
          <cell r="X621"/>
          <cell r="Y621"/>
          <cell r="Z621"/>
          <cell r="AA621"/>
          <cell r="AB621"/>
          <cell r="AC621"/>
          <cell r="AD621"/>
          <cell r="AE621"/>
          <cell r="AF621"/>
        </row>
        <row r="622">
          <cell r="E622" t="str">
            <v>Thabazimbi</v>
          </cell>
          <cell r="F622">
            <v>34960</v>
          </cell>
          <cell r="G622">
            <v>37573</v>
          </cell>
          <cell r="H622">
            <v>39134</v>
          </cell>
          <cell r="I622">
            <v>0</v>
          </cell>
          <cell r="J622">
            <v>0</v>
          </cell>
          <cell r="K622">
            <v>0</v>
          </cell>
          <cell r="L622">
            <v>22000</v>
          </cell>
          <cell r="M622">
            <v>45000</v>
          </cell>
          <cell r="N622">
            <v>40000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row>
        <row r="623">
          <cell r="E623" t="str">
            <v>Lephalale</v>
          </cell>
          <cell r="F623">
            <v>46014</v>
          </cell>
          <cell r="G623">
            <v>49592</v>
          </cell>
          <cell r="H623">
            <v>51727</v>
          </cell>
          <cell r="I623">
            <v>0</v>
          </cell>
          <cell r="J623">
            <v>0</v>
          </cell>
          <cell r="K623">
            <v>0</v>
          </cell>
          <cell r="L623">
            <v>26500</v>
          </cell>
          <cell r="M623">
            <v>12000</v>
          </cell>
          <cell r="N623">
            <v>10500</v>
          </cell>
          <cell r="O623">
            <v>0</v>
          </cell>
          <cell r="P623">
            <v>0</v>
          </cell>
          <cell r="Q623">
            <v>0</v>
          </cell>
          <cell r="R623">
            <v>0</v>
          </cell>
          <cell r="S623">
            <v>0</v>
          </cell>
          <cell r="T623">
            <v>0</v>
          </cell>
          <cell r="U623">
            <v>0</v>
          </cell>
          <cell r="V623">
            <v>37160</v>
          </cell>
          <cell r="W623">
            <v>30832</v>
          </cell>
          <cell r="X623">
            <v>0</v>
          </cell>
          <cell r="Y623">
            <v>0</v>
          </cell>
          <cell r="Z623">
            <v>0</v>
          </cell>
          <cell r="AA623">
            <v>0</v>
          </cell>
          <cell r="AB623">
            <v>0</v>
          </cell>
          <cell r="AC623">
            <v>0</v>
          </cell>
          <cell r="AD623">
            <v>0</v>
          </cell>
          <cell r="AE623">
            <v>0</v>
          </cell>
          <cell r="AF623">
            <v>0</v>
          </cell>
        </row>
        <row r="624">
          <cell r="E624" t="str">
            <v>Bela-Bela</v>
          </cell>
          <cell r="F624">
            <v>27194</v>
          </cell>
          <cell r="G624">
            <v>29130</v>
          </cell>
          <cell r="H624">
            <v>30286</v>
          </cell>
          <cell r="I624">
            <v>3000</v>
          </cell>
          <cell r="J624">
            <v>0</v>
          </cell>
          <cell r="K624">
            <v>0</v>
          </cell>
          <cell r="L624">
            <v>0</v>
          </cell>
          <cell r="M624">
            <v>8000</v>
          </cell>
          <cell r="N624">
            <v>9000</v>
          </cell>
          <cell r="O624">
            <v>0</v>
          </cell>
          <cell r="P624">
            <v>0</v>
          </cell>
          <cell r="Q624">
            <v>0</v>
          </cell>
          <cell r="R624">
            <v>0</v>
          </cell>
          <cell r="S624">
            <v>0</v>
          </cell>
          <cell r="T624">
            <v>0</v>
          </cell>
          <cell r="U624">
            <v>32086</v>
          </cell>
          <cell r="V624">
            <v>32010</v>
          </cell>
          <cell r="W624">
            <v>25750</v>
          </cell>
          <cell r="X624">
            <v>0</v>
          </cell>
          <cell r="Y624">
            <v>0</v>
          </cell>
          <cell r="Z624">
            <v>0</v>
          </cell>
          <cell r="AA624">
            <v>0</v>
          </cell>
          <cell r="AB624">
            <v>0</v>
          </cell>
          <cell r="AC624">
            <v>0</v>
          </cell>
          <cell r="AD624">
            <v>0</v>
          </cell>
          <cell r="AE624">
            <v>0</v>
          </cell>
          <cell r="AF624">
            <v>0</v>
          </cell>
        </row>
        <row r="625">
          <cell r="E625" t="str">
            <v>Mogalakwena</v>
          </cell>
          <cell r="F625">
            <v>165710</v>
          </cell>
          <cell r="G625">
            <v>179727</v>
          </cell>
          <cell r="H625">
            <v>188093</v>
          </cell>
          <cell r="I625">
            <v>0</v>
          </cell>
          <cell r="J625">
            <v>0</v>
          </cell>
          <cell r="K625">
            <v>0</v>
          </cell>
          <cell r="L625">
            <v>25000</v>
          </cell>
          <cell r="M625">
            <v>15000</v>
          </cell>
          <cell r="N625">
            <v>15000</v>
          </cell>
          <cell r="O625">
            <v>0</v>
          </cell>
          <cell r="P625">
            <v>0</v>
          </cell>
          <cell r="Q625">
            <v>0</v>
          </cell>
          <cell r="R625">
            <v>0</v>
          </cell>
          <cell r="S625">
            <v>0</v>
          </cell>
          <cell r="T625">
            <v>0</v>
          </cell>
          <cell r="U625">
            <v>37000</v>
          </cell>
          <cell r="V625">
            <v>37640</v>
          </cell>
          <cell r="W625">
            <v>35333</v>
          </cell>
          <cell r="X625">
            <v>0</v>
          </cell>
          <cell r="Y625">
            <v>0</v>
          </cell>
          <cell r="Z625">
            <v>0</v>
          </cell>
          <cell r="AA625">
            <v>0</v>
          </cell>
          <cell r="AB625">
            <v>0</v>
          </cell>
          <cell r="AC625">
            <v>0</v>
          </cell>
          <cell r="AD625">
            <v>0</v>
          </cell>
          <cell r="AE625">
            <v>0</v>
          </cell>
          <cell r="AF625">
            <v>0</v>
          </cell>
        </row>
        <row r="626">
          <cell r="E626" t="str">
            <v>Modimolle-Mookgophong</v>
          </cell>
          <cell r="F626">
            <v>40617</v>
          </cell>
          <cell r="G626">
            <v>43724</v>
          </cell>
          <cell r="H626">
            <v>45579</v>
          </cell>
          <cell r="I626">
            <v>0</v>
          </cell>
          <cell r="J626">
            <v>0</v>
          </cell>
          <cell r="K626">
            <v>0</v>
          </cell>
          <cell r="L626">
            <v>0</v>
          </cell>
          <cell r="M626">
            <v>25000</v>
          </cell>
          <cell r="N626">
            <v>25500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row>
        <row r="627">
          <cell r="E627" t="str">
            <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row>
        <row r="628">
          <cell r="E628" t="str">
            <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row>
        <row r="629">
          <cell r="E629" t="str">
            <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row>
        <row r="630">
          <cell r="E630" t="str">
            <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row>
        <row r="631">
          <cell r="E631" t="str">
            <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row>
        <row r="632">
          <cell r="E632" t="str">
            <v>Waterberg District Municipality</v>
          </cell>
          <cell r="F632">
            <v>0</v>
          </cell>
          <cell r="G632">
            <v>0</v>
          </cell>
          <cell r="H632">
            <v>0</v>
          </cell>
          <cell r="I632">
            <v>0</v>
          </cell>
          <cell r="J632">
            <v>0</v>
          </cell>
          <cell r="K632">
            <v>0</v>
          </cell>
          <cell r="L632">
            <v>0</v>
          </cell>
          <cell r="M632">
            <v>0</v>
          </cell>
          <cell r="N632">
            <v>0</v>
          </cell>
          <cell r="O632">
            <v>2179</v>
          </cell>
          <cell r="P632">
            <v>2284</v>
          </cell>
          <cell r="Q632">
            <v>2290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row>
        <row r="633">
          <cell r="E633"/>
          <cell r="F633">
            <v>314495</v>
          </cell>
          <cell r="G633">
            <v>339746</v>
          </cell>
          <cell r="H633">
            <v>354819</v>
          </cell>
          <cell r="I633">
            <v>3000</v>
          </cell>
          <cell r="J633">
            <v>0</v>
          </cell>
          <cell r="K633">
            <v>0</v>
          </cell>
          <cell r="L633">
            <v>73500</v>
          </cell>
          <cell r="M633">
            <v>105000</v>
          </cell>
          <cell r="N633">
            <v>100000</v>
          </cell>
          <cell r="O633">
            <v>2179</v>
          </cell>
          <cell r="P633">
            <v>2284</v>
          </cell>
          <cell r="Q633">
            <v>2290</v>
          </cell>
          <cell r="R633">
            <v>0</v>
          </cell>
          <cell r="S633">
            <v>0</v>
          </cell>
          <cell r="T633">
            <v>0</v>
          </cell>
          <cell r="U633">
            <v>69086</v>
          </cell>
          <cell r="V633">
            <v>106810</v>
          </cell>
          <cell r="W633">
            <v>91915</v>
          </cell>
          <cell r="X633">
            <v>0</v>
          </cell>
          <cell r="Y633">
            <v>0</v>
          </cell>
          <cell r="Z633">
            <v>0</v>
          </cell>
          <cell r="AA633">
            <v>0</v>
          </cell>
          <cell r="AB633">
            <v>0</v>
          </cell>
          <cell r="AC633">
            <v>0</v>
          </cell>
          <cell r="AD633">
            <v>0</v>
          </cell>
          <cell r="AE633">
            <v>0</v>
          </cell>
          <cell r="AF633">
            <v>0</v>
          </cell>
        </row>
        <row r="634">
          <cell r="E634"/>
          <cell r="F634"/>
          <cell r="G634"/>
          <cell r="H634"/>
          <cell r="I634"/>
          <cell r="J634"/>
          <cell r="K634"/>
          <cell r="L634"/>
          <cell r="M634"/>
          <cell r="N634"/>
          <cell r="O634"/>
          <cell r="P634"/>
          <cell r="Q634"/>
          <cell r="R634"/>
          <cell r="S634"/>
          <cell r="T634"/>
          <cell r="U634"/>
          <cell r="V634"/>
          <cell r="W634"/>
          <cell r="X634"/>
          <cell r="Y634"/>
          <cell r="Z634"/>
          <cell r="AA634"/>
          <cell r="AB634"/>
          <cell r="AC634"/>
          <cell r="AD634"/>
          <cell r="AE634"/>
          <cell r="AF634"/>
        </row>
        <row r="635">
          <cell r="E635" t="str">
            <v>Ephraim Mogale</v>
          </cell>
          <cell r="F635">
            <v>35189</v>
          </cell>
          <cell r="G635">
            <v>37821</v>
          </cell>
          <cell r="H635">
            <v>39394</v>
          </cell>
          <cell r="I635">
            <v>4015</v>
          </cell>
          <cell r="J635">
            <v>5000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row>
        <row r="636">
          <cell r="E636" t="str">
            <v>Elias Motsoaledi</v>
          </cell>
          <cell r="F636">
            <v>57984</v>
          </cell>
          <cell r="G636">
            <v>62606</v>
          </cell>
          <cell r="H636">
            <v>65364</v>
          </cell>
          <cell r="I636">
            <v>0</v>
          </cell>
          <cell r="J636">
            <v>0</v>
          </cell>
          <cell r="K636">
            <v>0</v>
          </cell>
          <cell r="L636">
            <v>21348</v>
          </cell>
          <cell r="M636">
            <v>10000</v>
          </cell>
          <cell r="N636">
            <v>11000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row>
        <row r="637">
          <cell r="E637" t="str">
            <v>Makhuduthamaga</v>
          </cell>
          <cell r="F637">
            <v>65627</v>
          </cell>
          <cell r="G637">
            <v>70915</v>
          </cell>
          <cell r="H637">
            <v>74072</v>
          </cell>
          <cell r="I637">
            <v>0</v>
          </cell>
          <cell r="J637">
            <v>0</v>
          </cell>
          <cell r="K637">
            <v>0</v>
          </cell>
          <cell r="L637">
            <v>20000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row>
        <row r="638">
          <cell r="E638" t="str">
            <v>Fetakgomo Tubatse</v>
          </cell>
          <cell r="F638">
            <v>99240</v>
          </cell>
          <cell r="G638">
            <v>96588</v>
          </cell>
          <cell r="H638">
            <v>100974</v>
          </cell>
          <cell r="I638">
            <v>0</v>
          </cell>
          <cell r="J638">
            <v>0</v>
          </cell>
          <cell r="K638">
            <v>0</v>
          </cell>
          <cell r="L638">
            <v>20000</v>
          </cell>
          <cell r="M638">
            <v>10000</v>
          </cell>
          <cell r="N638">
            <v>11000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row>
        <row r="639">
          <cell r="E639" t="str">
            <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row>
        <row r="640">
          <cell r="E640" t="str">
            <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row>
        <row r="641">
          <cell r="E641" t="str">
            <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row>
        <row r="642">
          <cell r="E642" t="str">
            <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row>
        <row r="643">
          <cell r="E643" t="str">
            <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row>
        <row r="644">
          <cell r="E644" t="str">
            <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row>
        <row r="645">
          <cell r="E645" t="str">
            <v>Sekhukhune District Municipality</v>
          </cell>
          <cell r="F645">
            <v>504052</v>
          </cell>
          <cell r="G645">
            <v>547577</v>
          </cell>
          <cell r="H645">
            <v>573557</v>
          </cell>
          <cell r="I645">
            <v>0</v>
          </cell>
          <cell r="J645">
            <v>0</v>
          </cell>
          <cell r="K645">
            <v>0</v>
          </cell>
          <cell r="L645">
            <v>0</v>
          </cell>
          <cell r="M645">
            <v>0</v>
          </cell>
          <cell r="N645">
            <v>0</v>
          </cell>
          <cell r="O645">
            <v>2341</v>
          </cell>
          <cell r="P645">
            <v>2453</v>
          </cell>
          <cell r="Q645">
            <v>2460</v>
          </cell>
          <cell r="R645">
            <v>0</v>
          </cell>
          <cell r="S645">
            <v>0</v>
          </cell>
          <cell r="T645">
            <v>0</v>
          </cell>
          <cell r="U645">
            <v>0</v>
          </cell>
          <cell r="V645">
            <v>61652</v>
          </cell>
          <cell r="W645">
            <v>64425</v>
          </cell>
          <cell r="X645">
            <v>0</v>
          </cell>
          <cell r="Y645">
            <v>0</v>
          </cell>
          <cell r="Z645">
            <v>0</v>
          </cell>
          <cell r="AA645">
            <v>0</v>
          </cell>
          <cell r="AB645">
            <v>0</v>
          </cell>
          <cell r="AC645">
            <v>0</v>
          </cell>
          <cell r="AD645">
            <v>0</v>
          </cell>
          <cell r="AE645">
            <v>0</v>
          </cell>
          <cell r="AF645">
            <v>0</v>
          </cell>
        </row>
        <row r="646">
          <cell r="E646"/>
          <cell r="F646">
            <v>762092</v>
          </cell>
          <cell r="G646">
            <v>815507</v>
          </cell>
          <cell r="H646">
            <v>853361</v>
          </cell>
          <cell r="I646">
            <v>4015</v>
          </cell>
          <cell r="J646">
            <v>5000</v>
          </cell>
          <cell r="K646">
            <v>0</v>
          </cell>
          <cell r="L646">
            <v>61348</v>
          </cell>
          <cell r="M646">
            <v>20000</v>
          </cell>
          <cell r="N646">
            <v>22000</v>
          </cell>
          <cell r="O646">
            <v>2341</v>
          </cell>
          <cell r="P646">
            <v>2453</v>
          </cell>
          <cell r="Q646">
            <v>2460</v>
          </cell>
          <cell r="R646">
            <v>0</v>
          </cell>
          <cell r="S646">
            <v>0</v>
          </cell>
          <cell r="T646">
            <v>0</v>
          </cell>
          <cell r="U646">
            <v>0</v>
          </cell>
          <cell r="V646">
            <v>61652</v>
          </cell>
          <cell r="W646">
            <v>64425</v>
          </cell>
          <cell r="X646">
            <v>0</v>
          </cell>
          <cell r="Y646">
            <v>0</v>
          </cell>
          <cell r="Z646">
            <v>0</v>
          </cell>
          <cell r="AA646">
            <v>0</v>
          </cell>
          <cell r="AB646">
            <v>0</v>
          </cell>
          <cell r="AC646">
            <v>0</v>
          </cell>
          <cell r="AD646">
            <v>0</v>
          </cell>
          <cell r="AE646">
            <v>0</v>
          </cell>
          <cell r="AF646">
            <v>0</v>
          </cell>
        </row>
        <row r="647">
          <cell r="E647"/>
          <cell r="F647"/>
          <cell r="G647"/>
          <cell r="H647"/>
          <cell r="I647"/>
          <cell r="J647"/>
          <cell r="K647"/>
          <cell r="L647"/>
          <cell r="M647"/>
          <cell r="N647"/>
          <cell r="O647"/>
          <cell r="P647"/>
          <cell r="Q647"/>
          <cell r="R647"/>
          <cell r="S647"/>
          <cell r="T647"/>
          <cell r="U647"/>
          <cell r="V647"/>
          <cell r="W647"/>
          <cell r="X647"/>
          <cell r="Y647"/>
          <cell r="Z647"/>
          <cell r="AA647"/>
          <cell r="AB647"/>
          <cell r="AC647"/>
          <cell r="AD647"/>
          <cell r="AE647"/>
          <cell r="AF647"/>
        </row>
        <row r="648">
          <cell r="E648" t="str">
            <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row>
        <row r="649">
          <cell r="E649" t="str">
            <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row>
        <row r="650">
          <cell r="E650" t="str">
            <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row>
        <row r="651">
          <cell r="E651" t="str">
            <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row>
        <row r="652">
          <cell r="E652" t="str">
            <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row>
        <row r="653">
          <cell r="E653" t="str">
            <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row>
        <row r="654">
          <cell r="E654" t="str">
            <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row>
        <row r="655">
          <cell r="E655" t="str">
            <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row>
        <row r="656">
          <cell r="E656" t="str">
            <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row>
        <row r="657">
          <cell r="E657" t="str">
            <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row>
        <row r="658">
          <cell r="E658" t="str">
            <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row>
        <row r="659">
          <cell r="E659"/>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row>
        <row r="660">
          <cell r="E660"/>
          <cell r="F660"/>
          <cell r="G660"/>
          <cell r="H660"/>
          <cell r="I660"/>
          <cell r="J660"/>
          <cell r="K660"/>
          <cell r="L660"/>
          <cell r="M660"/>
          <cell r="N660"/>
          <cell r="O660"/>
          <cell r="P660"/>
          <cell r="Q660"/>
          <cell r="R660"/>
          <cell r="S660"/>
          <cell r="T660"/>
          <cell r="U660"/>
          <cell r="V660"/>
          <cell r="W660"/>
          <cell r="X660"/>
          <cell r="Y660"/>
          <cell r="Z660"/>
          <cell r="AA660"/>
          <cell r="AB660"/>
          <cell r="AC660"/>
          <cell r="AD660"/>
          <cell r="AE660"/>
          <cell r="AF660"/>
        </row>
        <row r="661">
          <cell r="E661" t="str">
            <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row>
        <row r="662">
          <cell r="E662" t="str">
            <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row>
        <row r="663">
          <cell r="E663" t="str">
            <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row>
        <row r="664">
          <cell r="E664" t="str">
            <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row>
        <row r="665">
          <cell r="E665" t="str">
            <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row>
        <row r="666">
          <cell r="E666" t="str">
            <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row>
        <row r="667">
          <cell r="E667" t="str">
            <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row>
        <row r="668">
          <cell r="E668" t="str">
            <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row>
        <row r="669">
          <cell r="E669" t="str">
            <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row>
        <row r="670">
          <cell r="E670" t="str">
            <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row>
        <row r="671">
          <cell r="E671" t="str">
            <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row>
        <row r="672">
          <cell r="E672"/>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row>
        <row r="673">
          <cell r="E673"/>
          <cell r="F673"/>
          <cell r="G673"/>
          <cell r="H673"/>
          <cell r="I673"/>
          <cell r="J673"/>
          <cell r="K673"/>
          <cell r="L673"/>
          <cell r="M673"/>
          <cell r="N673"/>
          <cell r="O673"/>
          <cell r="P673"/>
          <cell r="Q673"/>
          <cell r="R673"/>
          <cell r="S673"/>
          <cell r="T673"/>
          <cell r="U673"/>
          <cell r="V673"/>
          <cell r="W673"/>
          <cell r="X673"/>
          <cell r="Y673"/>
          <cell r="Z673"/>
          <cell r="AA673"/>
          <cell r="AB673"/>
          <cell r="AC673"/>
          <cell r="AD673"/>
          <cell r="AE673"/>
          <cell r="AF673"/>
        </row>
        <row r="674">
          <cell r="E674" t="str">
            <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row>
        <row r="675">
          <cell r="E675" t="str">
            <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row>
        <row r="676">
          <cell r="E676" t="str">
            <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row>
        <row r="677">
          <cell r="E677" t="str">
            <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row>
        <row r="678">
          <cell r="E678" t="str">
            <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row>
        <row r="679">
          <cell r="E679" t="str">
            <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row>
        <row r="680">
          <cell r="E680" t="str">
            <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row>
        <row r="681">
          <cell r="E681" t="str">
            <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row>
        <row r="682">
          <cell r="E682" t="str">
            <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row>
        <row r="683">
          <cell r="E683" t="str">
            <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row>
        <row r="684">
          <cell r="E684" t="str">
            <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row>
        <row r="685">
          <cell r="E685"/>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row>
        <row r="686">
          <cell r="E686"/>
          <cell r="F686"/>
          <cell r="G686"/>
          <cell r="H686"/>
          <cell r="I686"/>
          <cell r="J686"/>
          <cell r="K686"/>
          <cell r="L686"/>
          <cell r="M686"/>
          <cell r="N686"/>
          <cell r="O686"/>
          <cell r="P686"/>
          <cell r="Q686"/>
          <cell r="R686"/>
          <cell r="S686"/>
          <cell r="T686"/>
          <cell r="U686"/>
          <cell r="V686"/>
          <cell r="W686"/>
          <cell r="X686"/>
          <cell r="Y686"/>
          <cell r="Z686"/>
          <cell r="AA686"/>
          <cell r="AB686"/>
          <cell r="AC686"/>
          <cell r="AD686"/>
          <cell r="AE686"/>
          <cell r="AF686"/>
        </row>
        <row r="687">
          <cell r="E687" t="str">
            <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row>
        <row r="688">
          <cell r="E688" t="str">
            <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row>
        <row r="689">
          <cell r="E689" t="str">
            <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row>
        <row r="690">
          <cell r="E690" t="str">
            <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row>
        <row r="691">
          <cell r="E691" t="str">
            <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row>
        <row r="692">
          <cell r="E692" t="str">
            <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row>
        <row r="693">
          <cell r="E693" t="str">
            <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row>
        <row r="694">
          <cell r="E694" t="str">
            <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row>
        <row r="695">
          <cell r="E695" t="str">
            <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row>
        <row r="696">
          <cell r="E696" t="str">
            <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row>
        <row r="697">
          <cell r="E697" t="str">
            <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row>
        <row r="698">
          <cell r="E698"/>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row>
        <row r="699">
          <cell r="E699"/>
          <cell r="F699"/>
          <cell r="G699"/>
          <cell r="H699"/>
          <cell r="I699"/>
          <cell r="J699"/>
          <cell r="K699"/>
          <cell r="L699"/>
          <cell r="M699"/>
          <cell r="N699"/>
          <cell r="O699"/>
          <cell r="P699"/>
          <cell r="Q699"/>
          <cell r="R699"/>
          <cell r="S699"/>
          <cell r="T699"/>
          <cell r="U699"/>
          <cell r="V699"/>
          <cell r="W699"/>
          <cell r="X699"/>
          <cell r="Y699"/>
          <cell r="Z699"/>
          <cell r="AA699"/>
          <cell r="AB699"/>
          <cell r="AC699"/>
          <cell r="AD699"/>
          <cell r="AE699"/>
          <cell r="AF699"/>
        </row>
        <row r="700">
          <cell r="E700" t="str">
            <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row>
        <row r="701">
          <cell r="E701" t="str">
            <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row>
        <row r="702">
          <cell r="E702" t="str">
            <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row>
        <row r="703">
          <cell r="E703" t="str">
            <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row>
        <row r="704">
          <cell r="E704" t="str">
            <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row>
        <row r="705">
          <cell r="E705" t="str">
            <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row>
        <row r="706">
          <cell r="E706" t="str">
            <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row>
        <row r="707">
          <cell r="E707" t="str">
            <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row>
        <row r="708">
          <cell r="E708" t="str">
            <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row>
        <row r="709">
          <cell r="E709" t="str">
            <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row>
        <row r="710">
          <cell r="E710" t="str">
            <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row>
        <row r="711">
          <cell r="E711"/>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row>
        <row r="712">
          <cell r="E712"/>
          <cell r="F712"/>
          <cell r="G712"/>
          <cell r="H712"/>
          <cell r="I712"/>
          <cell r="J712"/>
          <cell r="K712"/>
          <cell r="L712"/>
          <cell r="M712"/>
          <cell r="N712"/>
          <cell r="O712"/>
          <cell r="P712"/>
          <cell r="Q712"/>
          <cell r="R712"/>
          <cell r="S712"/>
          <cell r="T712"/>
          <cell r="U712"/>
          <cell r="V712"/>
          <cell r="W712"/>
          <cell r="X712"/>
          <cell r="Y712"/>
          <cell r="Z712"/>
          <cell r="AA712"/>
          <cell r="AB712"/>
          <cell r="AC712"/>
          <cell r="AD712"/>
          <cell r="AE712"/>
          <cell r="AF712"/>
        </row>
        <row r="713">
          <cell r="E713"/>
          <cell r="F713">
            <v>3116210</v>
          </cell>
          <cell r="G713">
            <v>3341770</v>
          </cell>
          <cell r="H713">
            <v>3495807</v>
          </cell>
          <cell r="I713">
            <v>20015</v>
          </cell>
          <cell r="J713">
            <v>18000</v>
          </cell>
          <cell r="K713">
            <v>0</v>
          </cell>
          <cell r="L713">
            <v>298164</v>
          </cell>
          <cell r="M713">
            <v>292909</v>
          </cell>
          <cell r="N713">
            <v>303733</v>
          </cell>
          <cell r="O713">
            <v>11549</v>
          </cell>
          <cell r="P713">
            <v>12103</v>
          </cell>
          <cell r="Q713">
            <v>12136</v>
          </cell>
          <cell r="R713">
            <v>218806</v>
          </cell>
          <cell r="S713">
            <v>154584</v>
          </cell>
          <cell r="T713">
            <v>120597</v>
          </cell>
          <cell r="U713">
            <v>315449</v>
          </cell>
          <cell r="V713">
            <v>463462</v>
          </cell>
          <cell r="W713">
            <v>524430</v>
          </cell>
          <cell r="X713">
            <v>397532</v>
          </cell>
          <cell r="Y713">
            <v>389347</v>
          </cell>
          <cell r="Z713">
            <v>406823</v>
          </cell>
          <cell r="AA713">
            <v>0</v>
          </cell>
          <cell r="AB713">
            <v>0</v>
          </cell>
          <cell r="AC713">
            <v>0</v>
          </cell>
          <cell r="AD713">
            <v>0</v>
          </cell>
          <cell r="AE713">
            <v>0</v>
          </cell>
          <cell r="AF713">
            <v>0</v>
          </cell>
        </row>
        <row r="714">
          <cell r="E714"/>
          <cell r="F714"/>
          <cell r="G714"/>
          <cell r="H714"/>
          <cell r="I714"/>
          <cell r="J714"/>
          <cell r="K714"/>
          <cell r="L714"/>
          <cell r="M714"/>
          <cell r="N714"/>
          <cell r="O714"/>
          <cell r="P714"/>
          <cell r="Q714"/>
          <cell r="R714"/>
          <cell r="S714"/>
          <cell r="T714"/>
          <cell r="U714"/>
          <cell r="V714"/>
          <cell r="W714"/>
          <cell r="X714"/>
          <cell r="Y714"/>
          <cell r="Z714"/>
          <cell r="AA714"/>
          <cell r="AB714"/>
          <cell r="AC714"/>
          <cell r="AD714"/>
          <cell r="AE714"/>
          <cell r="AF714"/>
        </row>
        <row r="715">
          <cell r="E715"/>
          <cell r="F715"/>
          <cell r="G715"/>
          <cell r="H715"/>
          <cell r="I715"/>
          <cell r="J715"/>
          <cell r="K715"/>
          <cell r="L715"/>
          <cell r="M715"/>
          <cell r="N715"/>
          <cell r="O715"/>
          <cell r="P715"/>
          <cell r="Q715"/>
          <cell r="R715"/>
          <cell r="S715"/>
          <cell r="T715"/>
          <cell r="U715"/>
          <cell r="V715"/>
          <cell r="W715"/>
          <cell r="X715"/>
          <cell r="Y715"/>
          <cell r="Z715"/>
          <cell r="AA715"/>
          <cell r="AB715"/>
          <cell r="AC715"/>
          <cell r="AD715"/>
          <cell r="AE715"/>
          <cell r="AF715"/>
        </row>
        <row r="716">
          <cell r="E716"/>
          <cell r="F716"/>
          <cell r="G716"/>
          <cell r="H716"/>
          <cell r="I716"/>
          <cell r="J716"/>
          <cell r="K716"/>
          <cell r="L716"/>
          <cell r="M716"/>
          <cell r="N716"/>
          <cell r="O716"/>
          <cell r="P716"/>
          <cell r="Q716"/>
          <cell r="R716"/>
          <cell r="S716"/>
          <cell r="T716"/>
          <cell r="U716"/>
          <cell r="V716"/>
          <cell r="W716"/>
          <cell r="X716"/>
          <cell r="Y716"/>
          <cell r="Z716"/>
          <cell r="AA716"/>
          <cell r="AB716"/>
          <cell r="AC716"/>
          <cell r="AD716"/>
          <cell r="AE716"/>
          <cell r="AF716"/>
        </row>
        <row r="717">
          <cell r="E717" t="str">
            <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row>
        <row r="718">
          <cell r="E718" t="str">
            <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row>
        <row r="719">
          <cell r="E719" t="str">
            <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row>
        <row r="720">
          <cell r="E720" t="str">
            <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row>
        <row r="721">
          <cell r="E721" t="str">
            <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row>
        <row r="722">
          <cell r="E722"/>
          <cell r="F722"/>
          <cell r="G722"/>
          <cell r="H722"/>
          <cell r="I722"/>
          <cell r="J722"/>
          <cell r="K722"/>
          <cell r="L722"/>
          <cell r="M722"/>
          <cell r="N722"/>
          <cell r="O722"/>
          <cell r="P722"/>
          <cell r="Q722"/>
          <cell r="R722"/>
          <cell r="S722"/>
          <cell r="T722"/>
          <cell r="U722"/>
          <cell r="V722"/>
          <cell r="W722"/>
          <cell r="X722"/>
          <cell r="Y722"/>
          <cell r="Z722"/>
          <cell r="AA722"/>
          <cell r="AB722"/>
          <cell r="AC722"/>
          <cell r="AD722"/>
          <cell r="AE722"/>
          <cell r="AF722"/>
        </row>
        <row r="723">
          <cell r="E723"/>
          <cell r="F723"/>
          <cell r="G723"/>
          <cell r="H723"/>
          <cell r="I723"/>
          <cell r="J723"/>
          <cell r="K723"/>
          <cell r="L723"/>
          <cell r="M723"/>
          <cell r="N723"/>
          <cell r="O723"/>
          <cell r="P723"/>
          <cell r="Q723"/>
          <cell r="R723"/>
          <cell r="S723"/>
          <cell r="T723"/>
          <cell r="U723"/>
          <cell r="V723"/>
          <cell r="W723"/>
          <cell r="X723"/>
          <cell r="Y723"/>
          <cell r="Z723"/>
          <cell r="AA723"/>
          <cell r="AB723"/>
          <cell r="AC723"/>
          <cell r="AD723"/>
          <cell r="AE723"/>
          <cell r="AF723"/>
        </row>
        <row r="724">
          <cell r="E724" t="str">
            <v>Chief Albert Luthuli</v>
          </cell>
          <cell r="F724">
            <v>92108</v>
          </cell>
          <cell r="G724">
            <v>99706</v>
          </cell>
          <cell r="H724">
            <v>104241</v>
          </cell>
          <cell r="I724">
            <v>3500</v>
          </cell>
          <cell r="J724">
            <v>3000</v>
          </cell>
          <cell r="K724">
            <v>0</v>
          </cell>
          <cell r="L724">
            <v>8468</v>
          </cell>
          <cell r="M724">
            <v>12000</v>
          </cell>
          <cell r="N724">
            <v>12000</v>
          </cell>
          <cell r="O724">
            <v>0</v>
          </cell>
          <cell r="P724">
            <v>0</v>
          </cell>
          <cell r="Q724">
            <v>0</v>
          </cell>
          <cell r="R724">
            <v>145000</v>
          </cell>
          <cell r="S724">
            <v>110000</v>
          </cell>
          <cell r="T724">
            <v>78000</v>
          </cell>
          <cell r="U724">
            <v>64000</v>
          </cell>
          <cell r="V724">
            <v>57745</v>
          </cell>
          <cell r="W724">
            <v>60000</v>
          </cell>
          <cell r="X724">
            <v>0</v>
          </cell>
          <cell r="Y724">
            <v>0</v>
          </cell>
          <cell r="Z724">
            <v>0</v>
          </cell>
          <cell r="AA724">
            <v>0</v>
          </cell>
          <cell r="AB724">
            <v>0</v>
          </cell>
          <cell r="AC724">
            <v>0</v>
          </cell>
          <cell r="AD724">
            <v>0</v>
          </cell>
          <cell r="AE724">
            <v>0</v>
          </cell>
          <cell r="AF724">
            <v>0</v>
          </cell>
        </row>
        <row r="725">
          <cell r="E725" t="str">
            <v>Msukaligwa</v>
          </cell>
          <cell r="F725">
            <v>55638</v>
          </cell>
          <cell r="G725">
            <v>60055</v>
          </cell>
          <cell r="H725">
            <v>62691</v>
          </cell>
          <cell r="I725">
            <v>0</v>
          </cell>
          <cell r="J725">
            <v>0</v>
          </cell>
          <cell r="K725">
            <v>0</v>
          </cell>
          <cell r="L725">
            <v>10000</v>
          </cell>
          <cell r="M725">
            <v>11000</v>
          </cell>
          <cell r="N725">
            <v>10000</v>
          </cell>
          <cell r="O725">
            <v>0</v>
          </cell>
          <cell r="P725">
            <v>0</v>
          </cell>
          <cell r="Q725">
            <v>0</v>
          </cell>
          <cell r="R725">
            <v>86080</v>
          </cell>
          <cell r="S725">
            <v>150000</v>
          </cell>
          <cell r="T725">
            <v>160000</v>
          </cell>
          <cell r="U725">
            <v>50000</v>
          </cell>
          <cell r="V725">
            <v>60000</v>
          </cell>
          <cell r="W725">
            <v>60000</v>
          </cell>
          <cell r="X725">
            <v>0</v>
          </cell>
          <cell r="Y725">
            <v>0</v>
          </cell>
          <cell r="Z725">
            <v>0</v>
          </cell>
          <cell r="AA725">
            <v>0</v>
          </cell>
          <cell r="AB725">
            <v>0</v>
          </cell>
          <cell r="AC725">
            <v>0</v>
          </cell>
          <cell r="AD725">
            <v>0</v>
          </cell>
          <cell r="AE725">
            <v>0</v>
          </cell>
          <cell r="AF725">
            <v>0</v>
          </cell>
        </row>
        <row r="726">
          <cell r="E726" t="str">
            <v>Mkhondo</v>
          </cell>
          <cell r="F726">
            <v>82836</v>
          </cell>
          <cell r="G726">
            <v>89625</v>
          </cell>
          <cell r="H726">
            <v>93677</v>
          </cell>
          <cell r="I726">
            <v>0</v>
          </cell>
          <cell r="J726">
            <v>0</v>
          </cell>
          <cell r="K726">
            <v>0</v>
          </cell>
          <cell r="L726">
            <v>36360</v>
          </cell>
          <cell r="M726">
            <v>17000</v>
          </cell>
          <cell r="N726">
            <v>18000</v>
          </cell>
          <cell r="O726">
            <v>0</v>
          </cell>
          <cell r="P726">
            <v>0</v>
          </cell>
          <cell r="Q726">
            <v>0</v>
          </cell>
          <cell r="R726">
            <v>0</v>
          </cell>
          <cell r="S726">
            <v>0</v>
          </cell>
          <cell r="T726">
            <v>0</v>
          </cell>
          <cell r="U726">
            <v>70000</v>
          </cell>
          <cell r="V726">
            <v>50000</v>
          </cell>
          <cell r="W726">
            <v>30000</v>
          </cell>
          <cell r="X726">
            <v>0</v>
          </cell>
          <cell r="Y726">
            <v>0</v>
          </cell>
          <cell r="Z726">
            <v>0</v>
          </cell>
          <cell r="AA726">
            <v>0</v>
          </cell>
          <cell r="AB726">
            <v>0</v>
          </cell>
          <cell r="AC726">
            <v>0</v>
          </cell>
          <cell r="AD726">
            <v>0</v>
          </cell>
          <cell r="AE726">
            <v>0</v>
          </cell>
          <cell r="AF726">
            <v>0</v>
          </cell>
        </row>
        <row r="727">
          <cell r="E727" t="str">
            <v>Dr Pixley ka Isaka Seme</v>
          </cell>
          <cell r="F727">
            <v>27738</v>
          </cell>
          <cell r="G727">
            <v>29722</v>
          </cell>
          <cell r="H727">
            <v>30906</v>
          </cell>
          <cell r="I727">
            <v>0</v>
          </cell>
          <cell r="J727">
            <v>0</v>
          </cell>
          <cell r="K727">
            <v>0</v>
          </cell>
          <cell r="L727">
            <v>0</v>
          </cell>
          <cell r="M727">
            <v>12000</v>
          </cell>
          <cell r="N727">
            <v>13000</v>
          </cell>
          <cell r="O727">
            <v>0</v>
          </cell>
          <cell r="P727">
            <v>0</v>
          </cell>
          <cell r="Q727">
            <v>0</v>
          </cell>
          <cell r="R727">
            <v>0</v>
          </cell>
          <cell r="S727">
            <v>0</v>
          </cell>
          <cell r="T727">
            <v>0</v>
          </cell>
          <cell r="U727">
            <v>85000</v>
          </cell>
          <cell r="V727">
            <v>40000</v>
          </cell>
          <cell r="W727">
            <v>30000</v>
          </cell>
          <cell r="X727">
            <v>0</v>
          </cell>
          <cell r="Y727">
            <v>0</v>
          </cell>
          <cell r="Z727">
            <v>0</v>
          </cell>
          <cell r="AA727">
            <v>0</v>
          </cell>
          <cell r="AB727">
            <v>0</v>
          </cell>
          <cell r="AC727">
            <v>0</v>
          </cell>
          <cell r="AD727">
            <v>0</v>
          </cell>
          <cell r="AE727">
            <v>0</v>
          </cell>
          <cell r="AF727">
            <v>0</v>
          </cell>
        </row>
        <row r="728">
          <cell r="E728" t="str">
            <v>Lekwa</v>
          </cell>
          <cell r="F728">
            <v>30307</v>
          </cell>
          <cell r="G728">
            <v>32514</v>
          </cell>
          <cell r="H728">
            <v>33832</v>
          </cell>
          <cell r="I728">
            <v>0</v>
          </cell>
          <cell r="J728">
            <v>0</v>
          </cell>
          <cell r="K728">
            <v>0</v>
          </cell>
          <cell r="L728">
            <v>10000</v>
          </cell>
          <cell r="M728">
            <v>15000</v>
          </cell>
          <cell r="N728">
            <v>15000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row>
        <row r="729">
          <cell r="E729" t="str">
            <v>Dipaleseng</v>
          </cell>
          <cell r="F729">
            <v>19664</v>
          </cell>
          <cell r="G729">
            <v>20943</v>
          </cell>
          <cell r="H729">
            <v>21708</v>
          </cell>
          <cell r="I729">
            <v>3000</v>
          </cell>
          <cell r="J729">
            <v>4000</v>
          </cell>
          <cell r="K729">
            <v>0</v>
          </cell>
          <cell r="L729">
            <v>31797</v>
          </cell>
          <cell r="M729">
            <v>15000</v>
          </cell>
          <cell r="N729">
            <v>15000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row>
        <row r="730">
          <cell r="E730" t="str">
            <v>Govan Mbeki</v>
          </cell>
          <cell r="F730">
            <v>61043</v>
          </cell>
          <cell r="G730">
            <v>65932</v>
          </cell>
          <cell r="H730">
            <v>68849</v>
          </cell>
          <cell r="I730">
            <v>4200</v>
          </cell>
          <cell r="J730">
            <v>5000</v>
          </cell>
          <cell r="K730">
            <v>0</v>
          </cell>
          <cell r="L730">
            <v>7650</v>
          </cell>
          <cell r="M730">
            <v>19000</v>
          </cell>
          <cell r="N730">
            <v>22000</v>
          </cell>
          <cell r="O730">
            <v>0</v>
          </cell>
          <cell r="P730">
            <v>0</v>
          </cell>
          <cell r="Q730">
            <v>0</v>
          </cell>
          <cell r="R730">
            <v>40000</v>
          </cell>
          <cell r="S730">
            <v>70000</v>
          </cell>
          <cell r="T730">
            <v>96793</v>
          </cell>
          <cell r="U730">
            <v>16000</v>
          </cell>
          <cell r="V730">
            <v>0</v>
          </cell>
          <cell r="W730">
            <v>0</v>
          </cell>
          <cell r="X730">
            <v>0</v>
          </cell>
          <cell r="Y730">
            <v>0</v>
          </cell>
          <cell r="Z730">
            <v>0</v>
          </cell>
          <cell r="AA730">
            <v>0</v>
          </cell>
          <cell r="AB730">
            <v>0</v>
          </cell>
          <cell r="AC730">
            <v>0</v>
          </cell>
          <cell r="AD730">
            <v>0</v>
          </cell>
          <cell r="AE730">
            <v>0</v>
          </cell>
          <cell r="AF730">
            <v>0</v>
          </cell>
        </row>
        <row r="731">
          <cell r="E731" t="str">
            <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row>
        <row r="732">
          <cell r="E732" t="str">
            <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row>
        <row r="733">
          <cell r="E733" t="str">
            <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row>
        <row r="734">
          <cell r="E734" t="str">
            <v>Gert Sibande District Municipality</v>
          </cell>
          <cell r="F734">
            <v>0</v>
          </cell>
          <cell r="G734">
            <v>0</v>
          </cell>
          <cell r="H734">
            <v>0</v>
          </cell>
          <cell r="I734">
            <v>0</v>
          </cell>
          <cell r="J734">
            <v>0</v>
          </cell>
          <cell r="K734">
            <v>0</v>
          </cell>
          <cell r="L734">
            <v>0</v>
          </cell>
          <cell r="M734">
            <v>0</v>
          </cell>
          <cell r="N734">
            <v>0</v>
          </cell>
          <cell r="O734">
            <v>2365</v>
          </cell>
          <cell r="P734">
            <v>2481</v>
          </cell>
          <cell r="Q734">
            <v>2485</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row>
        <row r="735">
          <cell r="E735"/>
          <cell r="F735">
            <v>369334</v>
          </cell>
          <cell r="G735">
            <v>398497</v>
          </cell>
          <cell r="H735">
            <v>415904</v>
          </cell>
          <cell r="I735">
            <v>10700</v>
          </cell>
          <cell r="J735">
            <v>12000</v>
          </cell>
          <cell r="K735">
            <v>0</v>
          </cell>
          <cell r="L735">
            <v>104275</v>
          </cell>
          <cell r="M735">
            <v>101000</v>
          </cell>
          <cell r="N735">
            <v>105000</v>
          </cell>
          <cell r="O735">
            <v>2365</v>
          </cell>
          <cell r="P735">
            <v>2481</v>
          </cell>
          <cell r="Q735">
            <v>2485</v>
          </cell>
          <cell r="R735">
            <v>271080</v>
          </cell>
          <cell r="S735">
            <v>330000</v>
          </cell>
          <cell r="T735">
            <v>334793</v>
          </cell>
          <cell r="U735">
            <v>285000</v>
          </cell>
          <cell r="V735">
            <v>207745</v>
          </cell>
          <cell r="W735">
            <v>180000</v>
          </cell>
          <cell r="X735">
            <v>0</v>
          </cell>
          <cell r="Y735">
            <v>0</v>
          </cell>
          <cell r="Z735">
            <v>0</v>
          </cell>
          <cell r="AA735">
            <v>0</v>
          </cell>
          <cell r="AB735">
            <v>0</v>
          </cell>
          <cell r="AC735">
            <v>0</v>
          </cell>
          <cell r="AD735">
            <v>0</v>
          </cell>
          <cell r="AE735">
            <v>0</v>
          </cell>
          <cell r="AF735">
            <v>0</v>
          </cell>
        </row>
        <row r="736">
          <cell r="E736"/>
          <cell r="F736"/>
          <cell r="G736"/>
          <cell r="H736"/>
          <cell r="I736"/>
          <cell r="J736"/>
          <cell r="K736"/>
          <cell r="L736"/>
          <cell r="M736"/>
          <cell r="N736"/>
          <cell r="O736"/>
          <cell r="P736"/>
          <cell r="Q736"/>
          <cell r="R736"/>
          <cell r="S736"/>
          <cell r="T736"/>
          <cell r="U736"/>
          <cell r="V736"/>
          <cell r="W736"/>
          <cell r="X736"/>
          <cell r="Y736"/>
          <cell r="Z736"/>
          <cell r="AA736"/>
          <cell r="AB736"/>
          <cell r="AC736"/>
          <cell r="AD736"/>
          <cell r="AE736"/>
          <cell r="AF736"/>
        </row>
        <row r="737">
          <cell r="E737" t="str">
            <v>Victor Khanye</v>
          </cell>
          <cell r="F737">
            <v>26134</v>
          </cell>
          <cell r="G737">
            <v>27976</v>
          </cell>
          <cell r="H737">
            <v>29078</v>
          </cell>
          <cell r="I737">
            <v>0</v>
          </cell>
          <cell r="J737">
            <v>0</v>
          </cell>
          <cell r="K737">
            <v>0</v>
          </cell>
          <cell r="L737">
            <v>0</v>
          </cell>
          <cell r="M737">
            <v>10000</v>
          </cell>
          <cell r="N737">
            <v>13321</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row>
        <row r="738">
          <cell r="E738" t="str">
            <v>Emalahleni</v>
          </cell>
          <cell r="F738">
            <v>127032</v>
          </cell>
          <cell r="G738">
            <v>137675</v>
          </cell>
          <cell r="H738">
            <v>144029</v>
          </cell>
          <cell r="I738">
            <v>0</v>
          </cell>
          <cell r="J738">
            <v>0</v>
          </cell>
          <cell r="K738">
            <v>0</v>
          </cell>
          <cell r="L738">
            <v>47500</v>
          </cell>
          <cell r="M738">
            <v>36833</v>
          </cell>
          <cell r="N738">
            <v>38000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row>
        <row r="739">
          <cell r="E739" t="str">
            <v>Steve Tshwete</v>
          </cell>
          <cell r="F739">
            <v>0</v>
          </cell>
          <cell r="G739">
            <v>0</v>
          </cell>
          <cell r="H739">
            <v>0</v>
          </cell>
          <cell r="I739">
            <v>0</v>
          </cell>
          <cell r="J739">
            <v>0</v>
          </cell>
          <cell r="K739">
            <v>0</v>
          </cell>
          <cell r="L739">
            <v>15000</v>
          </cell>
          <cell r="M739">
            <v>13000</v>
          </cell>
          <cell r="N739">
            <v>15000</v>
          </cell>
          <cell r="O739">
            <v>0</v>
          </cell>
          <cell r="P739">
            <v>0</v>
          </cell>
          <cell r="Q739">
            <v>0</v>
          </cell>
          <cell r="R739">
            <v>45000</v>
          </cell>
          <cell r="S739">
            <v>82000</v>
          </cell>
          <cell r="T739">
            <v>36000</v>
          </cell>
          <cell r="U739">
            <v>45000</v>
          </cell>
          <cell r="V739">
            <v>40000</v>
          </cell>
          <cell r="W739">
            <v>50000</v>
          </cell>
          <cell r="X739">
            <v>75218</v>
          </cell>
          <cell r="Y739">
            <v>56588</v>
          </cell>
          <cell r="Z739">
            <v>58924</v>
          </cell>
          <cell r="AA739">
            <v>0</v>
          </cell>
          <cell r="AB739">
            <v>0</v>
          </cell>
          <cell r="AC739">
            <v>0</v>
          </cell>
          <cell r="AD739">
            <v>0</v>
          </cell>
          <cell r="AE739">
            <v>0</v>
          </cell>
          <cell r="AF739">
            <v>0</v>
          </cell>
        </row>
        <row r="740">
          <cell r="E740" t="str">
            <v>Emakhazeni</v>
          </cell>
          <cell r="F740">
            <v>19046</v>
          </cell>
          <cell r="G740">
            <v>20272</v>
          </cell>
          <cell r="H740">
            <v>21004</v>
          </cell>
          <cell r="I740">
            <v>0</v>
          </cell>
          <cell r="J740">
            <v>0</v>
          </cell>
          <cell r="K740">
            <v>0</v>
          </cell>
          <cell r="L740">
            <v>34000</v>
          </cell>
          <cell r="M740">
            <v>14000</v>
          </cell>
          <cell r="N740">
            <v>15000</v>
          </cell>
          <cell r="O740">
            <v>0</v>
          </cell>
          <cell r="P740">
            <v>0</v>
          </cell>
          <cell r="Q740">
            <v>0</v>
          </cell>
          <cell r="R740">
            <v>0</v>
          </cell>
          <cell r="S740">
            <v>0</v>
          </cell>
          <cell r="T740">
            <v>0</v>
          </cell>
          <cell r="U740">
            <v>20000</v>
          </cell>
          <cell r="V740">
            <v>20000</v>
          </cell>
          <cell r="W740">
            <v>25000</v>
          </cell>
          <cell r="X740">
            <v>0</v>
          </cell>
          <cell r="Y740">
            <v>0</v>
          </cell>
          <cell r="Z740">
            <v>0</v>
          </cell>
          <cell r="AA740">
            <v>0</v>
          </cell>
          <cell r="AB740">
            <v>0</v>
          </cell>
          <cell r="AC740">
            <v>0</v>
          </cell>
          <cell r="AD740">
            <v>0</v>
          </cell>
          <cell r="AE740">
            <v>0</v>
          </cell>
          <cell r="AF740">
            <v>0</v>
          </cell>
        </row>
        <row r="741">
          <cell r="E741" t="str">
            <v>Thembisile Hani</v>
          </cell>
          <cell r="F741">
            <v>130698</v>
          </cell>
          <cell r="G741">
            <v>141661</v>
          </cell>
          <cell r="H741">
            <v>148204</v>
          </cell>
          <cell r="I741">
            <v>4500</v>
          </cell>
          <cell r="J741">
            <v>4000</v>
          </cell>
          <cell r="K741">
            <v>0</v>
          </cell>
          <cell r="L741">
            <v>0</v>
          </cell>
          <cell r="M741">
            <v>0</v>
          </cell>
          <cell r="N741">
            <v>0</v>
          </cell>
          <cell r="O741">
            <v>0</v>
          </cell>
          <cell r="P741">
            <v>0</v>
          </cell>
          <cell r="Q741">
            <v>0</v>
          </cell>
          <cell r="R741">
            <v>0</v>
          </cell>
          <cell r="S741">
            <v>0</v>
          </cell>
          <cell r="T741">
            <v>0</v>
          </cell>
          <cell r="U741">
            <v>51000</v>
          </cell>
          <cell r="V741">
            <v>30000</v>
          </cell>
          <cell r="W741">
            <v>30000</v>
          </cell>
          <cell r="X741">
            <v>0</v>
          </cell>
          <cell r="Y741">
            <v>0</v>
          </cell>
          <cell r="Z741">
            <v>0</v>
          </cell>
          <cell r="AA741">
            <v>0</v>
          </cell>
          <cell r="AB741">
            <v>0</v>
          </cell>
          <cell r="AC741">
            <v>0</v>
          </cell>
          <cell r="AD741">
            <v>0</v>
          </cell>
          <cell r="AE741">
            <v>0</v>
          </cell>
          <cell r="AF741">
            <v>0</v>
          </cell>
        </row>
        <row r="742">
          <cell r="E742" t="str">
            <v>Dr JS Moroka</v>
          </cell>
          <cell r="F742">
            <v>132482</v>
          </cell>
          <cell r="G742">
            <v>143602</v>
          </cell>
          <cell r="H742">
            <v>150238</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row>
        <row r="743">
          <cell r="E743" t="str">
            <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row>
        <row r="744">
          <cell r="E744" t="str">
            <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row>
        <row r="745">
          <cell r="E745" t="str">
            <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row>
        <row r="746">
          <cell r="E746" t="str">
            <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row>
        <row r="747">
          <cell r="E747" t="str">
            <v>Nkangala District Municipality</v>
          </cell>
          <cell r="F747">
            <v>0</v>
          </cell>
          <cell r="G747">
            <v>0</v>
          </cell>
          <cell r="H747">
            <v>0</v>
          </cell>
          <cell r="I747">
            <v>0</v>
          </cell>
          <cell r="J747">
            <v>0</v>
          </cell>
          <cell r="K747">
            <v>0</v>
          </cell>
          <cell r="L747">
            <v>0</v>
          </cell>
          <cell r="M747">
            <v>0</v>
          </cell>
          <cell r="N747">
            <v>0</v>
          </cell>
          <cell r="O747">
            <v>2228</v>
          </cell>
          <cell r="P747">
            <v>2339</v>
          </cell>
          <cell r="Q747">
            <v>2342</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row>
        <row r="748">
          <cell r="E748"/>
          <cell r="F748">
            <v>435392</v>
          </cell>
          <cell r="G748">
            <v>471186</v>
          </cell>
          <cell r="H748">
            <v>492553</v>
          </cell>
          <cell r="I748">
            <v>4500</v>
          </cell>
          <cell r="J748">
            <v>4000</v>
          </cell>
          <cell r="K748">
            <v>0</v>
          </cell>
          <cell r="L748">
            <v>96500</v>
          </cell>
          <cell r="M748">
            <v>73833</v>
          </cell>
          <cell r="N748">
            <v>81321</v>
          </cell>
          <cell r="O748">
            <v>2228</v>
          </cell>
          <cell r="P748">
            <v>2339</v>
          </cell>
          <cell r="Q748">
            <v>2342</v>
          </cell>
          <cell r="R748">
            <v>45000</v>
          </cell>
          <cell r="S748">
            <v>82000</v>
          </cell>
          <cell r="T748">
            <v>36000</v>
          </cell>
          <cell r="U748">
            <v>116000</v>
          </cell>
          <cell r="V748">
            <v>90000</v>
          </cell>
          <cell r="W748">
            <v>105000</v>
          </cell>
          <cell r="X748">
            <v>75218</v>
          </cell>
          <cell r="Y748">
            <v>56588</v>
          </cell>
          <cell r="Z748">
            <v>58924</v>
          </cell>
          <cell r="AA748">
            <v>0</v>
          </cell>
          <cell r="AB748">
            <v>0</v>
          </cell>
          <cell r="AC748">
            <v>0</v>
          </cell>
          <cell r="AD748">
            <v>0</v>
          </cell>
          <cell r="AE748">
            <v>0</v>
          </cell>
          <cell r="AF748">
            <v>0</v>
          </cell>
        </row>
        <row r="749">
          <cell r="E749"/>
          <cell r="F749"/>
          <cell r="G749"/>
          <cell r="H749"/>
          <cell r="I749"/>
          <cell r="J749"/>
          <cell r="K749"/>
          <cell r="L749"/>
          <cell r="M749"/>
          <cell r="N749"/>
          <cell r="O749"/>
          <cell r="P749"/>
          <cell r="Q749"/>
          <cell r="R749"/>
          <cell r="S749"/>
          <cell r="T749"/>
          <cell r="U749"/>
          <cell r="V749"/>
          <cell r="W749"/>
          <cell r="X749"/>
          <cell r="Y749"/>
          <cell r="Z749"/>
          <cell r="AA749"/>
          <cell r="AB749"/>
          <cell r="AC749"/>
          <cell r="AD749"/>
          <cell r="AE749"/>
          <cell r="AF749"/>
        </row>
        <row r="750">
          <cell r="E750" t="str">
            <v>Thaba Chweu</v>
          </cell>
          <cell r="F750">
            <v>49982</v>
          </cell>
          <cell r="G750">
            <v>53907</v>
          </cell>
          <cell r="H750">
            <v>56248</v>
          </cell>
          <cell r="I750">
            <v>0</v>
          </cell>
          <cell r="J750">
            <v>0</v>
          </cell>
          <cell r="K750">
            <v>0</v>
          </cell>
          <cell r="L750">
            <v>0</v>
          </cell>
          <cell r="M750">
            <v>10000</v>
          </cell>
          <cell r="N750">
            <v>12000</v>
          </cell>
          <cell r="O750">
            <v>0</v>
          </cell>
          <cell r="P750">
            <v>0</v>
          </cell>
          <cell r="Q750">
            <v>0</v>
          </cell>
          <cell r="R750">
            <v>0</v>
          </cell>
          <cell r="S750">
            <v>0</v>
          </cell>
          <cell r="T750">
            <v>0</v>
          </cell>
          <cell r="U750">
            <v>25000</v>
          </cell>
          <cell r="V750">
            <v>40000</v>
          </cell>
          <cell r="W750">
            <v>20000</v>
          </cell>
          <cell r="X750">
            <v>0</v>
          </cell>
          <cell r="Y750">
            <v>0</v>
          </cell>
          <cell r="Z750">
            <v>0</v>
          </cell>
          <cell r="AA750">
            <v>0</v>
          </cell>
          <cell r="AB750">
            <v>0</v>
          </cell>
          <cell r="AC750">
            <v>0</v>
          </cell>
          <cell r="AD750">
            <v>0</v>
          </cell>
          <cell r="AE750">
            <v>0</v>
          </cell>
          <cell r="AF750">
            <v>0</v>
          </cell>
        </row>
        <row r="751">
          <cell r="E751" t="str">
            <v>Nkomazi</v>
          </cell>
          <cell r="F751">
            <v>238568</v>
          </cell>
          <cell r="G751">
            <v>258939</v>
          </cell>
          <cell r="H751">
            <v>271099</v>
          </cell>
          <cell r="I751">
            <v>0</v>
          </cell>
          <cell r="J751">
            <v>0</v>
          </cell>
          <cell r="K751">
            <v>0</v>
          </cell>
          <cell r="L751">
            <v>5400</v>
          </cell>
          <cell r="M751">
            <v>2000</v>
          </cell>
          <cell r="N751">
            <v>0</v>
          </cell>
          <cell r="O751">
            <v>0</v>
          </cell>
          <cell r="P751">
            <v>0</v>
          </cell>
          <cell r="Q751">
            <v>0</v>
          </cell>
          <cell r="R751">
            <v>85000</v>
          </cell>
          <cell r="S751">
            <v>75142</v>
          </cell>
          <cell r="T751">
            <v>35000</v>
          </cell>
          <cell r="U751">
            <v>55000</v>
          </cell>
          <cell r="V751">
            <v>50000</v>
          </cell>
          <cell r="W751">
            <v>59937</v>
          </cell>
          <cell r="X751">
            <v>0</v>
          </cell>
          <cell r="Y751">
            <v>0</v>
          </cell>
          <cell r="Z751">
            <v>0</v>
          </cell>
          <cell r="AA751">
            <v>0</v>
          </cell>
          <cell r="AB751">
            <v>0</v>
          </cell>
          <cell r="AC751">
            <v>0</v>
          </cell>
          <cell r="AD751">
            <v>0</v>
          </cell>
          <cell r="AE751">
            <v>0</v>
          </cell>
          <cell r="AF751">
            <v>0</v>
          </cell>
        </row>
        <row r="752">
          <cell r="E752" t="str">
            <v>Bushbuckridge</v>
          </cell>
          <cell r="F752">
            <v>396689</v>
          </cell>
          <cell r="G752">
            <v>430851</v>
          </cell>
          <cell r="H752">
            <v>451241</v>
          </cell>
          <cell r="I752">
            <v>4000</v>
          </cell>
          <cell r="J752">
            <v>5000</v>
          </cell>
          <cell r="K752">
            <v>0</v>
          </cell>
          <cell r="L752">
            <v>0</v>
          </cell>
          <cell r="M752">
            <v>3000</v>
          </cell>
          <cell r="N752">
            <v>0</v>
          </cell>
          <cell r="O752">
            <v>0</v>
          </cell>
          <cell r="P752">
            <v>0</v>
          </cell>
          <cell r="Q752">
            <v>0</v>
          </cell>
          <cell r="R752">
            <v>0</v>
          </cell>
          <cell r="S752">
            <v>0</v>
          </cell>
          <cell r="T752">
            <v>0</v>
          </cell>
          <cell r="U752">
            <v>60000</v>
          </cell>
          <cell r="V752">
            <v>50000</v>
          </cell>
          <cell r="W752">
            <v>40000</v>
          </cell>
          <cell r="X752">
            <v>0</v>
          </cell>
          <cell r="Y752">
            <v>0</v>
          </cell>
          <cell r="Z752">
            <v>0</v>
          </cell>
          <cell r="AA752">
            <v>0</v>
          </cell>
          <cell r="AB752">
            <v>0</v>
          </cell>
          <cell r="AC752">
            <v>0</v>
          </cell>
          <cell r="AD752">
            <v>0</v>
          </cell>
          <cell r="AE752">
            <v>0</v>
          </cell>
          <cell r="AF752">
            <v>0</v>
          </cell>
        </row>
        <row r="753">
          <cell r="E753" t="str">
            <v>City of Mbombela</v>
          </cell>
          <cell r="F753">
            <v>353929</v>
          </cell>
          <cell r="G753">
            <v>384361</v>
          </cell>
          <cell r="H753">
            <v>402526</v>
          </cell>
          <cell r="I753">
            <v>6000</v>
          </cell>
          <cell r="J753">
            <v>8000</v>
          </cell>
          <cell r="K753">
            <v>0</v>
          </cell>
          <cell r="L753">
            <v>69206</v>
          </cell>
          <cell r="M753">
            <v>36000</v>
          </cell>
          <cell r="N753">
            <v>40000</v>
          </cell>
          <cell r="O753">
            <v>0</v>
          </cell>
          <cell r="P753">
            <v>0</v>
          </cell>
          <cell r="Q753">
            <v>0</v>
          </cell>
          <cell r="R753">
            <v>10000</v>
          </cell>
          <cell r="S753">
            <v>60000</v>
          </cell>
          <cell r="T753">
            <v>100000</v>
          </cell>
          <cell r="U753">
            <v>30000</v>
          </cell>
          <cell r="V753">
            <v>50000</v>
          </cell>
          <cell r="W753">
            <v>30000</v>
          </cell>
          <cell r="X753">
            <v>0</v>
          </cell>
          <cell r="Y753">
            <v>0</v>
          </cell>
          <cell r="Z753">
            <v>0</v>
          </cell>
          <cell r="AA753">
            <v>0</v>
          </cell>
          <cell r="AB753">
            <v>0</v>
          </cell>
          <cell r="AC753">
            <v>0</v>
          </cell>
          <cell r="AD753">
            <v>0</v>
          </cell>
          <cell r="AE753">
            <v>0</v>
          </cell>
          <cell r="AF753">
            <v>0</v>
          </cell>
        </row>
        <row r="754">
          <cell r="E754" t="str">
            <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row>
        <row r="755">
          <cell r="E755" t="str">
            <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row>
        <row r="756">
          <cell r="E756" t="str">
            <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row>
        <row r="757">
          <cell r="E757" t="str">
            <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row>
        <row r="758">
          <cell r="E758" t="str">
            <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row>
        <row r="759">
          <cell r="E759" t="str">
            <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row>
        <row r="760">
          <cell r="E760" t="str">
            <v>Ehlanzeni District Municipality</v>
          </cell>
          <cell r="F760">
            <v>0</v>
          </cell>
          <cell r="G760">
            <v>0</v>
          </cell>
          <cell r="H760">
            <v>0</v>
          </cell>
          <cell r="I760">
            <v>0</v>
          </cell>
          <cell r="J760">
            <v>0</v>
          </cell>
          <cell r="K760">
            <v>0</v>
          </cell>
          <cell r="L760">
            <v>0</v>
          </cell>
          <cell r="M760">
            <v>0</v>
          </cell>
          <cell r="N760">
            <v>0</v>
          </cell>
          <cell r="O760">
            <v>2403</v>
          </cell>
          <cell r="P760">
            <v>2522</v>
          </cell>
          <cell r="Q760">
            <v>2525</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row>
        <row r="761">
          <cell r="E761"/>
          <cell r="F761">
            <v>1039168</v>
          </cell>
          <cell r="G761">
            <v>1128058</v>
          </cell>
          <cell r="H761">
            <v>1181114</v>
          </cell>
          <cell r="I761">
            <v>10000</v>
          </cell>
          <cell r="J761">
            <v>13000</v>
          </cell>
          <cell r="K761">
            <v>0</v>
          </cell>
          <cell r="L761">
            <v>74606</v>
          </cell>
          <cell r="M761">
            <v>51000</v>
          </cell>
          <cell r="N761">
            <v>52000</v>
          </cell>
          <cell r="O761">
            <v>2403</v>
          </cell>
          <cell r="P761">
            <v>2522</v>
          </cell>
          <cell r="Q761">
            <v>2525</v>
          </cell>
          <cell r="R761">
            <v>95000</v>
          </cell>
          <cell r="S761">
            <v>135142</v>
          </cell>
          <cell r="T761">
            <v>135000</v>
          </cell>
          <cell r="U761">
            <v>170000</v>
          </cell>
          <cell r="V761">
            <v>190000</v>
          </cell>
          <cell r="W761">
            <v>149937</v>
          </cell>
          <cell r="X761">
            <v>0</v>
          </cell>
          <cell r="Y761">
            <v>0</v>
          </cell>
          <cell r="Z761">
            <v>0</v>
          </cell>
          <cell r="AA761">
            <v>0</v>
          </cell>
          <cell r="AB761">
            <v>0</v>
          </cell>
          <cell r="AC761">
            <v>0</v>
          </cell>
          <cell r="AD761">
            <v>0</v>
          </cell>
          <cell r="AE761">
            <v>0</v>
          </cell>
          <cell r="AF761">
            <v>0</v>
          </cell>
        </row>
        <row r="762">
          <cell r="E762"/>
          <cell r="F762"/>
          <cell r="G762"/>
          <cell r="H762"/>
          <cell r="I762"/>
          <cell r="J762"/>
          <cell r="K762"/>
          <cell r="L762"/>
          <cell r="M762"/>
          <cell r="N762"/>
          <cell r="O762"/>
          <cell r="P762"/>
          <cell r="Q762"/>
          <cell r="R762"/>
          <cell r="S762"/>
          <cell r="T762"/>
          <cell r="U762"/>
          <cell r="V762"/>
          <cell r="W762"/>
          <cell r="X762"/>
          <cell r="Y762"/>
          <cell r="Z762"/>
          <cell r="AA762"/>
          <cell r="AB762"/>
          <cell r="AC762"/>
          <cell r="AD762"/>
          <cell r="AE762"/>
          <cell r="AF762"/>
        </row>
        <row r="763">
          <cell r="E763" t="str">
            <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row>
        <row r="764">
          <cell r="E764" t="str">
            <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row>
        <row r="765">
          <cell r="E765" t="str">
            <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row>
        <row r="766">
          <cell r="E766" t="str">
            <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row>
        <row r="767">
          <cell r="E767" t="str">
            <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row>
        <row r="768">
          <cell r="E768" t="str">
            <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row>
        <row r="769">
          <cell r="E769" t="str">
            <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row>
        <row r="770">
          <cell r="E770" t="str">
            <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row>
        <row r="771">
          <cell r="E771" t="str">
            <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row>
        <row r="772">
          <cell r="E772" t="str">
            <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row>
        <row r="773">
          <cell r="E773" t="str">
            <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row>
        <row r="774">
          <cell r="E774"/>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row>
        <row r="775">
          <cell r="E775"/>
          <cell r="F775"/>
          <cell r="G775"/>
          <cell r="H775"/>
          <cell r="I775"/>
          <cell r="J775"/>
          <cell r="K775"/>
          <cell r="L775"/>
          <cell r="M775"/>
          <cell r="N775"/>
          <cell r="O775"/>
          <cell r="P775"/>
          <cell r="Q775"/>
          <cell r="R775"/>
          <cell r="S775"/>
          <cell r="T775"/>
          <cell r="U775"/>
          <cell r="V775"/>
          <cell r="W775"/>
          <cell r="X775"/>
          <cell r="Y775"/>
          <cell r="Z775"/>
          <cell r="AA775"/>
          <cell r="AB775"/>
          <cell r="AC775"/>
          <cell r="AD775"/>
          <cell r="AE775"/>
          <cell r="AF775"/>
        </row>
        <row r="776">
          <cell r="E776" t="str">
            <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row>
        <row r="777">
          <cell r="E777" t="str">
            <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row>
        <row r="778">
          <cell r="E778" t="str">
            <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row>
        <row r="779">
          <cell r="E779" t="str">
            <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row>
        <row r="780">
          <cell r="E780" t="str">
            <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row>
        <row r="781">
          <cell r="E781" t="str">
            <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row>
        <row r="782">
          <cell r="E782" t="str">
            <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row>
        <row r="783">
          <cell r="E783" t="str">
            <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row>
        <row r="784">
          <cell r="E784" t="str">
            <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row>
        <row r="785">
          <cell r="E785" t="str">
            <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row>
        <row r="786">
          <cell r="E786" t="str">
            <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row>
        <row r="787">
          <cell r="E787"/>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row>
        <row r="788">
          <cell r="E788"/>
          <cell r="F788"/>
          <cell r="G788"/>
          <cell r="H788"/>
          <cell r="I788"/>
          <cell r="J788"/>
          <cell r="K788"/>
          <cell r="L788"/>
          <cell r="M788"/>
          <cell r="N788"/>
          <cell r="O788"/>
          <cell r="P788"/>
          <cell r="Q788"/>
          <cell r="R788"/>
          <cell r="S788"/>
          <cell r="T788"/>
          <cell r="U788"/>
          <cell r="V788"/>
          <cell r="W788"/>
          <cell r="X788"/>
          <cell r="Y788"/>
          <cell r="Z788"/>
          <cell r="AA788"/>
          <cell r="AB788"/>
          <cell r="AC788"/>
          <cell r="AD788"/>
          <cell r="AE788"/>
          <cell r="AF788"/>
        </row>
        <row r="789">
          <cell r="E789" t="str">
            <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row>
        <row r="790">
          <cell r="E790" t="str">
            <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row>
        <row r="791">
          <cell r="E791" t="str">
            <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row>
        <row r="792">
          <cell r="E792" t="str">
            <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row>
        <row r="793">
          <cell r="E793" t="str">
            <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row>
        <row r="794">
          <cell r="E794" t="str">
            <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row>
        <row r="795">
          <cell r="E795" t="str">
            <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row>
        <row r="796">
          <cell r="E796" t="str">
            <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row>
        <row r="797">
          <cell r="E797" t="str">
            <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row>
        <row r="798">
          <cell r="E798" t="str">
            <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row>
        <row r="799">
          <cell r="E799" t="str">
            <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row>
        <row r="800">
          <cell r="E800"/>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row>
        <row r="801">
          <cell r="E801"/>
          <cell r="F801"/>
          <cell r="G801"/>
          <cell r="H801"/>
          <cell r="I801"/>
          <cell r="J801"/>
          <cell r="K801"/>
          <cell r="L801"/>
          <cell r="M801"/>
          <cell r="N801"/>
          <cell r="O801"/>
          <cell r="P801"/>
          <cell r="Q801"/>
          <cell r="R801"/>
          <cell r="S801"/>
          <cell r="T801"/>
          <cell r="U801"/>
          <cell r="V801"/>
          <cell r="W801"/>
          <cell r="X801"/>
          <cell r="Y801"/>
          <cell r="Z801"/>
          <cell r="AA801"/>
          <cell r="AB801"/>
          <cell r="AC801"/>
          <cell r="AD801"/>
          <cell r="AE801"/>
          <cell r="AF801"/>
        </row>
        <row r="802">
          <cell r="E802" t="str">
            <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row>
        <row r="803">
          <cell r="E803" t="str">
            <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row>
        <row r="804">
          <cell r="E804" t="str">
            <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row>
        <row r="805">
          <cell r="E805" t="str">
            <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row>
        <row r="806">
          <cell r="E806" t="str">
            <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row>
        <row r="807">
          <cell r="E807" t="str">
            <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row>
        <row r="808">
          <cell r="E808" t="str">
            <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row>
        <row r="809">
          <cell r="E809" t="str">
            <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row>
        <row r="810">
          <cell r="E810" t="str">
            <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row>
        <row r="811">
          <cell r="E811" t="str">
            <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row>
        <row r="812">
          <cell r="E812" t="str">
            <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row>
        <row r="813">
          <cell r="E813"/>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row>
        <row r="814">
          <cell r="E814"/>
          <cell r="F814"/>
          <cell r="G814"/>
          <cell r="H814"/>
          <cell r="I814"/>
          <cell r="J814"/>
          <cell r="K814"/>
          <cell r="L814"/>
          <cell r="M814"/>
          <cell r="N814"/>
          <cell r="O814"/>
          <cell r="P814"/>
          <cell r="Q814"/>
          <cell r="R814"/>
          <cell r="S814"/>
          <cell r="T814"/>
          <cell r="U814"/>
          <cell r="V814"/>
          <cell r="W814"/>
          <cell r="X814"/>
          <cell r="Y814"/>
          <cell r="Z814"/>
          <cell r="AA814"/>
          <cell r="AB814"/>
          <cell r="AC814"/>
          <cell r="AD814"/>
          <cell r="AE814"/>
          <cell r="AF814"/>
        </row>
        <row r="815">
          <cell r="E815" t="str">
            <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row>
        <row r="816">
          <cell r="E816" t="str">
            <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row>
        <row r="817">
          <cell r="E817" t="str">
            <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row>
        <row r="818">
          <cell r="E818" t="str">
            <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row>
        <row r="819">
          <cell r="E819" t="str">
            <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row>
        <row r="820">
          <cell r="E820" t="str">
            <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row>
        <row r="821">
          <cell r="E821" t="str">
            <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row>
        <row r="822">
          <cell r="E822" t="str">
            <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row>
        <row r="823">
          <cell r="E823" t="str">
            <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row>
        <row r="824">
          <cell r="E824" t="str">
            <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row>
        <row r="825">
          <cell r="E825" t="str">
            <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row>
        <row r="826">
          <cell r="E826"/>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row>
        <row r="827">
          <cell r="E827"/>
          <cell r="F827"/>
          <cell r="G827"/>
          <cell r="H827"/>
          <cell r="I827"/>
          <cell r="J827"/>
          <cell r="K827"/>
          <cell r="L827"/>
          <cell r="M827"/>
          <cell r="N827"/>
          <cell r="O827"/>
          <cell r="P827"/>
          <cell r="Q827"/>
          <cell r="R827"/>
          <cell r="S827"/>
          <cell r="T827"/>
          <cell r="U827"/>
          <cell r="V827"/>
          <cell r="W827"/>
          <cell r="X827"/>
          <cell r="Y827"/>
          <cell r="Z827"/>
          <cell r="AA827"/>
          <cell r="AB827"/>
          <cell r="AC827"/>
          <cell r="AD827"/>
          <cell r="AE827"/>
          <cell r="AF827"/>
        </row>
        <row r="828">
          <cell r="E828" t="str">
            <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row>
        <row r="829">
          <cell r="E829" t="str">
            <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row>
        <row r="830">
          <cell r="E830" t="str">
            <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row>
        <row r="831">
          <cell r="E831" t="str">
            <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row>
        <row r="832">
          <cell r="E832" t="str">
            <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row>
        <row r="833">
          <cell r="E833" t="str">
            <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row>
        <row r="834">
          <cell r="E834" t="str">
            <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row>
        <row r="835">
          <cell r="E835" t="str">
            <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row>
        <row r="836">
          <cell r="E836" t="str">
            <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row>
        <row r="837">
          <cell r="E837" t="str">
            <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row>
        <row r="838">
          <cell r="E838" t="str">
            <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row>
        <row r="839">
          <cell r="E839"/>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row>
        <row r="840">
          <cell r="E840"/>
          <cell r="F840"/>
          <cell r="G840"/>
          <cell r="H840"/>
          <cell r="I840"/>
          <cell r="J840"/>
          <cell r="K840"/>
          <cell r="L840"/>
          <cell r="M840"/>
          <cell r="N840"/>
          <cell r="O840"/>
          <cell r="P840"/>
          <cell r="Q840"/>
          <cell r="R840"/>
          <cell r="S840"/>
          <cell r="T840"/>
          <cell r="U840"/>
          <cell r="V840"/>
          <cell r="W840"/>
          <cell r="X840"/>
          <cell r="Y840"/>
          <cell r="Z840"/>
          <cell r="AA840"/>
          <cell r="AB840"/>
          <cell r="AC840"/>
          <cell r="AD840"/>
          <cell r="AE840"/>
          <cell r="AF840"/>
        </row>
        <row r="841">
          <cell r="E841" t="str">
            <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row>
        <row r="842">
          <cell r="E842" t="str">
            <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row>
        <row r="843">
          <cell r="E843" t="str">
            <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row>
        <row r="844">
          <cell r="E844" t="str">
            <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row>
        <row r="845">
          <cell r="E845" t="str">
            <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row>
        <row r="846">
          <cell r="E846" t="str">
            <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row>
        <row r="847">
          <cell r="E847" t="str">
            <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row>
        <row r="848">
          <cell r="E848" t="str">
            <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row>
        <row r="849">
          <cell r="E849" t="str">
            <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row>
        <row r="850">
          <cell r="E850" t="str">
            <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row>
        <row r="851">
          <cell r="E851" t="str">
            <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row>
        <row r="852">
          <cell r="E852"/>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row>
        <row r="853">
          <cell r="E853"/>
          <cell r="F853"/>
          <cell r="G853"/>
          <cell r="H853"/>
          <cell r="I853"/>
          <cell r="J853"/>
          <cell r="K853"/>
          <cell r="L853"/>
          <cell r="M853"/>
          <cell r="N853"/>
          <cell r="O853"/>
          <cell r="P853"/>
          <cell r="Q853"/>
          <cell r="R853"/>
          <cell r="S853"/>
          <cell r="T853"/>
          <cell r="U853"/>
          <cell r="V853"/>
          <cell r="W853"/>
          <cell r="X853"/>
          <cell r="Y853"/>
          <cell r="Z853"/>
          <cell r="AA853"/>
          <cell r="AB853"/>
          <cell r="AC853"/>
          <cell r="AD853"/>
          <cell r="AE853"/>
          <cell r="AF853"/>
        </row>
        <row r="854">
          <cell r="E854"/>
          <cell r="F854">
            <v>1843894</v>
          </cell>
          <cell r="G854">
            <v>1997741</v>
          </cell>
          <cell r="H854">
            <v>2089571</v>
          </cell>
          <cell r="I854">
            <v>25200</v>
          </cell>
          <cell r="J854">
            <v>29000</v>
          </cell>
          <cell r="K854">
            <v>0</v>
          </cell>
          <cell r="L854">
            <v>275381</v>
          </cell>
          <cell r="M854">
            <v>225833</v>
          </cell>
          <cell r="N854">
            <v>238321</v>
          </cell>
          <cell r="O854">
            <v>6996</v>
          </cell>
          <cell r="P854">
            <v>7342</v>
          </cell>
          <cell r="Q854">
            <v>7352</v>
          </cell>
          <cell r="R854">
            <v>411080</v>
          </cell>
          <cell r="S854">
            <v>547142</v>
          </cell>
          <cell r="T854">
            <v>505793</v>
          </cell>
          <cell r="U854">
            <v>571000</v>
          </cell>
          <cell r="V854">
            <v>487745</v>
          </cell>
          <cell r="W854">
            <v>434937</v>
          </cell>
          <cell r="X854">
            <v>75218</v>
          </cell>
          <cell r="Y854">
            <v>56588</v>
          </cell>
          <cell r="Z854">
            <v>58924</v>
          </cell>
          <cell r="AA854">
            <v>0</v>
          </cell>
          <cell r="AB854">
            <v>0</v>
          </cell>
          <cell r="AC854">
            <v>0</v>
          </cell>
          <cell r="AD854">
            <v>0</v>
          </cell>
          <cell r="AE854">
            <v>0</v>
          </cell>
          <cell r="AF854">
            <v>0</v>
          </cell>
        </row>
        <row r="855">
          <cell r="E855"/>
          <cell r="F855"/>
          <cell r="G855"/>
          <cell r="H855"/>
          <cell r="I855"/>
          <cell r="J855"/>
          <cell r="K855"/>
          <cell r="L855"/>
          <cell r="M855"/>
          <cell r="N855"/>
          <cell r="O855"/>
          <cell r="P855"/>
          <cell r="Q855"/>
          <cell r="R855"/>
          <cell r="S855"/>
          <cell r="T855"/>
          <cell r="U855"/>
          <cell r="V855"/>
          <cell r="W855"/>
          <cell r="X855"/>
          <cell r="Y855"/>
          <cell r="Z855"/>
          <cell r="AA855"/>
          <cell r="AB855"/>
          <cell r="AC855"/>
          <cell r="AD855"/>
          <cell r="AE855"/>
          <cell r="AF855"/>
        </row>
        <row r="856">
          <cell r="E856"/>
          <cell r="F856"/>
          <cell r="G856"/>
          <cell r="H856"/>
          <cell r="I856"/>
          <cell r="J856"/>
          <cell r="K856"/>
          <cell r="L856"/>
          <cell r="M856"/>
          <cell r="N856"/>
          <cell r="O856"/>
          <cell r="P856"/>
          <cell r="Q856"/>
          <cell r="R856"/>
          <cell r="S856"/>
          <cell r="T856"/>
          <cell r="U856"/>
          <cell r="V856"/>
          <cell r="W856"/>
          <cell r="X856"/>
          <cell r="Y856"/>
          <cell r="Z856"/>
          <cell r="AA856"/>
          <cell r="AB856"/>
          <cell r="AC856"/>
          <cell r="AD856"/>
          <cell r="AE856"/>
          <cell r="AF856"/>
        </row>
        <row r="857">
          <cell r="E857"/>
          <cell r="F857"/>
          <cell r="G857"/>
          <cell r="H857"/>
          <cell r="I857"/>
          <cell r="J857"/>
          <cell r="K857"/>
          <cell r="L857"/>
          <cell r="M857"/>
          <cell r="N857"/>
          <cell r="O857"/>
          <cell r="P857"/>
          <cell r="Q857"/>
          <cell r="R857"/>
          <cell r="S857"/>
          <cell r="T857"/>
          <cell r="U857"/>
          <cell r="V857"/>
          <cell r="W857"/>
          <cell r="X857"/>
          <cell r="Y857"/>
          <cell r="Z857"/>
          <cell r="AA857"/>
          <cell r="AB857"/>
          <cell r="AC857"/>
          <cell r="AD857"/>
          <cell r="AE857"/>
          <cell r="AF857"/>
        </row>
        <row r="858">
          <cell r="E858" t="str">
            <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row>
        <row r="859">
          <cell r="E859" t="str">
            <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row>
        <row r="860">
          <cell r="E860" t="str">
            <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row>
        <row r="861">
          <cell r="E861" t="str">
            <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row>
        <row r="862">
          <cell r="E862" t="str">
            <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row>
        <row r="863">
          <cell r="E863"/>
          <cell r="F863"/>
          <cell r="G863"/>
          <cell r="H863"/>
          <cell r="I863"/>
          <cell r="J863"/>
          <cell r="K863"/>
          <cell r="L863"/>
          <cell r="M863"/>
          <cell r="N863"/>
          <cell r="O863"/>
          <cell r="P863"/>
          <cell r="Q863"/>
          <cell r="R863"/>
          <cell r="S863"/>
          <cell r="T863"/>
          <cell r="U863"/>
          <cell r="V863"/>
          <cell r="W863"/>
          <cell r="X863"/>
          <cell r="Y863"/>
          <cell r="Z863"/>
          <cell r="AA863"/>
          <cell r="AB863"/>
          <cell r="AC863"/>
          <cell r="AD863"/>
          <cell r="AE863"/>
          <cell r="AF863"/>
        </row>
        <row r="864">
          <cell r="E864"/>
          <cell r="F864"/>
          <cell r="G864"/>
          <cell r="H864"/>
          <cell r="I864"/>
          <cell r="J864"/>
          <cell r="K864"/>
          <cell r="L864"/>
          <cell r="M864"/>
          <cell r="N864"/>
          <cell r="O864"/>
          <cell r="P864"/>
          <cell r="Q864"/>
          <cell r="R864"/>
          <cell r="S864"/>
          <cell r="T864"/>
          <cell r="U864"/>
          <cell r="V864"/>
          <cell r="W864"/>
          <cell r="X864"/>
          <cell r="Y864"/>
          <cell r="Z864"/>
          <cell r="AA864"/>
          <cell r="AB864"/>
          <cell r="AC864"/>
          <cell r="AD864"/>
          <cell r="AE864"/>
          <cell r="AF864"/>
        </row>
        <row r="865">
          <cell r="E865" t="str">
            <v>Richtersveld</v>
          </cell>
          <cell r="F865">
            <v>14480</v>
          </cell>
          <cell r="G865">
            <v>7697</v>
          </cell>
          <cell r="H865">
            <v>7827</v>
          </cell>
          <cell r="I865">
            <v>0</v>
          </cell>
          <cell r="J865">
            <v>0</v>
          </cell>
          <cell r="K865">
            <v>0</v>
          </cell>
          <cell r="L865">
            <v>0</v>
          </cell>
          <cell r="M865">
            <v>1000</v>
          </cell>
          <cell r="N865">
            <v>1000</v>
          </cell>
          <cell r="O865">
            <v>0</v>
          </cell>
          <cell r="P865">
            <v>0</v>
          </cell>
          <cell r="Q865">
            <v>0</v>
          </cell>
          <cell r="R865">
            <v>0</v>
          </cell>
          <cell r="S865">
            <v>0</v>
          </cell>
          <cell r="T865">
            <v>0</v>
          </cell>
          <cell r="U865">
            <v>10000</v>
          </cell>
          <cell r="V865">
            <v>16000</v>
          </cell>
          <cell r="W865">
            <v>15900</v>
          </cell>
          <cell r="X865">
            <v>0</v>
          </cell>
          <cell r="Y865">
            <v>0</v>
          </cell>
          <cell r="Z865">
            <v>0</v>
          </cell>
          <cell r="AA865">
            <v>0</v>
          </cell>
          <cell r="AB865">
            <v>0</v>
          </cell>
          <cell r="AC865">
            <v>0</v>
          </cell>
          <cell r="AD865">
            <v>0</v>
          </cell>
          <cell r="AE865">
            <v>0</v>
          </cell>
          <cell r="AF865">
            <v>0</v>
          </cell>
        </row>
        <row r="866">
          <cell r="E866" t="str">
            <v>Nama Khoi</v>
          </cell>
          <cell r="F866">
            <v>15182</v>
          </cell>
          <cell r="G866">
            <v>16070</v>
          </cell>
          <cell r="H866">
            <v>16601</v>
          </cell>
          <cell r="I866">
            <v>0</v>
          </cell>
          <cell r="J866">
            <v>0</v>
          </cell>
          <cell r="K866">
            <v>0</v>
          </cell>
          <cell r="L866">
            <v>1780</v>
          </cell>
          <cell r="M866">
            <v>5000</v>
          </cell>
          <cell r="N866">
            <v>5000</v>
          </cell>
          <cell r="O866">
            <v>0</v>
          </cell>
          <cell r="P866">
            <v>0</v>
          </cell>
          <cell r="Q866">
            <v>0</v>
          </cell>
          <cell r="R866">
            <v>0</v>
          </cell>
          <cell r="S866">
            <v>0</v>
          </cell>
          <cell r="T866">
            <v>0</v>
          </cell>
          <cell r="U866">
            <v>5000</v>
          </cell>
          <cell r="V866">
            <v>0</v>
          </cell>
          <cell r="W866">
            <v>0</v>
          </cell>
          <cell r="X866">
            <v>0</v>
          </cell>
          <cell r="Y866">
            <v>0</v>
          </cell>
          <cell r="Z866">
            <v>0</v>
          </cell>
          <cell r="AA866">
            <v>0</v>
          </cell>
          <cell r="AB866">
            <v>0</v>
          </cell>
          <cell r="AC866">
            <v>0</v>
          </cell>
          <cell r="AD866">
            <v>0</v>
          </cell>
          <cell r="AE866">
            <v>0</v>
          </cell>
          <cell r="AF866">
            <v>0</v>
          </cell>
        </row>
        <row r="867">
          <cell r="E867" t="str">
            <v>Kamiesberg</v>
          </cell>
          <cell r="F867">
            <v>7708</v>
          </cell>
          <cell r="G867">
            <v>7945</v>
          </cell>
          <cell r="H867">
            <v>8087</v>
          </cell>
          <cell r="I867">
            <v>0</v>
          </cell>
          <cell r="J867">
            <v>0</v>
          </cell>
          <cell r="K867">
            <v>0</v>
          </cell>
          <cell r="L867">
            <v>0</v>
          </cell>
          <cell r="M867">
            <v>2000</v>
          </cell>
          <cell r="N867">
            <v>2000</v>
          </cell>
          <cell r="O867">
            <v>0</v>
          </cell>
          <cell r="P867">
            <v>0</v>
          </cell>
          <cell r="Q867">
            <v>0</v>
          </cell>
          <cell r="R867">
            <v>0</v>
          </cell>
          <cell r="S867">
            <v>0</v>
          </cell>
          <cell r="T867">
            <v>0</v>
          </cell>
          <cell r="U867">
            <v>5000</v>
          </cell>
          <cell r="V867">
            <v>9000</v>
          </cell>
          <cell r="W867">
            <v>8540</v>
          </cell>
          <cell r="X867">
            <v>0</v>
          </cell>
          <cell r="Y867">
            <v>0</v>
          </cell>
          <cell r="Z867">
            <v>0</v>
          </cell>
          <cell r="AA867">
            <v>0</v>
          </cell>
          <cell r="AB867">
            <v>0</v>
          </cell>
          <cell r="AC867">
            <v>0</v>
          </cell>
          <cell r="AD867">
            <v>0</v>
          </cell>
          <cell r="AE867">
            <v>0</v>
          </cell>
          <cell r="AF867">
            <v>0</v>
          </cell>
        </row>
        <row r="868">
          <cell r="E868" t="str">
            <v>Hantam</v>
          </cell>
          <cell r="F868">
            <v>10051</v>
          </cell>
          <cell r="G868">
            <v>10493</v>
          </cell>
          <cell r="H868">
            <v>10756</v>
          </cell>
          <cell r="I868">
            <v>3000</v>
          </cell>
          <cell r="J868">
            <v>2000</v>
          </cell>
          <cell r="K868">
            <v>0</v>
          </cell>
          <cell r="L868">
            <v>0</v>
          </cell>
          <cell r="M868">
            <v>2000</v>
          </cell>
          <cell r="N868">
            <v>2000</v>
          </cell>
          <cell r="O868">
            <v>0</v>
          </cell>
          <cell r="P868">
            <v>0</v>
          </cell>
          <cell r="Q868">
            <v>0</v>
          </cell>
          <cell r="R868">
            <v>0</v>
          </cell>
          <cell r="S868">
            <v>0</v>
          </cell>
          <cell r="T868">
            <v>0</v>
          </cell>
          <cell r="U868">
            <v>10000</v>
          </cell>
          <cell r="V868">
            <v>11000</v>
          </cell>
          <cell r="W868">
            <v>11675</v>
          </cell>
          <cell r="X868">
            <v>0</v>
          </cell>
          <cell r="Y868">
            <v>0</v>
          </cell>
          <cell r="Z868">
            <v>0</v>
          </cell>
          <cell r="AA868">
            <v>0</v>
          </cell>
          <cell r="AB868">
            <v>0</v>
          </cell>
          <cell r="AC868">
            <v>0</v>
          </cell>
          <cell r="AD868">
            <v>0</v>
          </cell>
          <cell r="AE868">
            <v>0</v>
          </cell>
          <cell r="AF868">
            <v>0</v>
          </cell>
        </row>
        <row r="869">
          <cell r="E869" t="str">
            <v>Karoo Hoogland</v>
          </cell>
          <cell r="F869">
            <v>8276</v>
          </cell>
          <cell r="G869">
            <v>8562</v>
          </cell>
          <cell r="H869">
            <v>8734</v>
          </cell>
          <cell r="I869">
            <v>0</v>
          </cell>
          <cell r="J869">
            <v>0</v>
          </cell>
          <cell r="K869">
            <v>0</v>
          </cell>
          <cell r="L869">
            <v>0</v>
          </cell>
          <cell r="M869">
            <v>2000</v>
          </cell>
          <cell r="N869">
            <v>2000</v>
          </cell>
          <cell r="O869">
            <v>0</v>
          </cell>
          <cell r="P869">
            <v>0</v>
          </cell>
          <cell r="Q869">
            <v>0</v>
          </cell>
          <cell r="R869">
            <v>0</v>
          </cell>
          <cell r="S869">
            <v>0</v>
          </cell>
          <cell r="T869">
            <v>0</v>
          </cell>
          <cell r="U869">
            <v>10000</v>
          </cell>
          <cell r="V869">
            <v>0</v>
          </cell>
          <cell r="W869">
            <v>0</v>
          </cell>
          <cell r="X869">
            <v>0</v>
          </cell>
          <cell r="Y869">
            <v>0</v>
          </cell>
          <cell r="Z869">
            <v>0</v>
          </cell>
          <cell r="AA869">
            <v>0</v>
          </cell>
          <cell r="AB869">
            <v>0</v>
          </cell>
          <cell r="AC869">
            <v>0</v>
          </cell>
          <cell r="AD869">
            <v>0</v>
          </cell>
          <cell r="AE869">
            <v>0</v>
          </cell>
          <cell r="AF869">
            <v>0</v>
          </cell>
        </row>
        <row r="870">
          <cell r="E870" t="str">
            <v>Khâi-Ma</v>
          </cell>
          <cell r="F870">
            <v>7942</v>
          </cell>
          <cell r="G870">
            <v>8200</v>
          </cell>
          <cell r="H870">
            <v>8353</v>
          </cell>
          <cell r="I870">
            <v>2000</v>
          </cell>
          <cell r="J870">
            <v>3000</v>
          </cell>
          <cell r="K870">
            <v>0</v>
          </cell>
          <cell r="L870">
            <v>0</v>
          </cell>
          <cell r="M870">
            <v>4000</v>
          </cell>
          <cell r="N870">
            <v>4000</v>
          </cell>
          <cell r="O870">
            <v>0</v>
          </cell>
          <cell r="P870">
            <v>0</v>
          </cell>
          <cell r="Q870">
            <v>0</v>
          </cell>
          <cell r="R870">
            <v>0</v>
          </cell>
          <cell r="S870">
            <v>0</v>
          </cell>
          <cell r="T870">
            <v>0</v>
          </cell>
          <cell r="U870">
            <v>10000</v>
          </cell>
          <cell r="V870">
            <v>5000</v>
          </cell>
          <cell r="W870">
            <v>5225</v>
          </cell>
          <cell r="X870">
            <v>0</v>
          </cell>
          <cell r="Y870">
            <v>0</v>
          </cell>
          <cell r="Z870">
            <v>0</v>
          </cell>
          <cell r="AA870">
            <v>0</v>
          </cell>
          <cell r="AB870">
            <v>0</v>
          </cell>
          <cell r="AC870">
            <v>0</v>
          </cell>
          <cell r="AD870">
            <v>0</v>
          </cell>
          <cell r="AE870">
            <v>0</v>
          </cell>
          <cell r="AF870">
            <v>0</v>
          </cell>
        </row>
        <row r="871">
          <cell r="E871" t="str">
            <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row>
        <row r="872">
          <cell r="E872" t="str">
            <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row>
        <row r="873">
          <cell r="E873" t="str">
            <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row>
        <row r="874">
          <cell r="E874" t="str">
            <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row>
        <row r="875">
          <cell r="E875" t="str">
            <v>Namakwa District Municipality</v>
          </cell>
          <cell r="F875">
            <v>0</v>
          </cell>
          <cell r="G875">
            <v>0</v>
          </cell>
          <cell r="H875">
            <v>0</v>
          </cell>
          <cell r="I875">
            <v>0</v>
          </cell>
          <cell r="J875">
            <v>0</v>
          </cell>
          <cell r="K875">
            <v>0</v>
          </cell>
          <cell r="L875">
            <v>0</v>
          </cell>
          <cell r="M875">
            <v>0</v>
          </cell>
          <cell r="N875">
            <v>0</v>
          </cell>
          <cell r="O875">
            <v>2967</v>
          </cell>
          <cell r="P875">
            <v>3114</v>
          </cell>
          <cell r="Q875">
            <v>3118</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row>
        <row r="876">
          <cell r="E876"/>
          <cell r="F876">
            <v>63639</v>
          </cell>
          <cell r="G876">
            <v>58967</v>
          </cell>
          <cell r="H876">
            <v>60358</v>
          </cell>
          <cell r="I876">
            <v>5000</v>
          </cell>
          <cell r="J876">
            <v>5000</v>
          </cell>
          <cell r="K876">
            <v>0</v>
          </cell>
          <cell r="L876">
            <v>1780</v>
          </cell>
          <cell r="M876">
            <v>16000</v>
          </cell>
          <cell r="N876">
            <v>16000</v>
          </cell>
          <cell r="O876">
            <v>2967</v>
          </cell>
          <cell r="P876">
            <v>3114</v>
          </cell>
          <cell r="Q876">
            <v>3118</v>
          </cell>
          <cell r="R876">
            <v>0</v>
          </cell>
          <cell r="S876">
            <v>0</v>
          </cell>
          <cell r="T876">
            <v>0</v>
          </cell>
          <cell r="U876">
            <v>50000</v>
          </cell>
          <cell r="V876">
            <v>41000</v>
          </cell>
          <cell r="W876">
            <v>41340</v>
          </cell>
          <cell r="X876">
            <v>0</v>
          </cell>
          <cell r="Y876">
            <v>0</v>
          </cell>
          <cell r="Z876">
            <v>0</v>
          </cell>
          <cell r="AA876">
            <v>0</v>
          </cell>
          <cell r="AB876">
            <v>0</v>
          </cell>
          <cell r="AC876">
            <v>0</v>
          </cell>
          <cell r="AD876">
            <v>0</v>
          </cell>
          <cell r="AE876">
            <v>0</v>
          </cell>
          <cell r="AF876">
            <v>0</v>
          </cell>
        </row>
        <row r="877">
          <cell r="E877"/>
          <cell r="F877"/>
          <cell r="G877"/>
          <cell r="H877"/>
          <cell r="I877"/>
          <cell r="J877"/>
          <cell r="K877"/>
          <cell r="L877"/>
          <cell r="M877"/>
          <cell r="N877"/>
          <cell r="O877"/>
          <cell r="P877"/>
          <cell r="Q877"/>
          <cell r="R877"/>
          <cell r="S877"/>
          <cell r="T877"/>
          <cell r="U877"/>
          <cell r="V877"/>
          <cell r="W877"/>
          <cell r="X877"/>
          <cell r="Y877"/>
          <cell r="Z877"/>
          <cell r="AA877"/>
          <cell r="AB877"/>
          <cell r="AC877"/>
          <cell r="AD877"/>
          <cell r="AE877"/>
          <cell r="AF877"/>
        </row>
        <row r="878">
          <cell r="E878" t="str">
            <v>Ubuntu</v>
          </cell>
          <cell r="F878">
            <v>10274</v>
          </cell>
          <cell r="G878">
            <v>10735</v>
          </cell>
          <cell r="H878">
            <v>11010</v>
          </cell>
          <cell r="I878">
            <v>0</v>
          </cell>
          <cell r="J878">
            <v>0</v>
          </cell>
          <cell r="K878">
            <v>0</v>
          </cell>
          <cell r="L878">
            <v>10000</v>
          </cell>
          <cell r="M878">
            <v>7000</v>
          </cell>
          <cell r="N878">
            <v>7000</v>
          </cell>
          <cell r="O878">
            <v>0</v>
          </cell>
          <cell r="P878">
            <v>0</v>
          </cell>
          <cell r="Q878">
            <v>0</v>
          </cell>
          <cell r="R878">
            <v>0</v>
          </cell>
          <cell r="S878">
            <v>0</v>
          </cell>
          <cell r="T878">
            <v>0</v>
          </cell>
          <cell r="U878">
            <v>4000</v>
          </cell>
          <cell r="V878">
            <v>9000</v>
          </cell>
          <cell r="W878">
            <v>9450</v>
          </cell>
          <cell r="X878">
            <v>0</v>
          </cell>
          <cell r="Y878">
            <v>0</v>
          </cell>
          <cell r="Z878">
            <v>0</v>
          </cell>
          <cell r="AA878">
            <v>0</v>
          </cell>
          <cell r="AB878">
            <v>0</v>
          </cell>
          <cell r="AC878">
            <v>0</v>
          </cell>
          <cell r="AD878">
            <v>0</v>
          </cell>
          <cell r="AE878">
            <v>0</v>
          </cell>
          <cell r="AF878">
            <v>0</v>
          </cell>
        </row>
        <row r="879">
          <cell r="E879" t="str">
            <v>Umsobomvu</v>
          </cell>
          <cell r="F879">
            <v>11887</v>
          </cell>
          <cell r="G879">
            <v>12488</v>
          </cell>
          <cell r="H879">
            <v>12848</v>
          </cell>
          <cell r="I879">
            <v>0</v>
          </cell>
          <cell r="J879">
            <v>0</v>
          </cell>
          <cell r="K879">
            <v>0</v>
          </cell>
          <cell r="L879">
            <v>0</v>
          </cell>
          <cell r="M879">
            <v>3000</v>
          </cell>
          <cell r="N879">
            <v>3000</v>
          </cell>
          <cell r="O879">
            <v>0</v>
          </cell>
          <cell r="P879">
            <v>0</v>
          </cell>
          <cell r="Q879">
            <v>0</v>
          </cell>
          <cell r="R879">
            <v>0</v>
          </cell>
          <cell r="S879">
            <v>0</v>
          </cell>
          <cell r="T879">
            <v>0</v>
          </cell>
          <cell r="U879">
            <v>7000</v>
          </cell>
          <cell r="V879">
            <v>8000</v>
          </cell>
          <cell r="W879">
            <v>8405</v>
          </cell>
          <cell r="X879">
            <v>0</v>
          </cell>
          <cell r="Y879">
            <v>0</v>
          </cell>
          <cell r="Z879">
            <v>0</v>
          </cell>
          <cell r="AA879">
            <v>0</v>
          </cell>
          <cell r="AB879">
            <v>0</v>
          </cell>
          <cell r="AC879">
            <v>0</v>
          </cell>
          <cell r="AD879">
            <v>0</v>
          </cell>
          <cell r="AE879">
            <v>0</v>
          </cell>
          <cell r="AF879">
            <v>0</v>
          </cell>
        </row>
        <row r="880">
          <cell r="E880" t="str">
            <v>Emthanjeni</v>
          </cell>
          <cell r="F880">
            <v>12596</v>
          </cell>
          <cell r="G880">
            <v>13259</v>
          </cell>
          <cell r="H880">
            <v>13656</v>
          </cell>
          <cell r="I880">
            <v>3000</v>
          </cell>
          <cell r="J880">
            <v>4000</v>
          </cell>
          <cell r="K880">
            <v>0</v>
          </cell>
          <cell r="L880">
            <v>4000</v>
          </cell>
          <cell r="M880">
            <v>4000</v>
          </cell>
          <cell r="N880">
            <v>4000</v>
          </cell>
          <cell r="O880">
            <v>0</v>
          </cell>
          <cell r="P880">
            <v>0</v>
          </cell>
          <cell r="Q880">
            <v>0</v>
          </cell>
          <cell r="R880">
            <v>0</v>
          </cell>
          <cell r="S880">
            <v>0</v>
          </cell>
          <cell r="T880">
            <v>0</v>
          </cell>
          <cell r="U880">
            <v>8000</v>
          </cell>
          <cell r="V880">
            <v>11000</v>
          </cell>
          <cell r="W880">
            <v>11675</v>
          </cell>
          <cell r="X880">
            <v>0</v>
          </cell>
          <cell r="Y880">
            <v>0</v>
          </cell>
          <cell r="Z880">
            <v>0</v>
          </cell>
          <cell r="AA880">
            <v>0</v>
          </cell>
          <cell r="AB880">
            <v>0</v>
          </cell>
          <cell r="AC880">
            <v>0</v>
          </cell>
          <cell r="AD880">
            <v>0</v>
          </cell>
          <cell r="AE880">
            <v>0</v>
          </cell>
          <cell r="AF880">
            <v>0</v>
          </cell>
        </row>
        <row r="881">
          <cell r="E881" t="str">
            <v>Kareeberg</v>
          </cell>
          <cell r="F881">
            <v>8224</v>
          </cell>
          <cell r="G881">
            <v>8506</v>
          </cell>
          <cell r="H881">
            <v>8674</v>
          </cell>
          <cell r="I881">
            <v>0</v>
          </cell>
          <cell r="J881">
            <v>0</v>
          </cell>
          <cell r="K881">
            <v>0</v>
          </cell>
          <cell r="L881">
            <v>5000</v>
          </cell>
          <cell r="M881">
            <v>7000</v>
          </cell>
          <cell r="N881">
            <v>7000</v>
          </cell>
          <cell r="O881">
            <v>0</v>
          </cell>
          <cell r="P881">
            <v>0</v>
          </cell>
          <cell r="Q881">
            <v>0</v>
          </cell>
          <cell r="R881">
            <v>43922</v>
          </cell>
          <cell r="S881">
            <v>0</v>
          </cell>
          <cell r="T881">
            <v>0</v>
          </cell>
          <cell r="U881">
            <v>5000</v>
          </cell>
          <cell r="V881">
            <v>0</v>
          </cell>
          <cell r="W881">
            <v>0</v>
          </cell>
          <cell r="X881">
            <v>0</v>
          </cell>
          <cell r="Y881">
            <v>0</v>
          </cell>
          <cell r="Z881">
            <v>0</v>
          </cell>
          <cell r="AA881">
            <v>0</v>
          </cell>
          <cell r="AB881">
            <v>0</v>
          </cell>
          <cell r="AC881">
            <v>0</v>
          </cell>
          <cell r="AD881">
            <v>0</v>
          </cell>
          <cell r="AE881">
            <v>0</v>
          </cell>
          <cell r="AF881">
            <v>0</v>
          </cell>
        </row>
        <row r="882">
          <cell r="E882" t="str">
            <v>Renosterberg</v>
          </cell>
          <cell r="F882">
            <v>7631</v>
          </cell>
          <cell r="G882">
            <v>7862</v>
          </cell>
          <cell r="H882">
            <v>7999</v>
          </cell>
          <cell r="I882">
            <v>0</v>
          </cell>
          <cell r="J882">
            <v>0</v>
          </cell>
          <cell r="K882">
            <v>0</v>
          </cell>
          <cell r="L882">
            <v>0</v>
          </cell>
          <cell r="M882">
            <v>4000</v>
          </cell>
          <cell r="N882">
            <v>4000</v>
          </cell>
          <cell r="O882">
            <v>0</v>
          </cell>
          <cell r="P882">
            <v>0</v>
          </cell>
          <cell r="Q882">
            <v>0</v>
          </cell>
          <cell r="R882">
            <v>0</v>
          </cell>
          <cell r="S882">
            <v>0</v>
          </cell>
          <cell r="T882">
            <v>0</v>
          </cell>
          <cell r="U882">
            <v>5000</v>
          </cell>
          <cell r="V882">
            <v>8000</v>
          </cell>
          <cell r="W882">
            <v>9000</v>
          </cell>
          <cell r="X882">
            <v>0</v>
          </cell>
          <cell r="Y882">
            <v>0</v>
          </cell>
          <cell r="Z882">
            <v>0</v>
          </cell>
          <cell r="AA882">
            <v>0</v>
          </cell>
          <cell r="AB882">
            <v>0</v>
          </cell>
          <cell r="AC882">
            <v>0</v>
          </cell>
          <cell r="AD882">
            <v>0</v>
          </cell>
          <cell r="AE882">
            <v>0</v>
          </cell>
          <cell r="AF882">
            <v>0</v>
          </cell>
        </row>
        <row r="883">
          <cell r="E883" t="str">
            <v>Thembelihle</v>
          </cell>
          <cell r="F883">
            <v>9722</v>
          </cell>
          <cell r="G883">
            <v>10134</v>
          </cell>
          <cell r="H883">
            <v>10380</v>
          </cell>
          <cell r="I883">
            <v>0</v>
          </cell>
          <cell r="J883">
            <v>0</v>
          </cell>
          <cell r="K883">
            <v>0</v>
          </cell>
          <cell r="L883">
            <v>0</v>
          </cell>
          <cell r="M883">
            <v>7000</v>
          </cell>
          <cell r="N883">
            <v>7000</v>
          </cell>
          <cell r="O883">
            <v>0</v>
          </cell>
          <cell r="P883">
            <v>0</v>
          </cell>
          <cell r="Q883">
            <v>0</v>
          </cell>
          <cell r="R883">
            <v>0</v>
          </cell>
          <cell r="S883">
            <v>0</v>
          </cell>
          <cell r="T883">
            <v>0</v>
          </cell>
          <cell r="U883">
            <v>7000</v>
          </cell>
          <cell r="V883">
            <v>10000</v>
          </cell>
          <cell r="W883">
            <v>11540</v>
          </cell>
          <cell r="X883">
            <v>0</v>
          </cell>
          <cell r="Y883">
            <v>0</v>
          </cell>
          <cell r="Z883">
            <v>0</v>
          </cell>
          <cell r="AA883">
            <v>0</v>
          </cell>
          <cell r="AB883">
            <v>0</v>
          </cell>
          <cell r="AC883">
            <v>0</v>
          </cell>
          <cell r="AD883">
            <v>0</v>
          </cell>
          <cell r="AE883">
            <v>0</v>
          </cell>
          <cell r="AF883">
            <v>0</v>
          </cell>
        </row>
        <row r="884">
          <cell r="E884" t="str">
            <v>Siyathemba</v>
          </cell>
          <cell r="F884">
            <v>10125</v>
          </cell>
          <cell r="G884">
            <v>10572</v>
          </cell>
          <cell r="H884">
            <v>10840</v>
          </cell>
          <cell r="I884">
            <v>0</v>
          </cell>
          <cell r="J884">
            <v>0</v>
          </cell>
          <cell r="K884">
            <v>0</v>
          </cell>
          <cell r="L884">
            <v>0</v>
          </cell>
          <cell r="M884">
            <v>7000</v>
          </cell>
          <cell r="N884">
            <v>8000</v>
          </cell>
          <cell r="O884">
            <v>0</v>
          </cell>
          <cell r="P884">
            <v>0</v>
          </cell>
          <cell r="Q884">
            <v>0</v>
          </cell>
          <cell r="R884">
            <v>0</v>
          </cell>
          <cell r="S884">
            <v>0</v>
          </cell>
          <cell r="T884">
            <v>0</v>
          </cell>
          <cell r="U884">
            <v>10000</v>
          </cell>
          <cell r="V884">
            <v>0</v>
          </cell>
          <cell r="W884">
            <v>0</v>
          </cell>
          <cell r="X884">
            <v>0</v>
          </cell>
          <cell r="Y884">
            <v>0</v>
          </cell>
          <cell r="Z884">
            <v>0</v>
          </cell>
          <cell r="AA884">
            <v>0</v>
          </cell>
          <cell r="AB884">
            <v>0</v>
          </cell>
          <cell r="AC884">
            <v>0</v>
          </cell>
          <cell r="AD884">
            <v>0</v>
          </cell>
          <cell r="AE884">
            <v>0</v>
          </cell>
          <cell r="AF884">
            <v>0</v>
          </cell>
        </row>
        <row r="885">
          <cell r="E885" t="str">
            <v>Siyancuma</v>
          </cell>
          <cell r="F885">
            <v>24320</v>
          </cell>
          <cell r="G885">
            <v>18395</v>
          </cell>
          <cell r="H885">
            <v>19036</v>
          </cell>
          <cell r="I885">
            <v>0</v>
          </cell>
          <cell r="J885">
            <v>0</v>
          </cell>
          <cell r="K885">
            <v>0</v>
          </cell>
          <cell r="L885">
            <v>12500</v>
          </cell>
          <cell r="M885">
            <v>7000</v>
          </cell>
          <cell r="N885">
            <v>7000</v>
          </cell>
          <cell r="O885">
            <v>0</v>
          </cell>
          <cell r="P885">
            <v>0</v>
          </cell>
          <cell r="Q885">
            <v>0</v>
          </cell>
          <cell r="R885">
            <v>0</v>
          </cell>
          <cell r="S885">
            <v>0</v>
          </cell>
          <cell r="T885">
            <v>0</v>
          </cell>
          <cell r="U885">
            <v>5000</v>
          </cell>
          <cell r="V885">
            <v>10000</v>
          </cell>
          <cell r="W885">
            <v>13975</v>
          </cell>
          <cell r="X885">
            <v>0</v>
          </cell>
          <cell r="Y885">
            <v>0</v>
          </cell>
          <cell r="Z885">
            <v>0</v>
          </cell>
          <cell r="AA885">
            <v>0</v>
          </cell>
          <cell r="AB885">
            <v>0</v>
          </cell>
          <cell r="AC885">
            <v>0</v>
          </cell>
          <cell r="AD885">
            <v>0</v>
          </cell>
          <cell r="AE885">
            <v>0</v>
          </cell>
          <cell r="AF885">
            <v>0</v>
          </cell>
        </row>
        <row r="886">
          <cell r="E886" t="str">
            <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row>
        <row r="887">
          <cell r="E887" t="str">
            <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row>
        <row r="888">
          <cell r="E888" t="str">
            <v>Pixley Ka Seme District Municipality</v>
          </cell>
          <cell r="F888">
            <v>0</v>
          </cell>
          <cell r="G888">
            <v>0</v>
          </cell>
          <cell r="H888">
            <v>0</v>
          </cell>
          <cell r="I888">
            <v>0</v>
          </cell>
          <cell r="J888">
            <v>0</v>
          </cell>
          <cell r="K888">
            <v>0</v>
          </cell>
          <cell r="L888">
            <v>0</v>
          </cell>
          <cell r="M888">
            <v>0</v>
          </cell>
          <cell r="N888">
            <v>0</v>
          </cell>
          <cell r="O888">
            <v>3076</v>
          </cell>
          <cell r="P888">
            <v>3227</v>
          </cell>
          <cell r="Q888">
            <v>3231</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row>
        <row r="889">
          <cell r="E889"/>
          <cell r="F889">
            <v>94779</v>
          </cell>
          <cell r="G889">
            <v>91951</v>
          </cell>
          <cell r="H889">
            <v>94443</v>
          </cell>
          <cell r="I889">
            <v>3000</v>
          </cell>
          <cell r="J889">
            <v>4000</v>
          </cell>
          <cell r="K889">
            <v>0</v>
          </cell>
          <cell r="L889">
            <v>31500</v>
          </cell>
          <cell r="M889">
            <v>46000</v>
          </cell>
          <cell r="N889">
            <v>47000</v>
          </cell>
          <cell r="O889">
            <v>3076</v>
          </cell>
          <cell r="P889">
            <v>3227</v>
          </cell>
          <cell r="Q889">
            <v>3231</v>
          </cell>
          <cell r="R889">
            <v>43922</v>
          </cell>
          <cell r="S889">
            <v>0</v>
          </cell>
          <cell r="T889">
            <v>0</v>
          </cell>
          <cell r="U889">
            <v>51000</v>
          </cell>
          <cell r="V889">
            <v>56000</v>
          </cell>
          <cell r="W889">
            <v>64045</v>
          </cell>
          <cell r="X889">
            <v>0</v>
          </cell>
          <cell r="Y889">
            <v>0</v>
          </cell>
          <cell r="Z889">
            <v>0</v>
          </cell>
          <cell r="AA889">
            <v>0</v>
          </cell>
          <cell r="AB889">
            <v>0</v>
          </cell>
          <cell r="AC889">
            <v>0</v>
          </cell>
          <cell r="AD889">
            <v>0</v>
          </cell>
          <cell r="AE889">
            <v>0</v>
          </cell>
          <cell r="AF889">
            <v>0</v>
          </cell>
        </row>
        <row r="890">
          <cell r="E890"/>
          <cell r="F890"/>
          <cell r="G890"/>
          <cell r="H890"/>
          <cell r="I890"/>
          <cell r="J890"/>
          <cell r="K890"/>
          <cell r="L890"/>
          <cell r="M890"/>
          <cell r="N890"/>
          <cell r="O890"/>
          <cell r="P890"/>
          <cell r="Q890"/>
          <cell r="R890"/>
          <cell r="S890"/>
          <cell r="T890"/>
          <cell r="U890"/>
          <cell r="V890"/>
          <cell r="W890"/>
          <cell r="X890"/>
          <cell r="Y890"/>
          <cell r="Z890"/>
          <cell r="AA890"/>
          <cell r="AB890"/>
          <cell r="AC890"/>
          <cell r="AD890"/>
          <cell r="AE890"/>
          <cell r="AF890"/>
        </row>
        <row r="891">
          <cell r="E891" t="str">
            <v>!Kai !Garib</v>
          </cell>
          <cell r="F891">
            <v>23485</v>
          </cell>
          <cell r="G891">
            <v>25097</v>
          </cell>
          <cell r="H891">
            <v>26060</v>
          </cell>
          <cell r="I891">
            <v>0</v>
          </cell>
          <cell r="J891">
            <v>0</v>
          </cell>
          <cell r="K891">
            <v>0</v>
          </cell>
          <cell r="L891">
            <v>5111</v>
          </cell>
          <cell r="M891">
            <v>5000</v>
          </cell>
          <cell r="N891">
            <v>6000</v>
          </cell>
          <cell r="O891">
            <v>0</v>
          </cell>
          <cell r="P891">
            <v>0</v>
          </cell>
          <cell r="Q891">
            <v>0</v>
          </cell>
          <cell r="R891">
            <v>0</v>
          </cell>
          <cell r="S891">
            <v>0</v>
          </cell>
          <cell r="T891">
            <v>0</v>
          </cell>
          <cell r="U891">
            <v>4000</v>
          </cell>
          <cell r="V891">
            <v>13000</v>
          </cell>
          <cell r="W891">
            <v>13975</v>
          </cell>
          <cell r="X891">
            <v>0</v>
          </cell>
          <cell r="Y891">
            <v>0</v>
          </cell>
          <cell r="Z891">
            <v>0</v>
          </cell>
          <cell r="AA891">
            <v>0</v>
          </cell>
          <cell r="AB891">
            <v>0</v>
          </cell>
          <cell r="AC891">
            <v>0</v>
          </cell>
          <cell r="AD891">
            <v>0</v>
          </cell>
          <cell r="AE891">
            <v>0</v>
          </cell>
          <cell r="AF891">
            <v>0</v>
          </cell>
        </row>
        <row r="892">
          <cell r="E892" t="str">
            <v>!Kheis</v>
          </cell>
          <cell r="F892">
            <v>11040</v>
          </cell>
          <cell r="G892">
            <v>11567</v>
          </cell>
          <cell r="H892">
            <v>11883</v>
          </cell>
          <cell r="I892">
            <v>0</v>
          </cell>
          <cell r="J892">
            <v>0</v>
          </cell>
          <cell r="K892">
            <v>0</v>
          </cell>
          <cell r="L892">
            <v>0</v>
          </cell>
          <cell r="M892">
            <v>2000</v>
          </cell>
          <cell r="N892">
            <v>2000</v>
          </cell>
          <cell r="O892">
            <v>0</v>
          </cell>
          <cell r="P892">
            <v>0</v>
          </cell>
          <cell r="Q892">
            <v>0</v>
          </cell>
          <cell r="R892">
            <v>0</v>
          </cell>
          <cell r="S892">
            <v>0</v>
          </cell>
          <cell r="T892">
            <v>0</v>
          </cell>
          <cell r="U892">
            <v>5000</v>
          </cell>
          <cell r="V892">
            <v>9000</v>
          </cell>
          <cell r="W892">
            <v>9450</v>
          </cell>
          <cell r="X892">
            <v>0</v>
          </cell>
          <cell r="Y892">
            <v>0</v>
          </cell>
          <cell r="Z892">
            <v>0</v>
          </cell>
          <cell r="AA892">
            <v>0</v>
          </cell>
          <cell r="AB892">
            <v>0</v>
          </cell>
          <cell r="AC892">
            <v>0</v>
          </cell>
          <cell r="AD892">
            <v>0</v>
          </cell>
          <cell r="AE892">
            <v>0</v>
          </cell>
          <cell r="AF892">
            <v>0</v>
          </cell>
        </row>
        <row r="893">
          <cell r="E893" t="str">
            <v>Tsantsabane</v>
          </cell>
          <cell r="F893">
            <v>28187</v>
          </cell>
          <cell r="G893">
            <v>17165</v>
          </cell>
          <cell r="H893">
            <v>17748</v>
          </cell>
          <cell r="I893">
            <v>0</v>
          </cell>
          <cell r="J893">
            <v>0</v>
          </cell>
          <cell r="K893">
            <v>0</v>
          </cell>
          <cell r="L893">
            <v>1500</v>
          </cell>
          <cell r="M893">
            <v>4000</v>
          </cell>
          <cell r="N893">
            <v>5000</v>
          </cell>
          <cell r="O893">
            <v>0</v>
          </cell>
          <cell r="P893">
            <v>0</v>
          </cell>
          <cell r="Q893">
            <v>0</v>
          </cell>
          <cell r="R893">
            <v>0</v>
          </cell>
          <cell r="S893">
            <v>0</v>
          </cell>
          <cell r="T893">
            <v>0</v>
          </cell>
          <cell r="U893">
            <v>6000</v>
          </cell>
          <cell r="V893">
            <v>11000</v>
          </cell>
          <cell r="W893">
            <v>12975</v>
          </cell>
          <cell r="X893">
            <v>0</v>
          </cell>
          <cell r="Y893">
            <v>0</v>
          </cell>
          <cell r="Z893">
            <v>0</v>
          </cell>
          <cell r="AA893">
            <v>0</v>
          </cell>
          <cell r="AB893">
            <v>0</v>
          </cell>
          <cell r="AC893">
            <v>0</v>
          </cell>
          <cell r="AD893">
            <v>0</v>
          </cell>
          <cell r="AE893">
            <v>0</v>
          </cell>
          <cell r="AF893">
            <v>0</v>
          </cell>
        </row>
        <row r="894">
          <cell r="E894" t="str">
            <v>Kgatelopele</v>
          </cell>
          <cell r="F894">
            <v>20227</v>
          </cell>
          <cell r="G894">
            <v>8510</v>
          </cell>
          <cell r="H894">
            <v>8678</v>
          </cell>
          <cell r="I894">
            <v>3000</v>
          </cell>
          <cell r="J894">
            <v>4000</v>
          </cell>
          <cell r="K894">
            <v>0</v>
          </cell>
          <cell r="L894">
            <v>0</v>
          </cell>
          <cell r="M894">
            <v>2000</v>
          </cell>
          <cell r="N894">
            <v>3000</v>
          </cell>
          <cell r="O894">
            <v>0</v>
          </cell>
          <cell r="P894">
            <v>0</v>
          </cell>
          <cell r="Q894">
            <v>0</v>
          </cell>
          <cell r="R894">
            <v>62367</v>
          </cell>
          <cell r="S894">
            <v>105102</v>
          </cell>
          <cell r="T894">
            <v>132809</v>
          </cell>
          <cell r="U894">
            <v>5000</v>
          </cell>
          <cell r="V894">
            <v>12000</v>
          </cell>
          <cell r="W894">
            <v>12975</v>
          </cell>
          <cell r="X894">
            <v>0</v>
          </cell>
          <cell r="Y894">
            <v>0</v>
          </cell>
          <cell r="Z894">
            <v>0</v>
          </cell>
          <cell r="AA894">
            <v>0</v>
          </cell>
          <cell r="AB894">
            <v>0</v>
          </cell>
          <cell r="AC894">
            <v>0</v>
          </cell>
          <cell r="AD894">
            <v>0</v>
          </cell>
          <cell r="AE894">
            <v>0</v>
          </cell>
          <cell r="AF894">
            <v>0</v>
          </cell>
        </row>
        <row r="895">
          <cell r="E895" t="str">
            <v>Dawid Kruiper</v>
          </cell>
          <cell r="F895">
            <v>26323</v>
          </cell>
          <cell r="G895">
            <v>28183</v>
          </cell>
          <cell r="H895">
            <v>29294</v>
          </cell>
          <cell r="I895">
            <v>0</v>
          </cell>
          <cell r="J895">
            <v>0</v>
          </cell>
          <cell r="K895">
            <v>0</v>
          </cell>
          <cell r="L895">
            <v>12975</v>
          </cell>
          <cell r="M895">
            <v>8000</v>
          </cell>
          <cell r="N895">
            <v>9000</v>
          </cell>
          <cell r="O895">
            <v>0</v>
          </cell>
          <cell r="P895">
            <v>0</v>
          </cell>
          <cell r="Q895">
            <v>0</v>
          </cell>
          <cell r="R895">
            <v>0</v>
          </cell>
          <cell r="S895">
            <v>0</v>
          </cell>
          <cell r="T895">
            <v>0</v>
          </cell>
          <cell r="U895">
            <v>10000</v>
          </cell>
          <cell r="V895">
            <v>9000</v>
          </cell>
          <cell r="W895">
            <v>10750</v>
          </cell>
          <cell r="X895">
            <v>0</v>
          </cell>
          <cell r="Y895">
            <v>0</v>
          </cell>
          <cell r="Z895">
            <v>0</v>
          </cell>
          <cell r="AA895">
            <v>0</v>
          </cell>
          <cell r="AB895">
            <v>0</v>
          </cell>
          <cell r="AC895">
            <v>0</v>
          </cell>
          <cell r="AD895">
            <v>0</v>
          </cell>
          <cell r="AE895">
            <v>0</v>
          </cell>
          <cell r="AF895">
            <v>0</v>
          </cell>
        </row>
        <row r="896">
          <cell r="E896" t="str">
            <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row>
        <row r="897">
          <cell r="E897" t="str">
            <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row>
        <row r="898">
          <cell r="E898" t="str">
            <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row>
        <row r="899">
          <cell r="E899" t="str">
            <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row>
        <row r="900">
          <cell r="E900" t="str">
            <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row>
        <row r="901">
          <cell r="E901" t="str">
            <v>Z.F. Mgcawu District Municipality</v>
          </cell>
          <cell r="F901">
            <v>0</v>
          </cell>
          <cell r="G901">
            <v>0</v>
          </cell>
          <cell r="H901">
            <v>0</v>
          </cell>
          <cell r="I901">
            <v>0</v>
          </cell>
          <cell r="J901">
            <v>0</v>
          </cell>
          <cell r="K901">
            <v>0</v>
          </cell>
          <cell r="L901">
            <v>0</v>
          </cell>
          <cell r="M901">
            <v>0</v>
          </cell>
          <cell r="N901">
            <v>0</v>
          </cell>
          <cell r="O901">
            <v>2930</v>
          </cell>
          <cell r="P901">
            <v>3074</v>
          </cell>
          <cell r="Q901">
            <v>3078</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row>
        <row r="902">
          <cell r="E902"/>
          <cell r="F902">
            <v>109262</v>
          </cell>
          <cell r="G902">
            <v>90522</v>
          </cell>
          <cell r="H902">
            <v>93663</v>
          </cell>
          <cell r="I902">
            <v>3000</v>
          </cell>
          <cell r="J902">
            <v>4000</v>
          </cell>
          <cell r="K902">
            <v>0</v>
          </cell>
          <cell r="L902">
            <v>19586</v>
          </cell>
          <cell r="M902">
            <v>21000</v>
          </cell>
          <cell r="N902">
            <v>25000</v>
          </cell>
          <cell r="O902">
            <v>2930</v>
          </cell>
          <cell r="P902">
            <v>3074</v>
          </cell>
          <cell r="Q902">
            <v>3078</v>
          </cell>
          <cell r="R902">
            <v>62367</v>
          </cell>
          <cell r="S902">
            <v>105102</v>
          </cell>
          <cell r="T902">
            <v>132809</v>
          </cell>
          <cell r="U902">
            <v>30000</v>
          </cell>
          <cell r="V902">
            <v>54000</v>
          </cell>
          <cell r="W902">
            <v>60125</v>
          </cell>
          <cell r="X902">
            <v>0</v>
          </cell>
          <cell r="Y902">
            <v>0</v>
          </cell>
          <cell r="Z902">
            <v>0</v>
          </cell>
          <cell r="AA902">
            <v>0</v>
          </cell>
          <cell r="AB902">
            <v>0</v>
          </cell>
          <cell r="AC902">
            <v>0</v>
          </cell>
          <cell r="AD902">
            <v>0</v>
          </cell>
          <cell r="AE902">
            <v>0</v>
          </cell>
          <cell r="AF902">
            <v>0</v>
          </cell>
        </row>
        <row r="903">
          <cell r="E903"/>
          <cell r="F903"/>
          <cell r="G903"/>
          <cell r="H903"/>
          <cell r="I903"/>
          <cell r="J903"/>
          <cell r="K903"/>
          <cell r="L903"/>
          <cell r="M903"/>
          <cell r="N903"/>
          <cell r="O903"/>
          <cell r="P903"/>
          <cell r="Q903"/>
          <cell r="R903"/>
          <cell r="S903"/>
          <cell r="T903"/>
          <cell r="U903"/>
          <cell r="V903"/>
          <cell r="W903"/>
          <cell r="X903"/>
          <cell r="Y903"/>
          <cell r="Z903"/>
          <cell r="AA903"/>
          <cell r="AB903"/>
          <cell r="AC903"/>
          <cell r="AD903"/>
          <cell r="AE903"/>
          <cell r="AF903"/>
        </row>
        <row r="904">
          <cell r="E904" t="str">
            <v>Sol Plaatjie</v>
          </cell>
          <cell r="F904">
            <v>0</v>
          </cell>
          <cell r="G904">
            <v>0</v>
          </cell>
          <cell r="H904">
            <v>0</v>
          </cell>
          <cell r="I904">
            <v>0</v>
          </cell>
          <cell r="J904">
            <v>0</v>
          </cell>
          <cell r="K904">
            <v>0</v>
          </cell>
          <cell r="L904">
            <v>66500</v>
          </cell>
          <cell r="M904">
            <v>22000</v>
          </cell>
          <cell r="N904">
            <v>20000</v>
          </cell>
          <cell r="O904">
            <v>0</v>
          </cell>
          <cell r="P904">
            <v>0</v>
          </cell>
          <cell r="Q904">
            <v>0</v>
          </cell>
          <cell r="R904">
            <v>0</v>
          </cell>
          <cell r="S904">
            <v>0</v>
          </cell>
          <cell r="T904">
            <v>0</v>
          </cell>
          <cell r="U904">
            <v>25000</v>
          </cell>
          <cell r="V904">
            <v>19948</v>
          </cell>
          <cell r="W904">
            <v>17768</v>
          </cell>
          <cell r="X904">
            <v>66266</v>
          </cell>
          <cell r="Y904">
            <v>56677</v>
          </cell>
          <cell r="Z904">
            <v>59018</v>
          </cell>
          <cell r="AA904">
            <v>0</v>
          </cell>
          <cell r="AB904">
            <v>0</v>
          </cell>
          <cell r="AC904">
            <v>0</v>
          </cell>
          <cell r="AD904">
            <v>0</v>
          </cell>
          <cell r="AE904">
            <v>0</v>
          </cell>
          <cell r="AF904">
            <v>0</v>
          </cell>
        </row>
        <row r="905">
          <cell r="E905" t="str">
            <v>Dikgatlong</v>
          </cell>
          <cell r="F905">
            <v>28417</v>
          </cell>
          <cell r="G905">
            <v>21763</v>
          </cell>
          <cell r="H905">
            <v>22566</v>
          </cell>
          <cell r="I905">
            <v>0</v>
          </cell>
          <cell r="J905">
            <v>0</v>
          </cell>
          <cell r="K905">
            <v>0</v>
          </cell>
          <cell r="L905">
            <v>1000</v>
          </cell>
          <cell r="M905">
            <v>8000</v>
          </cell>
          <cell r="N905">
            <v>8000</v>
          </cell>
          <cell r="O905">
            <v>0</v>
          </cell>
          <cell r="P905">
            <v>0</v>
          </cell>
          <cell r="Q905">
            <v>0</v>
          </cell>
          <cell r="R905">
            <v>0</v>
          </cell>
          <cell r="S905">
            <v>0</v>
          </cell>
          <cell r="T905">
            <v>0</v>
          </cell>
          <cell r="U905">
            <v>10000</v>
          </cell>
          <cell r="V905">
            <v>0</v>
          </cell>
          <cell r="W905">
            <v>0</v>
          </cell>
          <cell r="X905">
            <v>0</v>
          </cell>
          <cell r="Y905">
            <v>0</v>
          </cell>
          <cell r="Z905">
            <v>0</v>
          </cell>
          <cell r="AA905">
            <v>0</v>
          </cell>
          <cell r="AB905">
            <v>0</v>
          </cell>
          <cell r="AC905">
            <v>0</v>
          </cell>
          <cell r="AD905">
            <v>0</v>
          </cell>
          <cell r="AE905">
            <v>0</v>
          </cell>
          <cell r="AF905">
            <v>0</v>
          </cell>
        </row>
        <row r="906">
          <cell r="E906" t="str">
            <v>Magareng</v>
          </cell>
          <cell r="F906">
            <v>11541</v>
          </cell>
          <cell r="G906">
            <v>12112</v>
          </cell>
          <cell r="H906">
            <v>12454</v>
          </cell>
          <cell r="I906">
            <v>0</v>
          </cell>
          <cell r="J906">
            <v>0</v>
          </cell>
          <cell r="K906">
            <v>0</v>
          </cell>
          <cell r="L906">
            <v>0</v>
          </cell>
          <cell r="M906">
            <v>2000</v>
          </cell>
          <cell r="N906">
            <v>2000</v>
          </cell>
          <cell r="O906">
            <v>0</v>
          </cell>
          <cell r="P906">
            <v>0</v>
          </cell>
          <cell r="Q906">
            <v>0</v>
          </cell>
          <cell r="R906">
            <v>0</v>
          </cell>
          <cell r="S906">
            <v>0</v>
          </cell>
          <cell r="T906">
            <v>0</v>
          </cell>
          <cell r="U906">
            <v>5000</v>
          </cell>
          <cell r="V906">
            <v>0</v>
          </cell>
          <cell r="W906">
            <v>0</v>
          </cell>
          <cell r="X906">
            <v>0</v>
          </cell>
          <cell r="Y906">
            <v>0</v>
          </cell>
          <cell r="Z906">
            <v>0</v>
          </cell>
          <cell r="AA906">
            <v>0</v>
          </cell>
          <cell r="AB906">
            <v>0</v>
          </cell>
          <cell r="AC906">
            <v>0</v>
          </cell>
          <cell r="AD906">
            <v>0</v>
          </cell>
          <cell r="AE906">
            <v>0</v>
          </cell>
          <cell r="AF906">
            <v>0</v>
          </cell>
        </row>
        <row r="907">
          <cell r="E907" t="str">
            <v>Phokwane</v>
          </cell>
          <cell r="F907">
            <v>27569</v>
          </cell>
          <cell r="G907">
            <v>29538</v>
          </cell>
          <cell r="H907">
            <v>30714</v>
          </cell>
          <cell r="I907">
            <v>0</v>
          </cell>
          <cell r="J907">
            <v>0</v>
          </cell>
          <cell r="K907">
            <v>0</v>
          </cell>
          <cell r="L907">
            <v>5000</v>
          </cell>
          <cell r="M907">
            <v>9000</v>
          </cell>
          <cell r="N907">
            <v>10000</v>
          </cell>
          <cell r="O907">
            <v>0</v>
          </cell>
          <cell r="P907">
            <v>0</v>
          </cell>
          <cell r="Q907">
            <v>0</v>
          </cell>
          <cell r="R907">
            <v>0</v>
          </cell>
          <cell r="S907">
            <v>0</v>
          </cell>
          <cell r="T907">
            <v>0</v>
          </cell>
          <cell r="U907">
            <v>20000</v>
          </cell>
          <cell r="V907">
            <v>15000</v>
          </cell>
          <cell r="W907">
            <v>22900</v>
          </cell>
          <cell r="X907">
            <v>0</v>
          </cell>
          <cell r="Y907">
            <v>0</v>
          </cell>
          <cell r="Z907">
            <v>0</v>
          </cell>
          <cell r="AA907">
            <v>0</v>
          </cell>
          <cell r="AB907">
            <v>0</v>
          </cell>
          <cell r="AC907">
            <v>0</v>
          </cell>
          <cell r="AD907">
            <v>0</v>
          </cell>
          <cell r="AE907">
            <v>0</v>
          </cell>
          <cell r="AF907">
            <v>0</v>
          </cell>
        </row>
        <row r="908">
          <cell r="E908" t="str">
            <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row>
        <row r="909">
          <cell r="E909" t="str">
            <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row>
        <row r="910">
          <cell r="E910" t="str">
            <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row>
        <row r="911">
          <cell r="E911" t="str">
            <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row>
        <row r="912">
          <cell r="E912" t="str">
            <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row>
        <row r="913">
          <cell r="E913" t="str">
            <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row>
        <row r="914">
          <cell r="E914" t="str">
            <v>Frances Baard District Municipality</v>
          </cell>
          <cell r="F914">
            <v>0</v>
          </cell>
          <cell r="G914">
            <v>0</v>
          </cell>
          <cell r="H914">
            <v>0</v>
          </cell>
          <cell r="I914">
            <v>0</v>
          </cell>
          <cell r="J914">
            <v>0</v>
          </cell>
          <cell r="K914">
            <v>0</v>
          </cell>
          <cell r="L914">
            <v>0</v>
          </cell>
          <cell r="M914">
            <v>0</v>
          </cell>
          <cell r="N914">
            <v>0</v>
          </cell>
          <cell r="O914">
            <v>2576</v>
          </cell>
          <cell r="P914">
            <v>2703</v>
          </cell>
          <cell r="Q914">
            <v>2706</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row>
        <row r="915">
          <cell r="E915"/>
          <cell r="F915">
            <v>67527</v>
          </cell>
          <cell r="G915">
            <v>63413</v>
          </cell>
          <cell r="H915">
            <v>65734</v>
          </cell>
          <cell r="I915">
            <v>0</v>
          </cell>
          <cell r="J915">
            <v>0</v>
          </cell>
          <cell r="K915">
            <v>0</v>
          </cell>
          <cell r="L915">
            <v>72500</v>
          </cell>
          <cell r="M915">
            <v>41000</v>
          </cell>
          <cell r="N915">
            <v>40000</v>
          </cell>
          <cell r="O915">
            <v>2576</v>
          </cell>
          <cell r="P915">
            <v>2703</v>
          </cell>
          <cell r="Q915">
            <v>2706</v>
          </cell>
          <cell r="R915">
            <v>0</v>
          </cell>
          <cell r="S915">
            <v>0</v>
          </cell>
          <cell r="T915">
            <v>0</v>
          </cell>
          <cell r="U915">
            <v>60000</v>
          </cell>
          <cell r="V915">
            <v>34948</v>
          </cell>
          <cell r="W915">
            <v>40668</v>
          </cell>
          <cell r="X915">
            <v>66266</v>
          </cell>
          <cell r="Y915">
            <v>56677</v>
          </cell>
          <cell r="Z915">
            <v>59018</v>
          </cell>
          <cell r="AA915">
            <v>0</v>
          </cell>
          <cell r="AB915">
            <v>0</v>
          </cell>
          <cell r="AC915">
            <v>0</v>
          </cell>
          <cell r="AD915">
            <v>0</v>
          </cell>
          <cell r="AE915">
            <v>0</v>
          </cell>
          <cell r="AF915">
            <v>0</v>
          </cell>
        </row>
        <row r="916">
          <cell r="E916"/>
          <cell r="F916"/>
          <cell r="G916"/>
          <cell r="H916"/>
          <cell r="I916"/>
          <cell r="J916"/>
          <cell r="K916"/>
          <cell r="L916"/>
          <cell r="M916"/>
          <cell r="N916"/>
          <cell r="O916"/>
          <cell r="P916"/>
          <cell r="Q916"/>
          <cell r="R916"/>
          <cell r="S916"/>
          <cell r="T916"/>
          <cell r="U916"/>
          <cell r="V916"/>
          <cell r="W916"/>
          <cell r="X916"/>
          <cell r="Y916"/>
          <cell r="Z916"/>
          <cell r="AA916"/>
          <cell r="AB916"/>
          <cell r="AC916"/>
          <cell r="AD916"/>
          <cell r="AE916"/>
          <cell r="AF916"/>
        </row>
        <row r="917">
          <cell r="E917" t="str">
            <v>Joe Morolong</v>
          </cell>
          <cell r="F917">
            <v>63401</v>
          </cell>
          <cell r="G917">
            <v>68496</v>
          </cell>
          <cell r="H917">
            <v>71536</v>
          </cell>
          <cell r="I917">
            <v>0</v>
          </cell>
          <cell r="J917">
            <v>0</v>
          </cell>
          <cell r="K917">
            <v>0</v>
          </cell>
          <cell r="L917">
            <v>1500</v>
          </cell>
          <cell r="M917">
            <v>0</v>
          </cell>
          <cell r="N917">
            <v>0</v>
          </cell>
          <cell r="O917">
            <v>0</v>
          </cell>
          <cell r="P917">
            <v>0</v>
          </cell>
          <cell r="Q917">
            <v>0</v>
          </cell>
          <cell r="R917">
            <v>0</v>
          </cell>
          <cell r="S917">
            <v>0</v>
          </cell>
          <cell r="T917">
            <v>0</v>
          </cell>
          <cell r="U917">
            <v>47200</v>
          </cell>
          <cell r="V917">
            <v>40000</v>
          </cell>
          <cell r="W917">
            <v>53700</v>
          </cell>
          <cell r="X917">
            <v>0</v>
          </cell>
          <cell r="Y917">
            <v>0</v>
          </cell>
          <cell r="Z917">
            <v>0</v>
          </cell>
          <cell r="AA917">
            <v>0</v>
          </cell>
          <cell r="AB917">
            <v>0</v>
          </cell>
          <cell r="AC917">
            <v>0</v>
          </cell>
          <cell r="AD917">
            <v>0</v>
          </cell>
          <cell r="AE917">
            <v>0</v>
          </cell>
          <cell r="AF917">
            <v>0</v>
          </cell>
        </row>
        <row r="918">
          <cell r="E918" t="str">
            <v>Ga-Segonyana</v>
          </cell>
          <cell r="F918">
            <v>56267</v>
          </cell>
          <cell r="G918">
            <v>60738</v>
          </cell>
          <cell r="H918">
            <v>63407</v>
          </cell>
          <cell r="I918">
            <v>0</v>
          </cell>
          <cell r="J918">
            <v>0</v>
          </cell>
          <cell r="K918">
            <v>0</v>
          </cell>
          <cell r="L918">
            <v>31000</v>
          </cell>
          <cell r="M918">
            <v>11138</v>
          </cell>
          <cell r="N918">
            <v>16354</v>
          </cell>
          <cell r="O918">
            <v>0</v>
          </cell>
          <cell r="P918">
            <v>0</v>
          </cell>
          <cell r="Q918">
            <v>0</v>
          </cell>
          <cell r="R918">
            <v>0</v>
          </cell>
          <cell r="S918">
            <v>0</v>
          </cell>
          <cell r="T918">
            <v>0</v>
          </cell>
          <cell r="U918">
            <v>30000</v>
          </cell>
          <cell r="V918">
            <v>30000</v>
          </cell>
          <cell r="W918">
            <v>42250</v>
          </cell>
          <cell r="X918">
            <v>0</v>
          </cell>
          <cell r="Y918">
            <v>0</v>
          </cell>
          <cell r="Z918">
            <v>0</v>
          </cell>
          <cell r="AA918">
            <v>0</v>
          </cell>
          <cell r="AB918">
            <v>0</v>
          </cell>
          <cell r="AC918">
            <v>0</v>
          </cell>
          <cell r="AD918">
            <v>0</v>
          </cell>
          <cell r="AE918">
            <v>0</v>
          </cell>
          <cell r="AF918">
            <v>0</v>
          </cell>
        </row>
        <row r="919">
          <cell r="E919" t="str">
            <v>Gamagara</v>
          </cell>
          <cell r="F919">
            <v>12273</v>
          </cell>
          <cell r="G919">
            <v>12908</v>
          </cell>
          <cell r="H919">
            <v>13287</v>
          </cell>
          <cell r="I919">
            <v>4000</v>
          </cell>
          <cell r="J919">
            <v>0</v>
          </cell>
          <cell r="K919">
            <v>0</v>
          </cell>
          <cell r="L919">
            <v>12500</v>
          </cell>
          <cell r="M919">
            <v>20000</v>
          </cell>
          <cell r="N919">
            <v>20000</v>
          </cell>
          <cell r="O919">
            <v>0</v>
          </cell>
          <cell r="P919">
            <v>0</v>
          </cell>
          <cell r="Q919">
            <v>0</v>
          </cell>
          <cell r="R919">
            <v>0</v>
          </cell>
          <cell r="S919">
            <v>30000</v>
          </cell>
          <cell r="T919">
            <v>35000</v>
          </cell>
          <cell r="U919">
            <v>15938</v>
          </cell>
          <cell r="V919">
            <v>11000</v>
          </cell>
          <cell r="W919">
            <v>24125</v>
          </cell>
          <cell r="X919">
            <v>0</v>
          </cell>
          <cell r="Y919">
            <v>0</v>
          </cell>
          <cell r="Z919">
            <v>0</v>
          </cell>
          <cell r="AA919">
            <v>0</v>
          </cell>
          <cell r="AB919">
            <v>0</v>
          </cell>
          <cell r="AC919">
            <v>0</v>
          </cell>
          <cell r="AD919">
            <v>0</v>
          </cell>
          <cell r="AE919">
            <v>0</v>
          </cell>
          <cell r="AF919">
            <v>0</v>
          </cell>
        </row>
        <row r="920">
          <cell r="E920" t="str">
            <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row>
        <row r="921">
          <cell r="E921" t="str">
            <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row>
        <row r="922">
          <cell r="E922" t="str">
            <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row>
        <row r="923">
          <cell r="E923" t="str">
            <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row>
        <row r="924">
          <cell r="E924" t="str">
            <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row>
        <row r="925">
          <cell r="E925" t="str">
            <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row>
        <row r="926">
          <cell r="E926" t="str">
            <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row>
        <row r="927">
          <cell r="E927" t="str">
            <v>John Taolo Gaetsewe District Municipality</v>
          </cell>
          <cell r="F927">
            <v>0</v>
          </cell>
          <cell r="G927">
            <v>0</v>
          </cell>
          <cell r="H927">
            <v>0</v>
          </cell>
          <cell r="I927">
            <v>0</v>
          </cell>
          <cell r="J927">
            <v>0</v>
          </cell>
          <cell r="K927">
            <v>0</v>
          </cell>
          <cell r="L927">
            <v>0</v>
          </cell>
          <cell r="M927">
            <v>0</v>
          </cell>
          <cell r="N927">
            <v>0</v>
          </cell>
          <cell r="O927">
            <v>2027</v>
          </cell>
          <cell r="P927">
            <v>2127</v>
          </cell>
          <cell r="Q927">
            <v>2129</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row>
        <row r="928">
          <cell r="E928"/>
          <cell r="F928">
            <v>131941</v>
          </cell>
          <cell r="G928">
            <v>142142</v>
          </cell>
          <cell r="H928">
            <v>148230</v>
          </cell>
          <cell r="I928">
            <v>4000</v>
          </cell>
          <cell r="J928">
            <v>0</v>
          </cell>
          <cell r="K928">
            <v>0</v>
          </cell>
          <cell r="L928">
            <v>45000</v>
          </cell>
          <cell r="M928">
            <v>31138</v>
          </cell>
          <cell r="N928">
            <v>36354</v>
          </cell>
          <cell r="O928">
            <v>2027</v>
          </cell>
          <cell r="P928">
            <v>2127</v>
          </cell>
          <cell r="Q928">
            <v>2129</v>
          </cell>
          <cell r="R928">
            <v>0</v>
          </cell>
          <cell r="S928">
            <v>30000</v>
          </cell>
          <cell r="T928">
            <v>35000</v>
          </cell>
          <cell r="U928">
            <v>93138</v>
          </cell>
          <cell r="V928">
            <v>81000</v>
          </cell>
          <cell r="W928">
            <v>120075</v>
          </cell>
          <cell r="X928">
            <v>0</v>
          </cell>
          <cell r="Y928">
            <v>0</v>
          </cell>
          <cell r="Z928">
            <v>0</v>
          </cell>
          <cell r="AA928">
            <v>0</v>
          </cell>
          <cell r="AB928">
            <v>0</v>
          </cell>
          <cell r="AC928">
            <v>0</v>
          </cell>
          <cell r="AD928">
            <v>0</v>
          </cell>
          <cell r="AE928">
            <v>0</v>
          </cell>
          <cell r="AF928">
            <v>0</v>
          </cell>
        </row>
        <row r="929">
          <cell r="E929"/>
          <cell r="F929"/>
          <cell r="G929"/>
          <cell r="H929"/>
          <cell r="I929"/>
          <cell r="J929"/>
          <cell r="K929"/>
          <cell r="L929"/>
          <cell r="M929"/>
          <cell r="N929"/>
          <cell r="O929"/>
          <cell r="P929"/>
          <cell r="Q929"/>
          <cell r="R929"/>
          <cell r="S929"/>
          <cell r="T929"/>
          <cell r="U929"/>
          <cell r="V929"/>
          <cell r="W929"/>
          <cell r="X929"/>
          <cell r="Y929"/>
          <cell r="Z929"/>
          <cell r="AA929"/>
          <cell r="AB929"/>
          <cell r="AC929"/>
          <cell r="AD929"/>
          <cell r="AE929"/>
          <cell r="AF929"/>
        </row>
        <row r="930">
          <cell r="E930" t="str">
            <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row>
        <row r="931">
          <cell r="E931" t="str">
            <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row>
        <row r="932">
          <cell r="E932" t="str">
            <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row>
        <row r="933">
          <cell r="E933" t="str">
            <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row>
        <row r="934">
          <cell r="E934" t="str">
            <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row>
        <row r="935">
          <cell r="E935" t="str">
            <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row>
        <row r="936">
          <cell r="E936" t="str">
            <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row>
        <row r="937">
          <cell r="E937" t="str">
            <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row>
        <row r="938">
          <cell r="E938" t="str">
            <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row>
        <row r="939">
          <cell r="E939" t="str">
            <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row>
        <row r="940">
          <cell r="E940" t="str">
            <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row>
        <row r="941">
          <cell r="E941"/>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row>
        <row r="942">
          <cell r="E942"/>
          <cell r="F942"/>
          <cell r="G942"/>
          <cell r="H942"/>
          <cell r="I942"/>
          <cell r="J942"/>
          <cell r="K942"/>
          <cell r="L942"/>
          <cell r="M942"/>
          <cell r="N942"/>
          <cell r="O942"/>
          <cell r="P942"/>
          <cell r="Q942"/>
          <cell r="R942"/>
          <cell r="S942"/>
          <cell r="T942"/>
          <cell r="U942"/>
          <cell r="V942"/>
          <cell r="W942"/>
          <cell r="X942"/>
          <cell r="Y942"/>
          <cell r="Z942"/>
          <cell r="AA942"/>
          <cell r="AB942"/>
          <cell r="AC942"/>
          <cell r="AD942"/>
          <cell r="AE942"/>
          <cell r="AF942"/>
        </row>
        <row r="943">
          <cell r="E943" t="str">
            <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row>
        <row r="944">
          <cell r="E944" t="str">
            <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row>
        <row r="945">
          <cell r="E945" t="str">
            <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row>
        <row r="946">
          <cell r="E946" t="str">
            <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row>
        <row r="947">
          <cell r="E947" t="str">
            <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row>
        <row r="948">
          <cell r="E948" t="str">
            <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row>
        <row r="949">
          <cell r="E949" t="str">
            <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row>
        <row r="950">
          <cell r="E950" t="str">
            <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row>
        <row r="951">
          <cell r="E951" t="str">
            <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row>
        <row r="952">
          <cell r="E952" t="str">
            <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row>
        <row r="953">
          <cell r="E953" t="str">
            <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row>
        <row r="954">
          <cell r="E954"/>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row>
        <row r="955">
          <cell r="E955"/>
          <cell r="F955"/>
          <cell r="G955"/>
          <cell r="H955"/>
          <cell r="I955"/>
          <cell r="J955"/>
          <cell r="K955"/>
          <cell r="L955"/>
          <cell r="M955"/>
          <cell r="N955"/>
          <cell r="O955"/>
          <cell r="P955"/>
          <cell r="Q955"/>
          <cell r="R955"/>
          <cell r="S955"/>
          <cell r="T955"/>
          <cell r="U955"/>
          <cell r="V955"/>
          <cell r="W955"/>
          <cell r="X955"/>
          <cell r="Y955"/>
          <cell r="Z955"/>
          <cell r="AA955"/>
          <cell r="AB955"/>
          <cell r="AC955"/>
          <cell r="AD955"/>
          <cell r="AE955"/>
          <cell r="AF955"/>
        </row>
        <row r="956">
          <cell r="E956" t="str">
            <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row>
        <row r="957">
          <cell r="E957" t="str">
            <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row>
        <row r="958">
          <cell r="E958" t="str">
            <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row>
        <row r="959">
          <cell r="E959" t="str">
            <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row>
        <row r="960">
          <cell r="E960" t="str">
            <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row>
        <row r="961">
          <cell r="E961" t="str">
            <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row>
        <row r="962">
          <cell r="E962" t="str">
            <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row>
        <row r="963">
          <cell r="E963" t="str">
            <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row>
        <row r="964">
          <cell r="E964" t="str">
            <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row>
        <row r="965">
          <cell r="E965" t="str">
            <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row>
        <row r="966">
          <cell r="E966" t="str">
            <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row>
        <row r="967">
          <cell r="E967"/>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row>
        <row r="968">
          <cell r="E968"/>
          <cell r="F968"/>
          <cell r="G968"/>
          <cell r="H968"/>
          <cell r="I968"/>
          <cell r="J968"/>
          <cell r="K968"/>
          <cell r="L968"/>
          <cell r="M968"/>
          <cell r="N968"/>
          <cell r="O968"/>
          <cell r="P968"/>
          <cell r="Q968"/>
          <cell r="R968"/>
          <cell r="S968"/>
          <cell r="T968"/>
          <cell r="U968"/>
          <cell r="V968"/>
          <cell r="W968"/>
          <cell r="X968"/>
          <cell r="Y968"/>
          <cell r="Z968"/>
          <cell r="AA968"/>
          <cell r="AB968"/>
          <cell r="AC968"/>
          <cell r="AD968"/>
          <cell r="AE968"/>
          <cell r="AF968"/>
        </row>
        <row r="969">
          <cell r="E969" t="str">
            <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row>
        <row r="970">
          <cell r="E970" t="str">
            <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row>
        <row r="971">
          <cell r="E971" t="str">
            <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row>
        <row r="972">
          <cell r="E972" t="str">
            <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row>
        <row r="973">
          <cell r="E973" t="str">
            <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row>
        <row r="974">
          <cell r="E974" t="str">
            <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row>
        <row r="975">
          <cell r="E975" t="str">
            <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row>
        <row r="976">
          <cell r="E976" t="str">
            <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row>
        <row r="977">
          <cell r="E977" t="str">
            <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row>
        <row r="978">
          <cell r="E978" t="str">
            <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row>
        <row r="979">
          <cell r="E979" t="str">
            <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row>
        <row r="980">
          <cell r="E980"/>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row>
        <row r="981">
          <cell r="E981"/>
          <cell r="F981"/>
          <cell r="G981"/>
          <cell r="H981"/>
          <cell r="I981"/>
          <cell r="J981"/>
          <cell r="K981"/>
          <cell r="L981"/>
          <cell r="M981"/>
          <cell r="N981"/>
          <cell r="O981"/>
          <cell r="P981"/>
          <cell r="Q981"/>
          <cell r="R981"/>
          <cell r="S981"/>
          <cell r="T981"/>
          <cell r="U981"/>
          <cell r="V981"/>
          <cell r="W981"/>
          <cell r="X981"/>
          <cell r="Y981"/>
          <cell r="Z981"/>
          <cell r="AA981"/>
          <cell r="AB981"/>
          <cell r="AC981"/>
          <cell r="AD981"/>
          <cell r="AE981"/>
          <cell r="AF981"/>
        </row>
        <row r="982">
          <cell r="E982" t="str">
            <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row>
        <row r="983">
          <cell r="E983" t="str">
            <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row>
        <row r="984">
          <cell r="E984" t="str">
            <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row>
        <row r="985">
          <cell r="E985" t="str">
            <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row>
        <row r="986">
          <cell r="E986" t="str">
            <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row>
        <row r="987">
          <cell r="E987" t="str">
            <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row>
        <row r="988">
          <cell r="E988" t="str">
            <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row>
        <row r="989">
          <cell r="E989" t="str">
            <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row>
        <row r="990">
          <cell r="E990" t="str">
            <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row>
        <row r="991">
          <cell r="E991" t="str">
            <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row>
        <row r="992">
          <cell r="E992" t="str">
            <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row>
        <row r="993">
          <cell r="E993"/>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row>
        <row r="994">
          <cell r="E994"/>
          <cell r="F994"/>
          <cell r="G994"/>
          <cell r="H994"/>
          <cell r="I994"/>
          <cell r="J994"/>
          <cell r="K994"/>
          <cell r="L994"/>
          <cell r="M994"/>
          <cell r="N994"/>
          <cell r="O994"/>
          <cell r="P994"/>
          <cell r="Q994"/>
          <cell r="R994"/>
          <cell r="S994"/>
          <cell r="T994"/>
          <cell r="U994"/>
          <cell r="V994"/>
          <cell r="W994"/>
          <cell r="X994"/>
          <cell r="Y994"/>
          <cell r="Z994"/>
          <cell r="AA994"/>
          <cell r="AB994"/>
          <cell r="AC994"/>
          <cell r="AD994"/>
          <cell r="AE994"/>
          <cell r="AF994"/>
        </row>
        <row r="995">
          <cell r="E995"/>
          <cell r="F995">
            <v>467148</v>
          </cell>
          <cell r="G995">
            <v>446995</v>
          </cell>
          <cell r="H995">
            <v>462428</v>
          </cell>
          <cell r="I995">
            <v>15000</v>
          </cell>
          <cell r="J995">
            <v>13000</v>
          </cell>
          <cell r="K995">
            <v>0</v>
          </cell>
          <cell r="L995">
            <v>170366</v>
          </cell>
          <cell r="M995">
            <v>155138</v>
          </cell>
          <cell r="N995">
            <v>164354</v>
          </cell>
          <cell r="O995">
            <v>13576</v>
          </cell>
          <cell r="P995">
            <v>14245</v>
          </cell>
          <cell r="Q995">
            <v>14262</v>
          </cell>
          <cell r="R995">
            <v>106289</v>
          </cell>
          <cell r="S995">
            <v>135102</v>
          </cell>
          <cell r="T995">
            <v>167809</v>
          </cell>
          <cell r="U995">
            <v>284138</v>
          </cell>
          <cell r="V995">
            <v>266948</v>
          </cell>
          <cell r="W995">
            <v>326253</v>
          </cell>
          <cell r="X995">
            <v>66266</v>
          </cell>
          <cell r="Y995">
            <v>56677</v>
          </cell>
          <cell r="Z995">
            <v>59018</v>
          </cell>
          <cell r="AA995">
            <v>0</v>
          </cell>
          <cell r="AB995">
            <v>0</v>
          </cell>
          <cell r="AC995">
            <v>0</v>
          </cell>
          <cell r="AD995">
            <v>0</v>
          </cell>
          <cell r="AE995">
            <v>0</v>
          </cell>
          <cell r="AF995">
            <v>0</v>
          </cell>
        </row>
        <row r="996">
          <cell r="E996"/>
          <cell r="F996"/>
          <cell r="G996"/>
          <cell r="H996"/>
          <cell r="I996"/>
          <cell r="J996"/>
          <cell r="K996"/>
          <cell r="L996"/>
          <cell r="M996"/>
          <cell r="N996"/>
          <cell r="O996"/>
          <cell r="P996"/>
          <cell r="Q996"/>
          <cell r="R996"/>
          <cell r="S996"/>
          <cell r="T996"/>
          <cell r="U996"/>
          <cell r="V996"/>
          <cell r="W996"/>
          <cell r="X996"/>
          <cell r="Y996"/>
          <cell r="Z996"/>
          <cell r="AA996"/>
          <cell r="AB996"/>
          <cell r="AC996"/>
          <cell r="AD996"/>
          <cell r="AE996"/>
          <cell r="AF996"/>
        </row>
        <row r="997">
          <cell r="E997"/>
          <cell r="F997"/>
          <cell r="G997"/>
          <cell r="H997"/>
          <cell r="I997"/>
          <cell r="J997"/>
          <cell r="K997"/>
          <cell r="L997"/>
          <cell r="M997"/>
          <cell r="N997"/>
          <cell r="O997"/>
          <cell r="P997"/>
          <cell r="Q997"/>
          <cell r="R997"/>
          <cell r="S997"/>
          <cell r="T997"/>
          <cell r="U997"/>
          <cell r="V997"/>
          <cell r="W997"/>
          <cell r="X997"/>
          <cell r="Y997"/>
          <cell r="Z997"/>
          <cell r="AA997"/>
          <cell r="AB997"/>
          <cell r="AC997"/>
          <cell r="AD997"/>
          <cell r="AE997"/>
          <cell r="AF997"/>
        </row>
        <row r="998">
          <cell r="E998"/>
          <cell r="F998"/>
          <cell r="G998"/>
          <cell r="H998"/>
          <cell r="I998"/>
          <cell r="J998"/>
          <cell r="K998"/>
          <cell r="L998"/>
          <cell r="M998"/>
          <cell r="N998"/>
          <cell r="O998"/>
          <cell r="P998"/>
          <cell r="Q998"/>
          <cell r="R998"/>
          <cell r="S998"/>
          <cell r="T998"/>
          <cell r="U998"/>
          <cell r="V998"/>
          <cell r="W998"/>
          <cell r="X998"/>
          <cell r="Y998"/>
          <cell r="Z998"/>
          <cell r="AA998"/>
          <cell r="AB998"/>
          <cell r="AC998"/>
          <cell r="AD998"/>
          <cell r="AE998"/>
          <cell r="AF998"/>
        </row>
        <row r="999">
          <cell r="E999" t="str">
            <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row>
        <row r="1000">
          <cell r="E1000" t="str">
            <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row>
        <row r="1001">
          <cell r="E1001" t="str">
            <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row>
        <row r="1002">
          <cell r="E1002" t="str">
            <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row>
        <row r="1003">
          <cell r="E1003" t="str">
            <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row>
        <row r="1004">
          <cell r="E1004"/>
          <cell r="F1004"/>
          <cell r="G1004"/>
          <cell r="H1004"/>
          <cell r="I1004"/>
          <cell r="J1004"/>
          <cell r="K1004"/>
          <cell r="L1004"/>
          <cell r="M1004"/>
          <cell r="N1004"/>
          <cell r="O1004"/>
          <cell r="P1004"/>
          <cell r="Q1004"/>
          <cell r="R1004"/>
          <cell r="S1004"/>
          <cell r="T1004"/>
          <cell r="U1004"/>
          <cell r="V1004"/>
          <cell r="W1004"/>
          <cell r="X1004"/>
          <cell r="Y1004"/>
          <cell r="Z1004"/>
          <cell r="AA1004"/>
          <cell r="AB1004"/>
          <cell r="AC1004"/>
          <cell r="AD1004"/>
          <cell r="AE1004"/>
          <cell r="AF1004"/>
        </row>
        <row r="1005">
          <cell r="E1005"/>
          <cell r="F1005"/>
          <cell r="G1005"/>
          <cell r="H1005"/>
          <cell r="I1005"/>
          <cell r="J1005"/>
          <cell r="K1005"/>
          <cell r="L1005"/>
          <cell r="M1005"/>
          <cell r="N1005"/>
          <cell r="O1005"/>
          <cell r="P1005"/>
          <cell r="Q1005"/>
          <cell r="R1005"/>
          <cell r="S1005"/>
          <cell r="T1005"/>
          <cell r="U1005"/>
          <cell r="V1005"/>
          <cell r="W1005"/>
          <cell r="X1005"/>
          <cell r="Y1005"/>
          <cell r="Z1005"/>
          <cell r="AA1005"/>
          <cell r="AB1005"/>
          <cell r="AC1005"/>
          <cell r="AD1005"/>
          <cell r="AE1005"/>
          <cell r="AF1005"/>
        </row>
        <row r="1006">
          <cell r="E1006" t="str">
            <v>Moretele</v>
          </cell>
          <cell r="F1006">
            <v>121516</v>
          </cell>
          <cell r="G1006">
            <v>131679</v>
          </cell>
          <cell r="H1006">
            <v>137746</v>
          </cell>
          <cell r="I1006">
            <v>0</v>
          </cell>
          <cell r="J1006">
            <v>0</v>
          </cell>
          <cell r="K1006">
            <v>0</v>
          </cell>
          <cell r="L1006">
            <v>0</v>
          </cell>
          <cell r="M1006">
            <v>0</v>
          </cell>
          <cell r="N1006">
            <v>0</v>
          </cell>
          <cell r="O1006">
            <v>0</v>
          </cell>
          <cell r="P1006">
            <v>0</v>
          </cell>
          <cell r="Q1006">
            <v>0</v>
          </cell>
          <cell r="R1006">
            <v>0</v>
          </cell>
          <cell r="S1006">
            <v>0</v>
          </cell>
          <cell r="T1006">
            <v>0</v>
          </cell>
          <cell r="U1006">
            <v>79042</v>
          </cell>
          <cell r="V1006">
            <v>78316</v>
          </cell>
          <cell r="W1006">
            <v>82515</v>
          </cell>
          <cell r="X1006">
            <v>0</v>
          </cell>
          <cell r="Y1006">
            <v>0</v>
          </cell>
          <cell r="Z1006">
            <v>0</v>
          </cell>
          <cell r="AA1006">
            <v>0</v>
          </cell>
          <cell r="AB1006">
            <v>0</v>
          </cell>
          <cell r="AC1006">
            <v>0</v>
          </cell>
          <cell r="AD1006">
            <v>0</v>
          </cell>
          <cell r="AE1006">
            <v>0</v>
          </cell>
          <cell r="AF1006">
            <v>0</v>
          </cell>
        </row>
        <row r="1007">
          <cell r="E1007" t="str">
            <v>Madibeng</v>
          </cell>
          <cell r="F1007">
            <v>298785</v>
          </cell>
          <cell r="G1007">
            <v>324408</v>
          </cell>
          <cell r="H1007">
            <v>339702</v>
          </cell>
          <cell r="I1007">
            <v>3500</v>
          </cell>
          <cell r="J1007">
            <v>4000</v>
          </cell>
          <cell r="K1007">
            <v>0</v>
          </cell>
          <cell r="L1007">
            <v>15000</v>
          </cell>
          <cell r="M1007">
            <v>23000</v>
          </cell>
          <cell r="N1007">
            <v>25000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row>
        <row r="1008">
          <cell r="E1008" t="str">
            <v>Rustenburg</v>
          </cell>
          <cell r="F1008">
            <v>249229</v>
          </cell>
          <cell r="G1008">
            <v>270530</v>
          </cell>
          <cell r="H1008">
            <v>283245</v>
          </cell>
          <cell r="I1008">
            <v>4500</v>
          </cell>
          <cell r="J1008">
            <v>4000</v>
          </cell>
          <cell r="K1008">
            <v>0</v>
          </cell>
          <cell r="L1008">
            <v>15000</v>
          </cell>
          <cell r="M1008">
            <v>33000</v>
          </cell>
          <cell r="N1008">
            <v>31015</v>
          </cell>
          <cell r="O1008">
            <v>0</v>
          </cell>
          <cell r="P1008">
            <v>0</v>
          </cell>
          <cell r="Q1008">
            <v>0</v>
          </cell>
          <cell r="R1008">
            <v>0</v>
          </cell>
          <cell r="S1008">
            <v>0</v>
          </cell>
          <cell r="T1008">
            <v>0</v>
          </cell>
          <cell r="U1008">
            <v>77947</v>
          </cell>
          <cell r="V1008">
            <v>100728</v>
          </cell>
          <cell r="W1008">
            <v>96311</v>
          </cell>
          <cell r="X1008">
            <v>0</v>
          </cell>
          <cell r="Y1008">
            <v>0</v>
          </cell>
          <cell r="Z1008">
            <v>0</v>
          </cell>
          <cell r="AA1008">
            <v>0</v>
          </cell>
          <cell r="AB1008">
            <v>0</v>
          </cell>
          <cell r="AC1008">
            <v>0</v>
          </cell>
          <cell r="AD1008">
            <v>0</v>
          </cell>
          <cell r="AE1008">
            <v>0</v>
          </cell>
          <cell r="AF1008">
            <v>0</v>
          </cell>
        </row>
        <row r="1009">
          <cell r="E1009" t="str">
            <v>Kgetlengrivier</v>
          </cell>
          <cell r="F1009">
            <v>27126</v>
          </cell>
          <cell r="G1009">
            <v>29056</v>
          </cell>
          <cell r="H1009">
            <v>30209</v>
          </cell>
          <cell r="I1009">
            <v>0</v>
          </cell>
          <cell r="J1009">
            <v>0</v>
          </cell>
          <cell r="K1009">
            <v>0</v>
          </cell>
          <cell r="L1009">
            <v>0</v>
          </cell>
          <cell r="M1009">
            <v>18500</v>
          </cell>
          <cell r="N1009">
            <v>20000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row>
        <row r="1010">
          <cell r="E1010" t="str">
            <v>Moses Kotane</v>
          </cell>
          <cell r="F1010">
            <v>167571</v>
          </cell>
          <cell r="G1010">
            <v>171967</v>
          </cell>
          <cell r="H1010">
            <v>179961</v>
          </cell>
          <cell r="I1010">
            <v>0</v>
          </cell>
          <cell r="J1010">
            <v>0</v>
          </cell>
          <cell r="K1010">
            <v>0</v>
          </cell>
          <cell r="L1010">
            <v>0</v>
          </cell>
          <cell r="M1010">
            <v>0</v>
          </cell>
          <cell r="N1010">
            <v>0</v>
          </cell>
          <cell r="O1010">
            <v>0</v>
          </cell>
          <cell r="P1010">
            <v>0</v>
          </cell>
          <cell r="Q1010">
            <v>0</v>
          </cell>
          <cell r="R1010">
            <v>0</v>
          </cell>
          <cell r="S1010">
            <v>0</v>
          </cell>
          <cell r="T1010">
            <v>0</v>
          </cell>
          <cell r="U1010">
            <v>71216</v>
          </cell>
          <cell r="V1010">
            <v>49154</v>
          </cell>
          <cell r="W1010">
            <v>67040</v>
          </cell>
          <cell r="X1010">
            <v>0</v>
          </cell>
          <cell r="Y1010">
            <v>0</v>
          </cell>
          <cell r="Z1010">
            <v>0</v>
          </cell>
          <cell r="AA1010">
            <v>0</v>
          </cell>
          <cell r="AB1010">
            <v>0</v>
          </cell>
          <cell r="AC1010">
            <v>0</v>
          </cell>
          <cell r="AD1010">
            <v>0</v>
          </cell>
          <cell r="AE1010">
            <v>0</v>
          </cell>
          <cell r="AF1010">
            <v>0</v>
          </cell>
        </row>
        <row r="1011">
          <cell r="E1011" t="str">
            <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row>
        <row r="1012">
          <cell r="E1012" t="str">
            <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row>
        <row r="1013">
          <cell r="E1013" t="str">
            <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row>
        <row r="1014">
          <cell r="E1014" t="str">
            <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row>
        <row r="1015">
          <cell r="E1015" t="str">
            <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row>
        <row r="1016">
          <cell r="E1016" t="str">
            <v>Bojanala Platinum District Municipality</v>
          </cell>
          <cell r="F1016">
            <v>0</v>
          </cell>
          <cell r="G1016">
            <v>0</v>
          </cell>
          <cell r="H1016">
            <v>0</v>
          </cell>
          <cell r="I1016">
            <v>0</v>
          </cell>
          <cell r="J1016">
            <v>0</v>
          </cell>
          <cell r="K1016">
            <v>0</v>
          </cell>
          <cell r="L1016">
            <v>0</v>
          </cell>
          <cell r="M1016">
            <v>0</v>
          </cell>
          <cell r="N1016">
            <v>0</v>
          </cell>
          <cell r="O1016">
            <v>2416</v>
          </cell>
          <cell r="P1016">
            <v>2472</v>
          </cell>
          <cell r="Q1016">
            <v>2538</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row>
        <row r="1017">
          <cell r="E1017"/>
          <cell r="F1017">
            <v>864227</v>
          </cell>
          <cell r="G1017">
            <v>927640</v>
          </cell>
          <cell r="H1017">
            <v>970863</v>
          </cell>
          <cell r="I1017">
            <v>8000</v>
          </cell>
          <cell r="J1017">
            <v>8000</v>
          </cell>
          <cell r="K1017">
            <v>0</v>
          </cell>
          <cell r="L1017">
            <v>30000</v>
          </cell>
          <cell r="M1017">
            <v>74500</v>
          </cell>
          <cell r="N1017">
            <v>76015</v>
          </cell>
          <cell r="O1017">
            <v>2416</v>
          </cell>
          <cell r="P1017">
            <v>2472</v>
          </cell>
          <cell r="Q1017">
            <v>2538</v>
          </cell>
          <cell r="R1017">
            <v>0</v>
          </cell>
          <cell r="S1017">
            <v>0</v>
          </cell>
          <cell r="T1017">
            <v>0</v>
          </cell>
          <cell r="U1017">
            <v>228205</v>
          </cell>
          <cell r="V1017">
            <v>228198</v>
          </cell>
          <cell r="W1017">
            <v>245866</v>
          </cell>
          <cell r="X1017">
            <v>0</v>
          </cell>
          <cell r="Y1017">
            <v>0</v>
          </cell>
          <cell r="Z1017">
            <v>0</v>
          </cell>
          <cell r="AA1017">
            <v>0</v>
          </cell>
          <cell r="AB1017">
            <v>0</v>
          </cell>
          <cell r="AC1017">
            <v>0</v>
          </cell>
          <cell r="AD1017">
            <v>0</v>
          </cell>
          <cell r="AE1017">
            <v>0</v>
          </cell>
          <cell r="AF1017">
            <v>0</v>
          </cell>
        </row>
        <row r="1018">
          <cell r="E1018"/>
          <cell r="F1018"/>
          <cell r="G1018"/>
          <cell r="H1018"/>
          <cell r="I1018"/>
          <cell r="J1018"/>
          <cell r="K1018"/>
          <cell r="L1018"/>
          <cell r="M1018"/>
          <cell r="N1018"/>
          <cell r="O1018"/>
          <cell r="P1018"/>
          <cell r="Q1018"/>
          <cell r="R1018"/>
          <cell r="S1018"/>
          <cell r="T1018"/>
          <cell r="U1018"/>
          <cell r="V1018"/>
          <cell r="W1018"/>
          <cell r="X1018"/>
          <cell r="Y1018"/>
          <cell r="Z1018"/>
          <cell r="AA1018"/>
          <cell r="AB1018"/>
          <cell r="AC1018"/>
          <cell r="AD1018"/>
          <cell r="AE1018"/>
          <cell r="AF1018"/>
        </row>
        <row r="1019">
          <cell r="E1019" t="str">
            <v>Ratlou</v>
          </cell>
          <cell r="F1019">
            <v>30897</v>
          </cell>
          <cell r="G1019">
            <v>33155</v>
          </cell>
          <cell r="H1019">
            <v>34504</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row>
        <row r="1020">
          <cell r="E1020" t="str">
            <v>Tswaing</v>
          </cell>
          <cell r="F1020">
            <v>30763</v>
          </cell>
          <cell r="G1020">
            <v>33010</v>
          </cell>
          <cell r="H1020">
            <v>34352</v>
          </cell>
          <cell r="I1020">
            <v>4000</v>
          </cell>
          <cell r="J1020">
            <v>0</v>
          </cell>
          <cell r="K1020">
            <v>0</v>
          </cell>
          <cell r="L1020">
            <v>0</v>
          </cell>
          <cell r="M1020">
            <v>10000</v>
          </cell>
          <cell r="N1020">
            <v>11000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row>
        <row r="1021">
          <cell r="E1021" t="str">
            <v>Mafikeng</v>
          </cell>
          <cell r="F1021">
            <v>84679</v>
          </cell>
          <cell r="G1021">
            <v>69887</v>
          </cell>
          <cell r="H1021">
            <v>72994</v>
          </cell>
          <cell r="I1021">
            <v>0</v>
          </cell>
          <cell r="J1021">
            <v>4000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row>
        <row r="1022">
          <cell r="E1022" t="str">
            <v>Ditsobotla</v>
          </cell>
          <cell r="F1022">
            <v>38475</v>
          </cell>
          <cell r="G1022">
            <v>41394</v>
          </cell>
          <cell r="H1022">
            <v>43139</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row>
        <row r="1023">
          <cell r="E1023" t="str">
            <v>Ramotshere Moiloa</v>
          </cell>
          <cell r="F1023">
            <v>39127</v>
          </cell>
          <cell r="G1023">
            <v>42104</v>
          </cell>
          <cell r="H1023">
            <v>43882</v>
          </cell>
          <cell r="I1023">
            <v>0</v>
          </cell>
          <cell r="J1023">
            <v>0</v>
          </cell>
          <cell r="K1023">
            <v>0</v>
          </cell>
          <cell r="L1023">
            <v>6775</v>
          </cell>
          <cell r="M1023">
            <v>10000</v>
          </cell>
          <cell r="N1023">
            <v>10000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row>
        <row r="1024">
          <cell r="E1024" t="str">
            <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row>
        <row r="1025">
          <cell r="E1025" t="str">
            <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row>
        <row r="1026">
          <cell r="E1026" t="str">
            <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row>
        <row r="1027">
          <cell r="E1027" t="str">
            <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row>
        <row r="1028">
          <cell r="E1028" t="str">
            <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row>
        <row r="1029">
          <cell r="E1029" t="str">
            <v>Ngaka Modiri Molema District Municipality</v>
          </cell>
          <cell r="F1029">
            <v>317573</v>
          </cell>
          <cell r="G1029">
            <v>344835</v>
          </cell>
          <cell r="H1029">
            <v>361107</v>
          </cell>
          <cell r="I1029">
            <v>0</v>
          </cell>
          <cell r="J1029">
            <v>0</v>
          </cell>
          <cell r="K1029">
            <v>0</v>
          </cell>
          <cell r="L1029">
            <v>0</v>
          </cell>
          <cell r="M1029">
            <v>0</v>
          </cell>
          <cell r="N1029">
            <v>0</v>
          </cell>
          <cell r="O1029">
            <v>2596</v>
          </cell>
          <cell r="P1029">
            <v>2657</v>
          </cell>
          <cell r="Q1029">
            <v>2727</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row>
        <row r="1030">
          <cell r="E1030"/>
          <cell r="F1030">
            <v>541514</v>
          </cell>
          <cell r="G1030">
            <v>564385</v>
          </cell>
          <cell r="H1030">
            <v>589978</v>
          </cell>
          <cell r="I1030">
            <v>4000</v>
          </cell>
          <cell r="J1030">
            <v>4000</v>
          </cell>
          <cell r="K1030">
            <v>0</v>
          </cell>
          <cell r="L1030">
            <v>6775</v>
          </cell>
          <cell r="M1030">
            <v>20000</v>
          </cell>
          <cell r="N1030">
            <v>21000</v>
          </cell>
          <cell r="O1030">
            <v>2596</v>
          </cell>
          <cell r="P1030">
            <v>2657</v>
          </cell>
          <cell r="Q1030">
            <v>2727</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row>
        <row r="1031">
          <cell r="E1031"/>
          <cell r="F1031"/>
          <cell r="G1031"/>
          <cell r="H1031"/>
          <cell r="I1031"/>
          <cell r="J1031"/>
          <cell r="K1031"/>
          <cell r="L1031"/>
          <cell r="M1031"/>
          <cell r="N1031"/>
          <cell r="O1031"/>
          <cell r="P1031"/>
          <cell r="Q1031"/>
          <cell r="R1031"/>
          <cell r="S1031"/>
          <cell r="T1031"/>
          <cell r="U1031"/>
          <cell r="V1031"/>
          <cell r="W1031"/>
          <cell r="X1031"/>
          <cell r="Y1031"/>
          <cell r="Z1031"/>
          <cell r="AA1031"/>
          <cell r="AB1031"/>
          <cell r="AC1031"/>
          <cell r="AD1031"/>
          <cell r="AE1031"/>
          <cell r="AF1031"/>
        </row>
        <row r="1032">
          <cell r="E1032" t="str">
            <v>Naledi</v>
          </cell>
          <cell r="F1032">
            <v>17714</v>
          </cell>
          <cell r="G1032">
            <v>18823</v>
          </cell>
          <cell r="H1032">
            <v>19486</v>
          </cell>
          <cell r="I1032">
            <v>0</v>
          </cell>
          <cell r="J1032">
            <v>0</v>
          </cell>
          <cell r="K1032">
            <v>0</v>
          </cell>
          <cell r="L1032">
            <v>4908</v>
          </cell>
          <cell r="M1032">
            <v>15000</v>
          </cell>
          <cell r="N1032">
            <v>16500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row>
        <row r="1033">
          <cell r="E1033" t="str">
            <v>Mamusa</v>
          </cell>
          <cell r="F1033">
            <v>16351</v>
          </cell>
          <cell r="G1033">
            <v>17342</v>
          </cell>
          <cell r="H1033">
            <v>17933</v>
          </cell>
          <cell r="I1033">
            <v>0</v>
          </cell>
          <cell r="J1033">
            <v>0</v>
          </cell>
          <cell r="K1033">
            <v>0</v>
          </cell>
          <cell r="L1033">
            <v>18190</v>
          </cell>
          <cell r="M1033">
            <v>10000</v>
          </cell>
          <cell r="N1033">
            <v>10000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row>
        <row r="1034">
          <cell r="E1034" t="str">
            <v>Greater Taung</v>
          </cell>
          <cell r="F1034">
            <v>50218</v>
          </cell>
          <cell r="G1034">
            <v>54163</v>
          </cell>
          <cell r="H1034">
            <v>56517</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row>
        <row r="1035">
          <cell r="E1035" t="str">
            <v>Lekwa-Teemane</v>
          </cell>
          <cell r="F1035">
            <v>15394</v>
          </cell>
          <cell r="G1035">
            <v>16300</v>
          </cell>
          <cell r="H1035">
            <v>16842</v>
          </cell>
          <cell r="I1035">
            <v>0</v>
          </cell>
          <cell r="J1035">
            <v>0</v>
          </cell>
          <cell r="K1035">
            <v>0</v>
          </cell>
          <cell r="L1035">
            <v>0</v>
          </cell>
          <cell r="M1035">
            <v>8000</v>
          </cell>
          <cell r="N1035">
            <v>10000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row>
        <row r="1036">
          <cell r="E1036" t="str">
            <v>Kagisano-Molopo</v>
          </cell>
          <cell r="F1036">
            <v>31606</v>
          </cell>
          <cell r="G1036">
            <v>33926</v>
          </cell>
          <cell r="H1036">
            <v>35313</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row>
        <row r="1037">
          <cell r="E1037" t="str">
            <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row>
        <row r="1038">
          <cell r="E1038" t="str">
            <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row>
        <row r="1039">
          <cell r="E1039" t="str">
            <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row>
        <row r="1040">
          <cell r="E1040" t="str">
            <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row>
        <row r="1041">
          <cell r="E1041" t="str">
            <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row>
        <row r="1042">
          <cell r="E1042" t="str">
            <v>Dr Ruth Segomotsi Mompati District Municipality</v>
          </cell>
          <cell r="F1042">
            <v>146579</v>
          </cell>
          <cell r="G1042">
            <v>158928</v>
          </cell>
          <cell r="H1042">
            <v>166299</v>
          </cell>
          <cell r="I1042">
            <v>0</v>
          </cell>
          <cell r="J1042">
            <v>0</v>
          </cell>
          <cell r="K1042">
            <v>0</v>
          </cell>
          <cell r="L1042">
            <v>0</v>
          </cell>
          <cell r="M1042">
            <v>0</v>
          </cell>
          <cell r="N1042">
            <v>0</v>
          </cell>
          <cell r="O1042">
            <v>2498</v>
          </cell>
          <cell r="P1042">
            <v>2556</v>
          </cell>
          <cell r="Q1042">
            <v>2624</v>
          </cell>
          <cell r="R1042">
            <v>458318</v>
          </cell>
          <cell r="S1042">
            <v>488391</v>
          </cell>
          <cell r="T1042">
            <v>487038</v>
          </cell>
          <cell r="U1042">
            <v>66868</v>
          </cell>
          <cell r="V1042">
            <v>80478</v>
          </cell>
          <cell r="W1042">
            <v>93199</v>
          </cell>
          <cell r="X1042">
            <v>0</v>
          </cell>
          <cell r="Y1042">
            <v>0</v>
          </cell>
          <cell r="Z1042">
            <v>0</v>
          </cell>
          <cell r="AA1042">
            <v>0</v>
          </cell>
          <cell r="AB1042">
            <v>0</v>
          </cell>
          <cell r="AC1042">
            <v>0</v>
          </cell>
          <cell r="AD1042">
            <v>0</v>
          </cell>
          <cell r="AE1042">
            <v>0</v>
          </cell>
          <cell r="AF1042">
            <v>0</v>
          </cell>
        </row>
        <row r="1043">
          <cell r="E1043"/>
          <cell r="F1043">
            <v>277862</v>
          </cell>
          <cell r="G1043">
            <v>299482</v>
          </cell>
          <cell r="H1043">
            <v>312390</v>
          </cell>
          <cell r="I1043">
            <v>0</v>
          </cell>
          <cell r="J1043">
            <v>0</v>
          </cell>
          <cell r="K1043">
            <v>0</v>
          </cell>
          <cell r="L1043">
            <v>23098</v>
          </cell>
          <cell r="M1043">
            <v>33000</v>
          </cell>
          <cell r="N1043">
            <v>36500</v>
          </cell>
          <cell r="O1043">
            <v>2498</v>
          </cell>
          <cell r="P1043">
            <v>2556</v>
          </cell>
          <cell r="Q1043">
            <v>2624</v>
          </cell>
          <cell r="R1043">
            <v>458318</v>
          </cell>
          <cell r="S1043">
            <v>488391</v>
          </cell>
          <cell r="T1043">
            <v>487038</v>
          </cell>
          <cell r="U1043">
            <v>66868</v>
          </cell>
          <cell r="V1043">
            <v>80478</v>
          </cell>
          <cell r="W1043">
            <v>93199</v>
          </cell>
          <cell r="X1043">
            <v>0</v>
          </cell>
          <cell r="Y1043">
            <v>0</v>
          </cell>
          <cell r="Z1043">
            <v>0</v>
          </cell>
          <cell r="AA1043">
            <v>0</v>
          </cell>
          <cell r="AB1043">
            <v>0</v>
          </cell>
          <cell r="AC1043">
            <v>0</v>
          </cell>
          <cell r="AD1043">
            <v>0</v>
          </cell>
          <cell r="AE1043">
            <v>0</v>
          </cell>
          <cell r="AF1043">
            <v>0</v>
          </cell>
        </row>
        <row r="1044">
          <cell r="E1044"/>
          <cell r="F1044"/>
          <cell r="G1044"/>
          <cell r="H1044"/>
          <cell r="I1044"/>
          <cell r="J1044"/>
          <cell r="K1044"/>
          <cell r="L1044"/>
          <cell r="M1044"/>
          <cell r="N1044"/>
          <cell r="O1044"/>
          <cell r="P1044"/>
          <cell r="Q1044"/>
          <cell r="R1044"/>
          <cell r="S1044"/>
          <cell r="T1044"/>
          <cell r="U1044"/>
          <cell r="V1044"/>
          <cell r="W1044"/>
          <cell r="X1044"/>
          <cell r="Y1044"/>
          <cell r="Z1044"/>
          <cell r="AA1044"/>
          <cell r="AB1044"/>
          <cell r="AC1044"/>
          <cell r="AD1044"/>
          <cell r="AE1044"/>
          <cell r="AF1044"/>
        </row>
        <row r="1045">
          <cell r="E1045" t="str">
            <v>City of Matlosana</v>
          </cell>
          <cell r="F1045">
            <v>92551</v>
          </cell>
          <cell r="G1045">
            <v>100187</v>
          </cell>
          <cell r="H1045">
            <v>104746</v>
          </cell>
          <cell r="I1045">
            <v>0</v>
          </cell>
          <cell r="J1045">
            <v>4000</v>
          </cell>
          <cell r="K1045">
            <v>0</v>
          </cell>
          <cell r="L1045">
            <v>26707</v>
          </cell>
          <cell r="M1045">
            <v>22000</v>
          </cell>
          <cell r="N1045">
            <v>25000</v>
          </cell>
          <cell r="O1045">
            <v>0</v>
          </cell>
          <cell r="P1045">
            <v>0</v>
          </cell>
          <cell r="Q1045">
            <v>0</v>
          </cell>
          <cell r="R1045">
            <v>0</v>
          </cell>
          <cell r="S1045">
            <v>0</v>
          </cell>
          <cell r="T1045">
            <v>0</v>
          </cell>
          <cell r="U1045">
            <v>10000</v>
          </cell>
          <cell r="V1045">
            <v>20000</v>
          </cell>
          <cell r="W1045">
            <v>25675</v>
          </cell>
          <cell r="X1045">
            <v>0</v>
          </cell>
          <cell r="Y1045">
            <v>0</v>
          </cell>
          <cell r="Z1045">
            <v>0</v>
          </cell>
          <cell r="AA1045">
            <v>0</v>
          </cell>
          <cell r="AB1045">
            <v>0</v>
          </cell>
          <cell r="AC1045">
            <v>0</v>
          </cell>
          <cell r="AD1045">
            <v>0</v>
          </cell>
          <cell r="AE1045">
            <v>0</v>
          </cell>
          <cell r="AF1045">
            <v>0</v>
          </cell>
        </row>
        <row r="1046">
          <cell r="E1046" t="str">
            <v>Maquassi Hills</v>
          </cell>
          <cell r="F1046">
            <v>39632</v>
          </cell>
          <cell r="G1046">
            <v>31782</v>
          </cell>
          <cell r="H1046">
            <v>33065</v>
          </cell>
          <cell r="I1046">
            <v>0</v>
          </cell>
          <cell r="J1046">
            <v>0</v>
          </cell>
          <cell r="K1046">
            <v>0</v>
          </cell>
          <cell r="L1046">
            <v>0</v>
          </cell>
          <cell r="M1046">
            <v>7361</v>
          </cell>
          <cell r="N1046">
            <v>7000</v>
          </cell>
          <cell r="O1046">
            <v>0</v>
          </cell>
          <cell r="P1046">
            <v>0</v>
          </cell>
          <cell r="Q1046">
            <v>0</v>
          </cell>
          <cell r="R1046">
            <v>0</v>
          </cell>
          <cell r="S1046">
            <v>0</v>
          </cell>
          <cell r="T1046">
            <v>0</v>
          </cell>
          <cell r="U1046">
            <v>30000</v>
          </cell>
          <cell r="V1046">
            <v>27000</v>
          </cell>
          <cell r="W1046">
            <v>28215</v>
          </cell>
          <cell r="X1046">
            <v>0</v>
          </cell>
          <cell r="Y1046">
            <v>0</v>
          </cell>
          <cell r="Z1046">
            <v>0</v>
          </cell>
          <cell r="AA1046">
            <v>0</v>
          </cell>
          <cell r="AB1046">
            <v>0</v>
          </cell>
          <cell r="AC1046">
            <v>0</v>
          </cell>
          <cell r="AD1046">
            <v>0</v>
          </cell>
          <cell r="AE1046">
            <v>0</v>
          </cell>
          <cell r="AF1046">
            <v>0</v>
          </cell>
        </row>
        <row r="1047">
          <cell r="E1047" t="str">
            <v>JB Marks</v>
          </cell>
          <cell r="F1047">
            <v>70475</v>
          </cell>
          <cell r="G1047">
            <v>76186</v>
          </cell>
          <cell r="H1047">
            <v>79595</v>
          </cell>
          <cell r="I1047">
            <v>4000</v>
          </cell>
          <cell r="J1047">
            <v>5000</v>
          </cell>
          <cell r="K1047">
            <v>0</v>
          </cell>
          <cell r="L1047">
            <v>200</v>
          </cell>
          <cell r="M1047">
            <v>11000</v>
          </cell>
          <cell r="N1047">
            <v>12000</v>
          </cell>
          <cell r="O1047">
            <v>0</v>
          </cell>
          <cell r="P1047">
            <v>0</v>
          </cell>
          <cell r="Q1047">
            <v>0</v>
          </cell>
          <cell r="R1047">
            <v>0</v>
          </cell>
          <cell r="S1047">
            <v>0</v>
          </cell>
          <cell r="T1047">
            <v>0</v>
          </cell>
          <cell r="U1047">
            <v>15000</v>
          </cell>
          <cell r="V1047">
            <v>15000</v>
          </cell>
          <cell r="W1047">
            <v>15675</v>
          </cell>
          <cell r="X1047">
            <v>0</v>
          </cell>
          <cell r="Y1047">
            <v>0</v>
          </cell>
          <cell r="Z1047">
            <v>0</v>
          </cell>
          <cell r="AA1047">
            <v>0</v>
          </cell>
          <cell r="AB1047">
            <v>0</v>
          </cell>
          <cell r="AC1047">
            <v>0</v>
          </cell>
          <cell r="AD1047">
            <v>0</v>
          </cell>
          <cell r="AE1047">
            <v>0</v>
          </cell>
          <cell r="AF1047">
            <v>0</v>
          </cell>
        </row>
        <row r="1048">
          <cell r="E1048" t="str">
            <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row>
        <row r="1049">
          <cell r="E1049" t="str">
            <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row>
        <row r="1050">
          <cell r="E1050" t="str">
            <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row>
        <row r="1051">
          <cell r="E1051" t="str">
            <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row>
        <row r="1052">
          <cell r="E1052" t="str">
            <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row>
        <row r="1053">
          <cell r="E1053" t="str">
            <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row>
        <row r="1054">
          <cell r="E1054" t="str">
            <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row>
        <row r="1055">
          <cell r="E1055" t="str">
            <v>Dr Kenneth Kaunda District Municipality</v>
          </cell>
          <cell r="F1055">
            <v>0</v>
          </cell>
          <cell r="G1055">
            <v>0</v>
          </cell>
          <cell r="H1055">
            <v>0</v>
          </cell>
          <cell r="I1055">
            <v>0</v>
          </cell>
          <cell r="J1055">
            <v>0</v>
          </cell>
          <cell r="K1055">
            <v>0</v>
          </cell>
          <cell r="L1055">
            <v>0</v>
          </cell>
          <cell r="M1055">
            <v>0</v>
          </cell>
          <cell r="N1055">
            <v>0</v>
          </cell>
          <cell r="O1055">
            <v>2514</v>
          </cell>
          <cell r="P1055">
            <v>2573</v>
          </cell>
          <cell r="Q1055">
            <v>2641</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row>
        <row r="1056">
          <cell r="E1056"/>
          <cell r="F1056">
            <v>202658</v>
          </cell>
          <cell r="G1056">
            <v>208155</v>
          </cell>
          <cell r="H1056">
            <v>217406</v>
          </cell>
          <cell r="I1056">
            <v>4000</v>
          </cell>
          <cell r="J1056">
            <v>9000</v>
          </cell>
          <cell r="K1056">
            <v>0</v>
          </cell>
          <cell r="L1056">
            <v>26907</v>
          </cell>
          <cell r="M1056">
            <v>40361</v>
          </cell>
          <cell r="N1056">
            <v>44000</v>
          </cell>
          <cell r="O1056">
            <v>2514</v>
          </cell>
          <cell r="P1056">
            <v>2573</v>
          </cell>
          <cell r="Q1056">
            <v>2641</v>
          </cell>
          <cell r="R1056">
            <v>0</v>
          </cell>
          <cell r="S1056">
            <v>0</v>
          </cell>
          <cell r="T1056">
            <v>0</v>
          </cell>
          <cell r="U1056">
            <v>55000</v>
          </cell>
          <cell r="V1056">
            <v>62000</v>
          </cell>
          <cell r="W1056">
            <v>69565</v>
          </cell>
          <cell r="X1056">
            <v>0</v>
          </cell>
          <cell r="Y1056">
            <v>0</v>
          </cell>
          <cell r="Z1056">
            <v>0</v>
          </cell>
          <cell r="AA1056">
            <v>0</v>
          </cell>
          <cell r="AB1056">
            <v>0</v>
          </cell>
          <cell r="AC1056">
            <v>0</v>
          </cell>
          <cell r="AD1056">
            <v>0</v>
          </cell>
          <cell r="AE1056">
            <v>0</v>
          </cell>
          <cell r="AF1056">
            <v>0</v>
          </cell>
        </row>
        <row r="1057">
          <cell r="E1057"/>
          <cell r="F1057"/>
          <cell r="G1057"/>
          <cell r="H1057"/>
          <cell r="I1057"/>
          <cell r="J1057"/>
          <cell r="K1057"/>
          <cell r="L1057"/>
          <cell r="M1057"/>
          <cell r="N1057"/>
          <cell r="O1057"/>
          <cell r="P1057"/>
          <cell r="Q1057"/>
          <cell r="R1057"/>
          <cell r="S1057"/>
          <cell r="T1057"/>
          <cell r="U1057"/>
          <cell r="V1057"/>
          <cell r="W1057"/>
          <cell r="X1057"/>
          <cell r="Y1057"/>
          <cell r="Z1057"/>
          <cell r="AA1057"/>
          <cell r="AB1057"/>
          <cell r="AC1057"/>
          <cell r="AD1057"/>
          <cell r="AE1057"/>
          <cell r="AF1057"/>
        </row>
        <row r="1058">
          <cell r="E1058" t="str">
            <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row>
        <row r="1059">
          <cell r="E1059" t="str">
            <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row>
        <row r="1060">
          <cell r="E1060" t="str">
            <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row>
        <row r="1061">
          <cell r="E1061" t="str">
            <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row>
        <row r="1062">
          <cell r="E1062" t="str">
            <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row>
        <row r="1063">
          <cell r="E1063" t="str">
            <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row>
        <row r="1064">
          <cell r="E1064" t="str">
            <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row>
        <row r="1065">
          <cell r="E1065" t="str">
            <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row>
        <row r="1066">
          <cell r="E1066" t="str">
            <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row>
        <row r="1067">
          <cell r="E1067" t="str">
            <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row>
        <row r="1068">
          <cell r="E1068" t="str">
            <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row>
        <row r="1069">
          <cell r="E1069"/>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row>
        <row r="1070">
          <cell r="E1070"/>
          <cell r="F1070"/>
          <cell r="G1070"/>
          <cell r="H1070"/>
          <cell r="I1070"/>
          <cell r="J1070"/>
          <cell r="K1070"/>
          <cell r="L1070"/>
          <cell r="M1070"/>
          <cell r="N1070"/>
          <cell r="O1070"/>
          <cell r="P1070"/>
          <cell r="Q1070"/>
          <cell r="R1070"/>
          <cell r="S1070"/>
          <cell r="T1070"/>
          <cell r="U1070"/>
          <cell r="V1070"/>
          <cell r="W1070"/>
          <cell r="X1070"/>
          <cell r="Y1070"/>
          <cell r="Z1070"/>
          <cell r="AA1070"/>
          <cell r="AB1070"/>
          <cell r="AC1070"/>
          <cell r="AD1070"/>
          <cell r="AE1070"/>
          <cell r="AF1070"/>
        </row>
        <row r="1071">
          <cell r="E1071" t="str">
            <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row>
        <row r="1072">
          <cell r="E1072" t="str">
            <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row>
        <row r="1073">
          <cell r="E1073" t="str">
            <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row>
        <row r="1074">
          <cell r="E1074" t="str">
            <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row>
        <row r="1075">
          <cell r="E1075" t="str">
            <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row>
        <row r="1076">
          <cell r="E1076" t="str">
            <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row>
        <row r="1077">
          <cell r="E1077" t="str">
            <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row>
        <row r="1078">
          <cell r="E1078" t="str">
            <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row>
        <row r="1079">
          <cell r="E1079" t="str">
            <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row>
        <row r="1080">
          <cell r="E1080" t="str">
            <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row>
        <row r="1081">
          <cell r="E1081" t="str">
            <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row>
        <row r="1082">
          <cell r="E1082"/>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row>
        <row r="1083">
          <cell r="E1083"/>
          <cell r="F1083"/>
          <cell r="G1083"/>
          <cell r="H1083"/>
          <cell r="I1083"/>
          <cell r="J1083"/>
          <cell r="K1083"/>
          <cell r="L1083"/>
          <cell r="M1083"/>
          <cell r="N1083"/>
          <cell r="O1083"/>
          <cell r="P1083"/>
          <cell r="Q1083"/>
          <cell r="R1083"/>
          <cell r="S1083"/>
          <cell r="T1083"/>
          <cell r="U1083"/>
          <cell r="V1083"/>
          <cell r="W1083"/>
          <cell r="X1083"/>
          <cell r="Y1083"/>
          <cell r="Z1083"/>
          <cell r="AA1083"/>
          <cell r="AB1083"/>
          <cell r="AC1083"/>
          <cell r="AD1083"/>
          <cell r="AE1083"/>
          <cell r="AF1083"/>
        </row>
        <row r="1084">
          <cell r="E1084" t="str">
            <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row>
        <row r="1085">
          <cell r="E1085" t="str">
            <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row>
        <row r="1086">
          <cell r="E1086" t="str">
            <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row>
        <row r="1087">
          <cell r="E1087" t="str">
            <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row>
        <row r="1088">
          <cell r="E1088" t="str">
            <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row>
        <row r="1089">
          <cell r="E1089" t="str">
            <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row>
        <row r="1090">
          <cell r="E1090" t="str">
            <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row>
        <row r="1091">
          <cell r="E1091" t="str">
            <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row>
        <row r="1092">
          <cell r="E1092" t="str">
            <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row>
        <row r="1093">
          <cell r="E1093" t="str">
            <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row>
        <row r="1094">
          <cell r="E1094" t="str">
            <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row>
        <row r="1095">
          <cell r="E1095"/>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row>
        <row r="1096">
          <cell r="E1096"/>
          <cell r="F1096"/>
          <cell r="G1096"/>
          <cell r="H1096"/>
          <cell r="I1096"/>
          <cell r="J1096"/>
          <cell r="K1096"/>
          <cell r="L1096"/>
          <cell r="M1096"/>
          <cell r="N1096"/>
          <cell r="O1096"/>
          <cell r="P1096"/>
          <cell r="Q1096"/>
          <cell r="R1096"/>
          <cell r="S1096"/>
          <cell r="T1096"/>
          <cell r="U1096"/>
          <cell r="V1096"/>
          <cell r="W1096"/>
          <cell r="X1096"/>
          <cell r="Y1096"/>
          <cell r="Z1096"/>
          <cell r="AA1096"/>
          <cell r="AB1096"/>
          <cell r="AC1096"/>
          <cell r="AD1096"/>
          <cell r="AE1096"/>
          <cell r="AF1096"/>
        </row>
        <row r="1097">
          <cell r="E1097" t="str">
            <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row>
        <row r="1098">
          <cell r="E1098" t="str">
            <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row>
        <row r="1099">
          <cell r="E1099" t="str">
            <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row>
        <row r="1100">
          <cell r="E1100" t="str">
            <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row>
        <row r="1101">
          <cell r="E1101" t="str">
            <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row>
        <row r="1102">
          <cell r="E1102" t="str">
            <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row>
        <row r="1103">
          <cell r="E1103" t="str">
            <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row>
        <row r="1104">
          <cell r="E1104" t="str">
            <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row>
        <row r="1105">
          <cell r="E1105" t="str">
            <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row>
        <row r="1106">
          <cell r="E1106" t="str">
            <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row>
        <row r="1107">
          <cell r="E1107" t="str">
            <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row>
        <row r="1108">
          <cell r="E1108"/>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row>
        <row r="1109">
          <cell r="E1109"/>
          <cell r="F1109"/>
          <cell r="G1109"/>
          <cell r="H1109"/>
          <cell r="I1109"/>
          <cell r="J1109"/>
          <cell r="K1109"/>
          <cell r="L1109"/>
          <cell r="M1109"/>
          <cell r="N1109"/>
          <cell r="O1109"/>
          <cell r="P1109"/>
          <cell r="Q1109"/>
          <cell r="R1109"/>
          <cell r="S1109"/>
          <cell r="T1109"/>
          <cell r="U1109"/>
          <cell r="V1109"/>
          <cell r="W1109"/>
          <cell r="X1109"/>
          <cell r="Y1109"/>
          <cell r="Z1109"/>
          <cell r="AA1109"/>
          <cell r="AB1109"/>
          <cell r="AC1109"/>
          <cell r="AD1109"/>
          <cell r="AE1109"/>
          <cell r="AF1109"/>
        </row>
        <row r="1110">
          <cell r="E1110" t="str">
            <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row>
        <row r="1111">
          <cell r="E1111" t="str">
            <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row>
        <row r="1112">
          <cell r="E1112" t="str">
            <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row>
        <row r="1113">
          <cell r="E1113" t="str">
            <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row>
        <row r="1114">
          <cell r="E1114" t="str">
            <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row>
        <row r="1115">
          <cell r="E1115" t="str">
            <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row>
        <row r="1116">
          <cell r="E1116" t="str">
            <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row>
        <row r="1117">
          <cell r="E1117" t="str">
            <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row>
        <row r="1118">
          <cell r="E1118" t="str">
            <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row>
        <row r="1119">
          <cell r="E1119" t="str">
            <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row>
        <row r="1120">
          <cell r="E1120" t="str">
            <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row>
        <row r="1121">
          <cell r="E1121"/>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row>
        <row r="1122">
          <cell r="E1122"/>
          <cell r="F1122"/>
          <cell r="G1122"/>
          <cell r="H1122"/>
          <cell r="I1122"/>
          <cell r="J1122"/>
          <cell r="K1122"/>
          <cell r="L1122"/>
          <cell r="M1122"/>
          <cell r="N1122"/>
          <cell r="O1122"/>
          <cell r="P1122"/>
          <cell r="Q1122"/>
          <cell r="R1122"/>
          <cell r="S1122"/>
          <cell r="T1122"/>
          <cell r="U1122"/>
          <cell r="V1122"/>
          <cell r="W1122"/>
          <cell r="X1122"/>
          <cell r="Y1122"/>
          <cell r="Z1122"/>
          <cell r="AA1122"/>
          <cell r="AB1122"/>
          <cell r="AC1122"/>
          <cell r="AD1122"/>
          <cell r="AE1122"/>
          <cell r="AF1122"/>
        </row>
        <row r="1123">
          <cell r="E1123" t="str">
            <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row>
        <row r="1124">
          <cell r="E1124" t="str">
            <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row>
        <row r="1125">
          <cell r="E1125" t="str">
            <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row>
        <row r="1126">
          <cell r="E1126" t="str">
            <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row>
        <row r="1127">
          <cell r="E1127" t="str">
            <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row>
        <row r="1128">
          <cell r="E1128" t="str">
            <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row>
        <row r="1129">
          <cell r="E1129" t="str">
            <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row>
        <row r="1130">
          <cell r="E1130" t="str">
            <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row>
        <row r="1131">
          <cell r="E1131" t="str">
            <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row>
        <row r="1132">
          <cell r="E1132" t="str">
            <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row>
        <row r="1133">
          <cell r="E1133" t="str">
            <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row>
        <row r="1134">
          <cell r="E1134"/>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row>
        <row r="1135">
          <cell r="E1135"/>
          <cell r="F1135"/>
          <cell r="G1135"/>
          <cell r="H1135"/>
          <cell r="I1135"/>
          <cell r="J1135"/>
          <cell r="K1135"/>
          <cell r="L1135"/>
          <cell r="M1135"/>
          <cell r="N1135"/>
          <cell r="O1135"/>
          <cell r="P1135"/>
          <cell r="Q1135"/>
          <cell r="R1135"/>
          <cell r="S1135"/>
          <cell r="T1135"/>
          <cell r="U1135"/>
          <cell r="V1135"/>
          <cell r="W1135"/>
          <cell r="X1135"/>
          <cell r="Y1135"/>
          <cell r="Z1135"/>
          <cell r="AA1135"/>
          <cell r="AB1135"/>
          <cell r="AC1135"/>
          <cell r="AD1135"/>
          <cell r="AE1135"/>
          <cell r="AF1135"/>
        </row>
        <row r="1136">
          <cell r="E1136"/>
          <cell r="F1136">
            <v>1886261</v>
          </cell>
          <cell r="G1136">
            <v>1999662</v>
          </cell>
          <cell r="H1136">
            <v>2090637</v>
          </cell>
          <cell r="I1136">
            <v>16000</v>
          </cell>
          <cell r="J1136">
            <v>21000</v>
          </cell>
          <cell r="K1136">
            <v>0</v>
          </cell>
          <cell r="L1136">
            <v>86780</v>
          </cell>
          <cell r="M1136">
            <v>167861</v>
          </cell>
          <cell r="N1136">
            <v>177515</v>
          </cell>
          <cell r="O1136">
            <v>10024</v>
          </cell>
          <cell r="P1136">
            <v>10258</v>
          </cell>
          <cell r="Q1136">
            <v>10530</v>
          </cell>
          <cell r="R1136">
            <v>458318</v>
          </cell>
          <cell r="S1136">
            <v>488391</v>
          </cell>
          <cell r="T1136">
            <v>487038</v>
          </cell>
          <cell r="U1136">
            <v>350073</v>
          </cell>
          <cell r="V1136">
            <v>370676</v>
          </cell>
          <cell r="W1136">
            <v>408630</v>
          </cell>
          <cell r="X1136">
            <v>0</v>
          </cell>
          <cell r="Y1136">
            <v>0</v>
          </cell>
          <cell r="Z1136">
            <v>0</v>
          </cell>
          <cell r="AA1136">
            <v>0</v>
          </cell>
          <cell r="AB1136">
            <v>0</v>
          </cell>
          <cell r="AC1136">
            <v>0</v>
          </cell>
          <cell r="AD1136">
            <v>0</v>
          </cell>
          <cell r="AE1136">
            <v>0</v>
          </cell>
          <cell r="AF1136">
            <v>0</v>
          </cell>
        </row>
        <row r="1137">
          <cell r="E1137"/>
          <cell r="F1137"/>
          <cell r="G1137"/>
          <cell r="H1137"/>
          <cell r="I1137"/>
          <cell r="J1137"/>
          <cell r="K1137"/>
          <cell r="L1137"/>
          <cell r="M1137"/>
          <cell r="N1137"/>
          <cell r="O1137"/>
          <cell r="P1137"/>
          <cell r="Q1137"/>
          <cell r="R1137"/>
          <cell r="S1137"/>
          <cell r="T1137"/>
          <cell r="U1137"/>
          <cell r="V1137"/>
          <cell r="W1137"/>
          <cell r="X1137"/>
          <cell r="Y1137"/>
          <cell r="Z1137"/>
          <cell r="AA1137"/>
          <cell r="AB1137"/>
          <cell r="AC1137"/>
          <cell r="AD1137"/>
          <cell r="AE1137"/>
          <cell r="AF1137"/>
        </row>
        <row r="1138">
          <cell r="E1138"/>
          <cell r="F1138"/>
          <cell r="G1138"/>
          <cell r="H1138"/>
          <cell r="I1138"/>
          <cell r="J1138"/>
          <cell r="K1138"/>
          <cell r="L1138"/>
          <cell r="M1138"/>
          <cell r="N1138"/>
          <cell r="O1138"/>
          <cell r="P1138"/>
          <cell r="Q1138"/>
          <cell r="R1138"/>
          <cell r="S1138"/>
          <cell r="T1138"/>
          <cell r="U1138"/>
          <cell r="V1138"/>
          <cell r="W1138"/>
          <cell r="X1138"/>
          <cell r="Y1138"/>
          <cell r="Z1138"/>
          <cell r="AA1138"/>
          <cell r="AB1138"/>
          <cell r="AC1138"/>
          <cell r="AD1138"/>
          <cell r="AE1138"/>
          <cell r="AF1138"/>
        </row>
        <row r="1139">
          <cell r="E1139"/>
          <cell r="F1139"/>
          <cell r="G1139"/>
          <cell r="H1139"/>
          <cell r="I1139"/>
          <cell r="J1139"/>
          <cell r="K1139"/>
          <cell r="L1139"/>
          <cell r="M1139"/>
          <cell r="N1139"/>
          <cell r="O1139"/>
          <cell r="P1139"/>
          <cell r="Q1139"/>
          <cell r="R1139"/>
          <cell r="S1139"/>
          <cell r="T1139"/>
          <cell r="U1139"/>
          <cell r="V1139"/>
          <cell r="W1139"/>
          <cell r="X1139"/>
          <cell r="Y1139"/>
          <cell r="Z1139"/>
          <cell r="AA1139"/>
          <cell r="AB1139"/>
          <cell r="AC1139"/>
          <cell r="AD1139"/>
          <cell r="AE1139"/>
          <cell r="AF1139"/>
        </row>
        <row r="1140">
          <cell r="E1140" t="str">
            <v>City of Cape Town</v>
          </cell>
          <cell r="F1140">
            <v>0</v>
          </cell>
          <cell r="G1140">
            <v>0</v>
          </cell>
          <cell r="H1140">
            <v>0</v>
          </cell>
          <cell r="I1140">
            <v>10000</v>
          </cell>
          <cell r="J1140">
            <v>10000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518140</v>
          </cell>
          <cell r="AB1140">
            <v>549012</v>
          </cell>
          <cell r="AC1140">
            <v>573210</v>
          </cell>
          <cell r="AD1140">
            <v>972431</v>
          </cell>
          <cell r="AE1140">
            <v>965545</v>
          </cell>
          <cell r="AF1140">
            <v>1008100</v>
          </cell>
        </row>
        <row r="1141">
          <cell r="E1141" t="str">
            <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row>
        <row r="1142">
          <cell r="E1142" t="str">
            <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row>
        <row r="1143">
          <cell r="E1143" t="str">
            <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row>
        <row r="1144">
          <cell r="E1144" t="str">
            <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row>
        <row r="1145">
          <cell r="E1145"/>
          <cell r="F1145"/>
          <cell r="G1145"/>
          <cell r="H1145"/>
          <cell r="I1145"/>
          <cell r="J1145"/>
          <cell r="K1145"/>
          <cell r="L1145"/>
          <cell r="M1145"/>
          <cell r="N1145"/>
          <cell r="O1145"/>
          <cell r="P1145"/>
          <cell r="Q1145"/>
          <cell r="R1145"/>
          <cell r="S1145"/>
          <cell r="T1145"/>
          <cell r="U1145"/>
          <cell r="V1145"/>
          <cell r="W1145"/>
          <cell r="X1145"/>
          <cell r="Y1145"/>
          <cell r="Z1145"/>
          <cell r="AA1145"/>
          <cell r="AB1145"/>
          <cell r="AC1145"/>
          <cell r="AD1145"/>
          <cell r="AE1145"/>
          <cell r="AF1145"/>
        </row>
        <row r="1146">
          <cell r="E1146"/>
          <cell r="F1146"/>
          <cell r="G1146"/>
          <cell r="H1146"/>
          <cell r="I1146"/>
          <cell r="J1146"/>
          <cell r="K1146"/>
          <cell r="L1146"/>
          <cell r="M1146"/>
          <cell r="N1146"/>
          <cell r="O1146"/>
          <cell r="P1146"/>
          <cell r="Q1146"/>
          <cell r="R1146"/>
          <cell r="S1146"/>
          <cell r="T1146"/>
          <cell r="U1146"/>
          <cell r="V1146"/>
          <cell r="W1146"/>
          <cell r="X1146"/>
          <cell r="Y1146"/>
          <cell r="Z1146"/>
          <cell r="AA1146"/>
          <cell r="AB1146"/>
          <cell r="AC1146"/>
          <cell r="AD1146"/>
          <cell r="AE1146"/>
          <cell r="AF1146"/>
        </row>
        <row r="1147">
          <cell r="E1147" t="str">
            <v>Matzikama</v>
          </cell>
          <cell r="F1147">
            <v>22308</v>
          </cell>
          <cell r="G1147">
            <v>23817</v>
          </cell>
          <cell r="H1147">
            <v>24719</v>
          </cell>
          <cell r="I1147">
            <v>0</v>
          </cell>
          <cell r="J1147">
            <v>0</v>
          </cell>
          <cell r="K1147">
            <v>0</v>
          </cell>
          <cell r="L1147">
            <v>0</v>
          </cell>
          <cell r="M1147">
            <v>5000</v>
          </cell>
          <cell r="N1147">
            <v>7000</v>
          </cell>
          <cell r="O1147">
            <v>0</v>
          </cell>
          <cell r="P1147">
            <v>0</v>
          </cell>
          <cell r="Q1147">
            <v>0</v>
          </cell>
          <cell r="R1147">
            <v>7661</v>
          </cell>
          <cell r="S1147">
            <v>10000</v>
          </cell>
          <cell r="T1147">
            <v>0</v>
          </cell>
          <cell r="U1147">
            <v>41935</v>
          </cell>
          <cell r="V1147">
            <v>11717</v>
          </cell>
          <cell r="W1147">
            <v>24550</v>
          </cell>
          <cell r="X1147">
            <v>0</v>
          </cell>
          <cell r="Y1147">
            <v>0</v>
          </cell>
          <cell r="Z1147">
            <v>0</v>
          </cell>
          <cell r="AA1147">
            <v>0</v>
          </cell>
          <cell r="AB1147">
            <v>0</v>
          </cell>
          <cell r="AC1147">
            <v>0</v>
          </cell>
          <cell r="AD1147">
            <v>0</v>
          </cell>
          <cell r="AE1147">
            <v>0</v>
          </cell>
          <cell r="AF1147">
            <v>0</v>
          </cell>
        </row>
        <row r="1148">
          <cell r="E1148" t="str">
            <v>Cederberg</v>
          </cell>
          <cell r="F1148">
            <v>16320</v>
          </cell>
          <cell r="G1148">
            <v>17309</v>
          </cell>
          <cell r="H1148">
            <v>17898</v>
          </cell>
          <cell r="I1148">
            <v>0</v>
          </cell>
          <cell r="J1148">
            <v>0</v>
          </cell>
          <cell r="K1148">
            <v>0</v>
          </cell>
          <cell r="L1148">
            <v>17000</v>
          </cell>
          <cell r="M1148">
            <v>10000</v>
          </cell>
          <cell r="N1148">
            <v>11000</v>
          </cell>
          <cell r="O1148">
            <v>0</v>
          </cell>
          <cell r="P1148">
            <v>0</v>
          </cell>
          <cell r="Q1148">
            <v>0</v>
          </cell>
          <cell r="R1148">
            <v>0</v>
          </cell>
          <cell r="S1148">
            <v>0</v>
          </cell>
          <cell r="T1148">
            <v>0</v>
          </cell>
          <cell r="U1148">
            <v>4600</v>
          </cell>
          <cell r="V1148">
            <v>10000</v>
          </cell>
          <cell r="W1148">
            <v>10000</v>
          </cell>
          <cell r="X1148">
            <v>0</v>
          </cell>
          <cell r="Y1148">
            <v>0</v>
          </cell>
          <cell r="Z1148">
            <v>0</v>
          </cell>
          <cell r="AA1148">
            <v>0</v>
          </cell>
          <cell r="AB1148">
            <v>0</v>
          </cell>
          <cell r="AC1148">
            <v>0</v>
          </cell>
          <cell r="AD1148">
            <v>0</v>
          </cell>
          <cell r="AE1148">
            <v>0</v>
          </cell>
          <cell r="AF1148">
            <v>0</v>
          </cell>
        </row>
        <row r="1149">
          <cell r="E1149" t="str">
            <v>Bergrivier</v>
          </cell>
          <cell r="F1149">
            <v>15134</v>
          </cell>
          <cell r="G1149">
            <v>16017</v>
          </cell>
          <cell r="H1149">
            <v>16545</v>
          </cell>
          <cell r="I1149">
            <v>0</v>
          </cell>
          <cell r="J1149">
            <v>0</v>
          </cell>
          <cell r="K1149">
            <v>0</v>
          </cell>
          <cell r="L1149">
            <v>1000</v>
          </cell>
          <cell r="M1149">
            <v>5000</v>
          </cell>
          <cell r="N1149">
            <v>5000</v>
          </cell>
          <cell r="O1149">
            <v>0</v>
          </cell>
          <cell r="P1149">
            <v>0</v>
          </cell>
          <cell r="Q1149">
            <v>0</v>
          </cell>
          <cell r="R1149">
            <v>0</v>
          </cell>
          <cell r="S1149">
            <v>0</v>
          </cell>
          <cell r="T1149">
            <v>0</v>
          </cell>
          <cell r="U1149">
            <v>6596</v>
          </cell>
          <cell r="V1149">
            <v>10000</v>
          </cell>
          <cell r="W1149">
            <v>0</v>
          </cell>
          <cell r="X1149">
            <v>0</v>
          </cell>
          <cell r="Y1149">
            <v>0</v>
          </cell>
          <cell r="Z1149">
            <v>0</v>
          </cell>
          <cell r="AA1149">
            <v>0</v>
          </cell>
          <cell r="AB1149">
            <v>0</v>
          </cell>
          <cell r="AC1149">
            <v>0</v>
          </cell>
          <cell r="AD1149">
            <v>0</v>
          </cell>
          <cell r="AE1149">
            <v>0</v>
          </cell>
          <cell r="AF1149">
            <v>0</v>
          </cell>
        </row>
        <row r="1150">
          <cell r="E1150" t="str">
            <v>Saldanha Bay</v>
          </cell>
          <cell r="F1150">
            <v>20299</v>
          </cell>
          <cell r="G1150">
            <v>21634</v>
          </cell>
          <cell r="H1150">
            <v>22432</v>
          </cell>
          <cell r="I1150">
            <v>0</v>
          </cell>
          <cell r="J1150">
            <v>0</v>
          </cell>
          <cell r="K1150">
            <v>0</v>
          </cell>
          <cell r="L1150">
            <v>5087</v>
          </cell>
          <cell r="M1150">
            <v>3000</v>
          </cell>
          <cell r="N1150">
            <v>3000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row>
        <row r="1151">
          <cell r="E1151" t="str">
            <v>Swartland</v>
          </cell>
          <cell r="F1151">
            <v>22301</v>
          </cell>
          <cell r="G1151">
            <v>23810</v>
          </cell>
          <cell r="H1151">
            <v>24711</v>
          </cell>
          <cell r="I1151">
            <v>0</v>
          </cell>
          <cell r="J1151">
            <v>0</v>
          </cell>
          <cell r="K1151">
            <v>0</v>
          </cell>
          <cell r="L1151">
            <v>8355</v>
          </cell>
          <cell r="M1151">
            <v>5000</v>
          </cell>
          <cell r="N1151">
            <v>5000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row>
        <row r="1152">
          <cell r="E1152" t="str">
            <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row>
        <row r="1153">
          <cell r="E1153" t="str">
            <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row>
        <row r="1154">
          <cell r="E1154" t="str">
            <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row>
        <row r="1155">
          <cell r="E1155" t="str">
            <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row>
        <row r="1156">
          <cell r="E1156" t="str">
            <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row>
        <row r="1157">
          <cell r="E1157" t="str">
            <v>West Coast District Municipality</v>
          </cell>
          <cell r="F1157">
            <v>0</v>
          </cell>
          <cell r="G1157">
            <v>0</v>
          </cell>
          <cell r="H1157">
            <v>0</v>
          </cell>
          <cell r="I1157">
            <v>0</v>
          </cell>
          <cell r="J1157">
            <v>0</v>
          </cell>
          <cell r="K1157">
            <v>0</v>
          </cell>
          <cell r="L1157">
            <v>0</v>
          </cell>
          <cell r="M1157">
            <v>0</v>
          </cell>
          <cell r="N1157">
            <v>0</v>
          </cell>
          <cell r="O1157">
            <v>2586</v>
          </cell>
          <cell r="P1157">
            <v>2714</v>
          </cell>
          <cell r="Q1157">
            <v>2717</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row>
        <row r="1158">
          <cell r="E1158"/>
          <cell r="F1158">
            <v>96362</v>
          </cell>
          <cell r="G1158">
            <v>102587</v>
          </cell>
          <cell r="H1158">
            <v>106305</v>
          </cell>
          <cell r="I1158">
            <v>0</v>
          </cell>
          <cell r="J1158">
            <v>0</v>
          </cell>
          <cell r="K1158">
            <v>0</v>
          </cell>
          <cell r="L1158">
            <v>31442</v>
          </cell>
          <cell r="M1158">
            <v>28000</v>
          </cell>
          <cell r="N1158">
            <v>31000</v>
          </cell>
          <cell r="O1158">
            <v>2586</v>
          </cell>
          <cell r="P1158">
            <v>2714</v>
          </cell>
          <cell r="Q1158">
            <v>2717</v>
          </cell>
          <cell r="R1158">
            <v>7661</v>
          </cell>
          <cell r="S1158">
            <v>10000</v>
          </cell>
          <cell r="T1158">
            <v>0</v>
          </cell>
          <cell r="U1158">
            <v>53131</v>
          </cell>
          <cell r="V1158">
            <v>31717</v>
          </cell>
          <cell r="W1158">
            <v>34550</v>
          </cell>
          <cell r="X1158">
            <v>0</v>
          </cell>
          <cell r="Y1158">
            <v>0</v>
          </cell>
          <cell r="Z1158">
            <v>0</v>
          </cell>
          <cell r="AA1158">
            <v>0</v>
          </cell>
          <cell r="AB1158">
            <v>0</v>
          </cell>
          <cell r="AC1158">
            <v>0</v>
          </cell>
          <cell r="AD1158">
            <v>0</v>
          </cell>
          <cell r="AE1158">
            <v>0</v>
          </cell>
          <cell r="AF1158">
            <v>0</v>
          </cell>
        </row>
        <row r="1159">
          <cell r="E1159"/>
          <cell r="F1159"/>
          <cell r="G1159"/>
          <cell r="H1159"/>
          <cell r="I1159"/>
          <cell r="J1159"/>
          <cell r="K1159"/>
          <cell r="L1159"/>
          <cell r="M1159"/>
          <cell r="N1159"/>
          <cell r="O1159"/>
          <cell r="P1159"/>
          <cell r="Q1159"/>
          <cell r="R1159"/>
          <cell r="S1159"/>
          <cell r="T1159"/>
          <cell r="U1159"/>
          <cell r="V1159"/>
          <cell r="W1159"/>
          <cell r="X1159"/>
          <cell r="Y1159"/>
          <cell r="Z1159"/>
          <cell r="AA1159"/>
          <cell r="AB1159"/>
          <cell r="AC1159"/>
          <cell r="AD1159"/>
          <cell r="AE1159"/>
          <cell r="AF1159"/>
        </row>
        <row r="1160">
          <cell r="E1160" t="str">
            <v>Witzenberg</v>
          </cell>
          <cell r="F1160">
            <v>24980</v>
          </cell>
          <cell r="G1160">
            <v>25091</v>
          </cell>
          <cell r="H1160">
            <v>26054</v>
          </cell>
          <cell r="I1160">
            <v>0</v>
          </cell>
          <cell r="J1160">
            <v>0</v>
          </cell>
          <cell r="K1160">
            <v>0</v>
          </cell>
          <cell r="L1160">
            <v>12762</v>
          </cell>
          <cell r="M1160">
            <v>3122</v>
          </cell>
          <cell r="N1160">
            <v>4000</v>
          </cell>
          <cell r="O1160">
            <v>0</v>
          </cell>
          <cell r="P1160">
            <v>0</v>
          </cell>
          <cell r="Q1160">
            <v>0</v>
          </cell>
          <cell r="R1160">
            <v>20000</v>
          </cell>
          <cell r="S1160">
            <v>19239</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row>
        <row r="1161">
          <cell r="E1161" t="str">
            <v>Drakenstein</v>
          </cell>
          <cell r="F1161">
            <v>0</v>
          </cell>
          <cell r="G1161">
            <v>0</v>
          </cell>
          <cell r="H1161">
            <v>0</v>
          </cell>
          <cell r="I1161">
            <v>3000</v>
          </cell>
          <cell r="J1161">
            <v>0</v>
          </cell>
          <cell r="K1161">
            <v>0</v>
          </cell>
          <cell r="L1161">
            <v>10965</v>
          </cell>
          <cell r="M1161">
            <v>19000</v>
          </cell>
          <cell r="N1161">
            <v>19000</v>
          </cell>
          <cell r="O1161">
            <v>0</v>
          </cell>
          <cell r="P1161">
            <v>0</v>
          </cell>
          <cell r="Q1161">
            <v>0</v>
          </cell>
          <cell r="R1161">
            <v>0</v>
          </cell>
          <cell r="S1161">
            <v>0</v>
          </cell>
          <cell r="T1161">
            <v>0</v>
          </cell>
          <cell r="U1161">
            <v>4095</v>
          </cell>
          <cell r="V1161">
            <v>5000</v>
          </cell>
          <cell r="W1161">
            <v>0</v>
          </cell>
          <cell r="X1161">
            <v>59256</v>
          </cell>
          <cell r="Y1161">
            <v>39773</v>
          </cell>
          <cell r="Z1161">
            <v>41344</v>
          </cell>
          <cell r="AA1161">
            <v>0</v>
          </cell>
          <cell r="AB1161">
            <v>0</v>
          </cell>
          <cell r="AC1161">
            <v>0</v>
          </cell>
          <cell r="AD1161">
            <v>0</v>
          </cell>
          <cell r="AE1161">
            <v>0</v>
          </cell>
          <cell r="AF1161">
            <v>0</v>
          </cell>
        </row>
        <row r="1162">
          <cell r="E1162" t="str">
            <v>Stellenbosch</v>
          </cell>
          <cell r="F1162">
            <v>0</v>
          </cell>
          <cell r="G1162">
            <v>0</v>
          </cell>
          <cell r="H1162">
            <v>0</v>
          </cell>
          <cell r="I1162">
            <v>0</v>
          </cell>
          <cell r="J1162">
            <v>0</v>
          </cell>
          <cell r="K1162">
            <v>0</v>
          </cell>
          <cell r="L1162">
            <v>18000</v>
          </cell>
          <cell r="M1162">
            <v>6000</v>
          </cell>
          <cell r="N1162">
            <v>6000</v>
          </cell>
          <cell r="O1162">
            <v>0</v>
          </cell>
          <cell r="P1162">
            <v>0</v>
          </cell>
          <cell r="Q1162">
            <v>0</v>
          </cell>
          <cell r="R1162">
            <v>0</v>
          </cell>
          <cell r="S1162">
            <v>0</v>
          </cell>
          <cell r="T1162">
            <v>0</v>
          </cell>
          <cell r="U1162">
            <v>0</v>
          </cell>
          <cell r="V1162">
            <v>0</v>
          </cell>
          <cell r="W1162">
            <v>0</v>
          </cell>
          <cell r="X1162">
            <v>56941</v>
          </cell>
          <cell r="Y1162">
            <v>40508</v>
          </cell>
          <cell r="Z1162">
            <v>42114</v>
          </cell>
          <cell r="AA1162">
            <v>0</v>
          </cell>
          <cell r="AB1162">
            <v>0</v>
          </cell>
          <cell r="AC1162">
            <v>0</v>
          </cell>
          <cell r="AD1162">
            <v>0</v>
          </cell>
          <cell r="AE1162">
            <v>0</v>
          </cell>
          <cell r="AF1162">
            <v>0</v>
          </cell>
        </row>
        <row r="1163">
          <cell r="E1163" t="str">
            <v>Breede Valley</v>
          </cell>
          <cell r="F1163">
            <v>36260</v>
          </cell>
          <cell r="G1163">
            <v>38986</v>
          </cell>
          <cell r="H1163">
            <v>40614</v>
          </cell>
          <cell r="I1163">
            <v>0</v>
          </cell>
          <cell r="J1163">
            <v>0</v>
          </cell>
          <cell r="K1163">
            <v>0</v>
          </cell>
          <cell r="L1163">
            <v>21000</v>
          </cell>
          <cell r="M1163">
            <v>38000</v>
          </cell>
          <cell r="N1163">
            <v>38000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row>
        <row r="1164">
          <cell r="E1164" t="str">
            <v>Langeberg</v>
          </cell>
          <cell r="F1164">
            <v>23025</v>
          </cell>
          <cell r="G1164">
            <v>24597</v>
          </cell>
          <cell r="H1164">
            <v>25536</v>
          </cell>
          <cell r="I1164">
            <v>0</v>
          </cell>
          <cell r="J1164">
            <v>4000</v>
          </cell>
          <cell r="K1164">
            <v>0</v>
          </cell>
          <cell r="L1164">
            <v>2890</v>
          </cell>
          <cell r="M1164">
            <v>3000</v>
          </cell>
          <cell r="N1164">
            <v>3000</v>
          </cell>
          <cell r="O1164">
            <v>0</v>
          </cell>
          <cell r="P1164">
            <v>0</v>
          </cell>
          <cell r="Q1164">
            <v>0</v>
          </cell>
          <cell r="R1164">
            <v>0</v>
          </cell>
          <cell r="S1164">
            <v>0</v>
          </cell>
          <cell r="T1164">
            <v>0</v>
          </cell>
          <cell r="U1164">
            <v>20000</v>
          </cell>
          <cell r="V1164">
            <v>20000</v>
          </cell>
          <cell r="W1164">
            <v>0</v>
          </cell>
          <cell r="X1164">
            <v>0</v>
          </cell>
          <cell r="Y1164">
            <v>0</v>
          </cell>
          <cell r="Z1164">
            <v>0</v>
          </cell>
          <cell r="AA1164">
            <v>0</v>
          </cell>
          <cell r="AB1164">
            <v>0</v>
          </cell>
          <cell r="AC1164">
            <v>0</v>
          </cell>
          <cell r="AD1164">
            <v>0</v>
          </cell>
          <cell r="AE1164">
            <v>0</v>
          </cell>
          <cell r="AF1164">
            <v>0</v>
          </cell>
        </row>
        <row r="1165">
          <cell r="E1165" t="str">
            <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row>
        <row r="1166">
          <cell r="E1166" t="str">
            <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row>
        <row r="1167">
          <cell r="E1167" t="str">
            <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row>
        <row r="1168">
          <cell r="E1168" t="str">
            <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row>
        <row r="1169">
          <cell r="E1169" t="str">
            <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row>
        <row r="1170">
          <cell r="E1170" t="str">
            <v>Cape Winelands District Municipality</v>
          </cell>
          <cell r="F1170">
            <v>0</v>
          </cell>
          <cell r="G1170">
            <v>0</v>
          </cell>
          <cell r="H1170">
            <v>0</v>
          </cell>
          <cell r="I1170">
            <v>0</v>
          </cell>
          <cell r="J1170">
            <v>0</v>
          </cell>
          <cell r="K1170">
            <v>0</v>
          </cell>
          <cell r="L1170">
            <v>0</v>
          </cell>
          <cell r="M1170">
            <v>0</v>
          </cell>
          <cell r="N1170">
            <v>0</v>
          </cell>
          <cell r="O1170">
            <v>2748</v>
          </cell>
          <cell r="P1170">
            <v>2884</v>
          </cell>
          <cell r="Q1170">
            <v>2887</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row>
        <row r="1171">
          <cell r="E1171"/>
          <cell r="F1171">
            <v>84265</v>
          </cell>
          <cell r="G1171">
            <v>88674</v>
          </cell>
          <cell r="H1171">
            <v>92204</v>
          </cell>
          <cell r="I1171">
            <v>3000</v>
          </cell>
          <cell r="J1171">
            <v>4000</v>
          </cell>
          <cell r="K1171">
            <v>0</v>
          </cell>
          <cell r="L1171">
            <v>65617</v>
          </cell>
          <cell r="M1171">
            <v>69122</v>
          </cell>
          <cell r="N1171">
            <v>70000</v>
          </cell>
          <cell r="O1171">
            <v>2748</v>
          </cell>
          <cell r="P1171">
            <v>2884</v>
          </cell>
          <cell r="Q1171">
            <v>2887</v>
          </cell>
          <cell r="R1171">
            <v>20000</v>
          </cell>
          <cell r="S1171">
            <v>19239</v>
          </cell>
          <cell r="T1171">
            <v>0</v>
          </cell>
          <cell r="U1171">
            <v>24095</v>
          </cell>
          <cell r="V1171">
            <v>25000</v>
          </cell>
          <cell r="W1171">
            <v>0</v>
          </cell>
          <cell r="X1171">
            <v>116197</v>
          </cell>
          <cell r="Y1171">
            <v>80281</v>
          </cell>
          <cell r="Z1171">
            <v>83458</v>
          </cell>
          <cell r="AA1171">
            <v>0</v>
          </cell>
          <cell r="AB1171">
            <v>0</v>
          </cell>
          <cell r="AC1171">
            <v>0</v>
          </cell>
          <cell r="AD1171">
            <v>0</v>
          </cell>
          <cell r="AE1171">
            <v>0</v>
          </cell>
          <cell r="AF1171">
            <v>0</v>
          </cell>
        </row>
        <row r="1172">
          <cell r="E1172"/>
          <cell r="F1172"/>
          <cell r="G1172"/>
          <cell r="H1172"/>
          <cell r="I1172"/>
          <cell r="J1172"/>
          <cell r="K1172"/>
          <cell r="L1172"/>
          <cell r="M1172"/>
          <cell r="N1172"/>
          <cell r="O1172"/>
          <cell r="P1172"/>
          <cell r="Q1172"/>
          <cell r="R1172"/>
          <cell r="S1172"/>
          <cell r="T1172"/>
          <cell r="U1172"/>
          <cell r="V1172"/>
          <cell r="W1172"/>
          <cell r="X1172"/>
          <cell r="Y1172"/>
          <cell r="Z1172"/>
          <cell r="AA1172"/>
          <cell r="AB1172"/>
          <cell r="AC1172"/>
          <cell r="AD1172"/>
          <cell r="AE1172"/>
          <cell r="AF1172"/>
        </row>
        <row r="1173">
          <cell r="E1173" t="str">
            <v>Theewaterskloof</v>
          </cell>
          <cell r="F1173">
            <v>35602</v>
          </cell>
          <cell r="G1173">
            <v>29728</v>
          </cell>
          <cell r="H1173">
            <v>30913</v>
          </cell>
          <cell r="I1173">
            <v>3500</v>
          </cell>
          <cell r="J1173">
            <v>0</v>
          </cell>
          <cell r="K1173">
            <v>0</v>
          </cell>
          <cell r="L1173">
            <v>7120</v>
          </cell>
          <cell r="M1173">
            <v>6000</v>
          </cell>
          <cell r="N1173">
            <v>6000</v>
          </cell>
          <cell r="O1173">
            <v>0</v>
          </cell>
          <cell r="P1173">
            <v>0</v>
          </cell>
          <cell r="Q1173">
            <v>0</v>
          </cell>
          <cell r="R1173">
            <v>0</v>
          </cell>
          <cell r="S1173">
            <v>0</v>
          </cell>
          <cell r="T1173">
            <v>0</v>
          </cell>
          <cell r="U1173">
            <v>2500</v>
          </cell>
          <cell r="V1173">
            <v>10000</v>
          </cell>
          <cell r="W1173">
            <v>0</v>
          </cell>
          <cell r="X1173">
            <v>0</v>
          </cell>
          <cell r="Y1173">
            <v>0</v>
          </cell>
          <cell r="Z1173">
            <v>0</v>
          </cell>
          <cell r="AA1173">
            <v>0</v>
          </cell>
          <cell r="AB1173">
            <v>0</v>
          </cell>
          <cell r="AC1173">
            <v>0</v>
          </cell>
          <cell r="AD1173">
            <v>0</v>
          </cell>
          <cell r="AE1173">
            <v>0</v>
          </cell>
          <cell r="AF1173">
            <v>0</v>
          </cell>
        </row>
        <row r="1174">
          <cell r="E1174" t="str">
            <v>Overstrand</v>
          </cell>
          <cell r="F1174">
            <v>23053</v>
          </cell>
          <cell r="G1174">
            <v>24628</v>
          </cell>
          <cell r="H1174">
            <v>25568</v>
          </cell>
          <cell r="I1174">
            <v>0</v>
          </cell>
          <cell r="J1174">
            <v>0</v>
          </cell>
          <cell r="K1174">
            <v>0</v>
          </cell>
          <cell r="L1174">
            <v>18519</v>
          </cell>
          <cell r="M1174">
            <v>7000</v>
          </cell>
          <cell r="N1174">
            <v>7000</v>
          </cell>
          <cell r="O1174">
            <v>0</v>
          </cell>
          <cell r="P1174">
            <v>0</v>
          </cell>
          <cell r="Q1174">
            <v>0</v>
          </cell>
          <cell r="R1174">
            <v>0</v>
          </cell>
          <cell r="S1174">
            <v>0</v>
          </cell>
          <cell r="T1174">
            <v>0</v>
          </cell>
          <cell r="U1174">
            <v>5182</v>
          </cell>
          <cell r="V1174">
            <v>9200</v>
          </cell>
          <cell r="W1174">
            <v>0</v>
          </cell>
          <cell r="X1174">
            <v>0</v>
          </cell>
          <cell r="Y1174">
            <v>0</v>
          </cell>
          <cell r="Z1174">
            <v>0</v>
          </cell>
          <cell r="AA1174">
            <v>0</v>
          </cell>
          <cell r="AB1174">
            <v>0</v>
          </cell>
          <cell r="AC1174">
            <v>0</v>
          </cell>
          <cell r="AD1174">
            <v>0</v>
          </cell>
          <cell r="AE1174">
            <v>0</v>
          </cell>
          <cell r="AF1174">
            <v>0</v>
          </cell>
        </row>
        <row r="1175">
          <cell r="E1175" t="str">
            <v>Cape Agulhas</v>
          </cell>
          <cell r="F1175">
            <v>11373</v>
          </cell>
          <cell r="G1175">
            <v>11929</v>
          </cell>
          <cell r="H1175">
            <v>12262</v>
          </cell>
          <cell r="I1175">
            <v>0</v>
          </cell>
          <cell r="J1175">
            <v>0</v>
          </cell>
          <cell r="K1175">
            <v>0</v>
          </cell>
          <cell r="L1175">
            <v>2625</v>
          </cell>
          <cell r="M1175">
            <v>4000</v>
          </cell>
          <cell r="N1175">
            <v>4000</v>
          </cell>
          <cell r="O1175">
            <v>0</v>
          </cell>
          <cell r="P1175">
            <v>0</v>
          </cell>
          <cell r="Q1175">
            <v>0</v>
          </cell>
          <cell r="R1175">
            <v>0</v>
          </cell>
          <cell r="S1175">
            <v>0</v>
          </cell>
          <cell r="T1175">
            <v>0</v>
          </cell>
          <cell r="U1175">
            <v>7700</v>
          </cell>
          <cell r="V1175">
            <v>8700</v>
          </cell>
          <cell r="W1175">
            <v>0</v>
          </cell>
          <cell r="X1175">
            <v>0</v>
          </cell>
          <cell r="Y1175">
            <v>0</v>
          </cell>
          <cell r="Z1175">
            <v>0</v>
          </cell>
          <cell r="AA1175">
            <v>0</v>
          </cell>
          <cell r="AB1175">
            <v>0</v>
          </cell>
          <cell r="AC1175">
            <v>0</v>
          </cell>
          <cell r="AD1175">
            <v>0</v>
          </cell>
          <cell r="AE1175">
            <v>0</v>
          </cell>
          <cell r="AF1175">
            <v>0</v>
          </cell>
        </row>
        <row r="1176">
          <cell r="E1176" t="str">
            <v>Swellendam</v>
          </cell>
          <cell r="F1176">
            <v>12362</v>
          </cell>
          <cell r="G1176">
            <v>13005</v>
          </cell>
          <cell r="H1176">
            <v>13389</v>
          </cell>
          <cell r="I1176">
            <v>3000</v>
          </cell>
          <cell r="J1176">
            <v>0</v>
          </cell>
          <cell r="K1176">
            <v>0</v>
          </cell>
          <cell r="L1176">
            <v>5867</v>
          </cell>
          <cell r="M1176">
            <v>4000</v>
          </cell>
          <cell r="N1176">
            <v>4000</v>
          </cell>
          <cell r="O1176">
            <v>0</v>
          </cell>
          <cell r="P1176">
            <v>0</v>
          </cell>
          <cell r="Q1176">
            <v>0</v>
          </cell>
          <cell r="R1176">
            <v>0</v>
          </cell>
          <cell r="S1176">
            <v>0</v>
          </cell>
          <cell r="T1176">
            <v>0</v>
          </cell>
          <cell r="U1176">
            <v>10707</v>
          </cell>
          <cell r="V1176">
            <v>11000</v>
          </cell>
          <cell r="W1176">
            <v>0</v>
          </cell>
          <cell r="X1176">
            <v>0</v>
          </cell>
          <cell r="Y1176">
            <v>0</v>
          </cell>
          <cell r="Z1176">
            <v>0</v>
          </cell>
          <cell r="AA1176">
            <v>0</v>
          </cell>
          <cell r="AB1176">
            <v>0</v>
          </cell>
          <cell r="AC1176">
            <v>0</v>
          </cell>
          <cell r="AD1176">
            <v>0</v>
          </cell>
          <cell r="AE1176">
            <v>0</v>
          </cell>
          <cell r="AF1176">
            <v>0</v>
          </cell>
        </row>
        <row r="1177">
          <cell r="E1177" t="str">
            <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row>
        <row r="1178">
          <cell r="E1178" t="str">
            <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row>
        <row r="1179">
          <cell r="E1179" t="str">
            <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row>
        <row r="1180">
          <cell r="E1180" t="str">
            <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row>
        <row r="1181">
          <cell r="E1181" t="str">
            <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row>
        <row r="1182">
          <cell r="E1182" t="str">
            <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row>
        <row r="1183">
          <cell r="E1183" t="str">
            <v>Overberg District Municipality</v>
          </cell>
          <cell r="F1183">
            <v>0</v>
          </cell>
          <cell r="G1183">
            <v>0</v>
          </cell>
          <cell r="H1183">
            <v>0</v>
          </cell>
          <cell r="I1183">
            <v>0</v>
          </cell>
          <cell r="J1183">
            <v>0</v>
          </cell>
          <cell r="K1183">
            <v>0</v>
          </cell>
          <cell r="L1183">
            <v>0</v>
          </cell>
          <cell r="M1183">
            <v>0</v>
          </cell>
          <cell r="N1183">
            <v>0</v>
          </cell>
          <cell r="O1183">
            <v>2708</v>
          </cell>
          <cell r="P1183">
            <v>2842</v>
          </cell>
          <cell r="Q1183">
            <v>2845</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row>
        <row r="1184">
          <cell r="E1184"/>
          <cell r="F1184">
            <v>82390</v>
          </cell>
          <cell r="G1184">
            <v>79290</v>
          </cell>
          <cell r="H1184">
            <v>82132</v>
          </cell>
          <cell r="I1184">
            <v>6500</v>
          </cell>
          <cell r="J1184">
            <v>0</v>
          </cell>
          <cell r="K1184">
            <v>0</v>
          </cell>
          <cell r="L1184">
            <v>34131</v>
          </cell>
          <cell r="M1184">
            <v>21000</v>
          </cell>
          <cell r="N1184">
            <v>21000</v>
          </cell>
          <cell r="O1184">
            <v>2708</v>
          </cell>
          <cell r="P1184">
            <v>2842</v>
          </cell>
          <cell r="Q1184">
            <v>2845</v>
          </cell>
          <cell r="R1184">
            <v>0</v>
          </cell>
          <cell r="S1184">
            <v>0</v>
          </cell>
          <cell r="T1184">
            <v>0</v>
          </cell>
          <cell r="U1184">
            <v>26089</v>
          </cell>
          <cell r="V1184">
            <v>38900</v>
          </cell>
          <cell r="W1184">
            <v>0</v>
          </cell>
          <cell r="X1184">
            <v>0</v>
          </cell>
          <cell r="Y1184">
            <v>0</v>
          </cell>
          <cell r="Z1184">
            <v>0</v>
          </cell>
          <cell r="AA1184">
            <v>0</v>
          </cell>
          <cell r="AB1184">
            <v>0</v>
          </cell>
          <cell r="AC1184">
            <v>0</v>
          </cell>
          <cell r="AD1184">
            <v>0</v>
          </cell>
          <cell r="AE1184">
            <v>0</v>
          </cell>
          <cell r="AF1184">
            <v>0</v>
          </cell>
        </row>
        <row r="1185">
          <cell r="E1185"/>
          <cell r="F1185"/>
          <cell r="G1185"/>
          <cell r="H1185"/>
          <cell r="I1185"/>
          <cell r="J1185"/>
          <cell r="K1185"/>
          <cell r="L1185"/>
          <cell r="M1185"/>
          <cell r="N1185"/>
          <cell r="O1185"/>
          <cell r="P1185"/>
          <cell r="Q1185"/>
          <cell r="R1185"/>
          <cell r="S1185"/>
          <cell r="T1185"/>
          <cell r="U1185"/>
          <cell r="V1185"/>
          <cell r="W1185"/>
          <cell r="X1185"/>
          <cell r="Y1185"/>
          <cell r="Z1185"/>
          <cell r="AA1185"/>
          <cell r="AB1185"/>
          <cell r="AC1185"/>
          <cell r="AD1185"/>
          <cell r="AE1185"/>
          <cell r="AF1185"/>
        </row>
        <row r="1186">
          <cell r="E1186" t="str">
            <v>Kannaland</v>
          </cell>
          <cell r="F1186">
            <v>10594</v>
          </cell>
          <cell r="G1186">
            <v>11083</v>
          </cell>
          <cell r="H1186">
            <v>11374</v>
          </cell>
          <cell r="I1186">
            <v>0</v>
          </cell>
          <cell r="J1186">
            <v>0</v>
          </cell>
          <cell r="K1186">
            <v>0</v>
          </cell>
          <cell r="L1186">
            <v>2699</v>
          </cell>
          <cell r="M1186">
            <v>2000</v>
          </cell>
          <cell r="N1186">
            <v>3000</v>
          </cell>
          <cell r="O1186">
            <v>0</v>
          </cell>
          <cell r="P1186">
            <v>0</v>
          </cell>
          <cell r="Q1186">
            <v>0</v>
          </cell>
          <cell r="R1186">
            <v>0</v>
          </cell>
          <cell r="S1186">
            <v>0</v>
          </cell>
          <cell r="T1186">
            <v>0</v>
          </cell>
          <cell r="U1186">
            <v>10000</v>
          </cell>
          <cell r="V1186">
            <v>9552</v>
          </cell>
          <cell r="W1186">
            <v>21000</v>
          </cell>
          <cell r="X1186">
            <v>0</v>
          </cell>
          <cell r="Y1186">
            <v>0</v>
          </cell>
          <cell r="Z1186">
            <v>0</v>
          </cell>
          <cell r="AA1186">
            <v>0</v>
          </cell>
          <cell r="AB1186">
            <v>0</v>
          </cell>
          <cell r="AC1186">
            <v>0</v>
          </cell>
          <cell r="AD1186">
            <v>0</v>
          </cell>
          <cell r="AE1186">
            <v>0</v>
          </cell>
          <cell r="AF1186">
            <v>0</v>
          </cell>
        </row>
        <row r="1187">
          <cell r="E1187" t="str">
            <v>Hessequa</v>
          </cell>
          <cell r="F1187">
            <v>14181</v>
          </cell>
          <cell r="G1187">
            <v>14982</v>
          </cell>
          <cell r="H1187">
            <v>15461</v>
          </cell>
          <cell r="I1187">
            <v>4500</v>
          </cell>
          <cell r="J1187">
            <v>0</v>
          </cell>
          <cell r="K1187">
            <v>0</v>
          </cell>
          <cell r="L1187">
            <v>0</v>
          </cell>
          <cell r="M1187">
            <v>2000</v>
          </cell>
          <cell r="N1187">
            <v>3000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row>
        <row r="1188">
          <cell r="E1188" t="str">
            <v>Mossel Bay</v>
          </cell>
          <cell r="F1188">
            <v>25277</v>
          </cell>
          <cell r="G1188">
            <v>27046</v>
          </cell>
          <cell r="H1188">
            <v>28102</v>
          </cell>
          <cell r="I1188">
            <v>0</v>
          </cell>
          <cell r="J1188">
            <v>0</v>
          </cell>
          <cell r="K1188">
            <v>0</v>
          </cell>
          <cell r="L1188">
            <v>10026</v>
          </cell>
          <cell r="M1188">
            <v>12000</v>
          </cell>
          <cell r="N1188">
            <v>12000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row>
        <row r="1189">
          <cell r="E1189" t="str">
            <v>George</v>
          </cell>
          <cell r="F1189">
            <v>42262</v>
          </cell>
          <cell r="G1189">
            <v>45507</v>
          </cell>
          <cell r="H1189">
            <v>47448</v>
          </cell>
          <cell r="I1189">
            <v>0</v>
          </cell>
          <cell r="J1189">
            <v>0</v>
          </cell>
          <cell r="K1189">
            <v>0</v>
          </cell>
          <cell r="L1189">
            <v>15100</v>
          </cell>
          <cell r="M1189">
            <v>12000</v>
          </cell>
          <cell r="N1189">
            <v>12000</v>
          </cell>
          <cell r="O1189">
            <v>0</v>
          </cell>
          <cell r="P1189">
            <v>0</v>
          </cell>
          <cell r="Q1189">
            <v>0</v>
          </cell>
          <cell r="R1189">
            <v>0</v>
          </cell>
          <cell r="S1189">
            <v>0</v>
          </cell>
          <cell r="T1189">
            <v>0</v>
          </cell>
          <cell r="U1189">
            <v>3082</v>
          </cell>
          <cell r="V1189">
            <v>5000</v>
          </cell>
          <cell r="W1189">
            <v>0</v>
          </cell>
          <cell r="X1189">
            <v>0</v>
          </cell>
          <cell r="Y1189">
            <v>0</v>
          </cell>
          <cell r="Z1189">
            <v>0</v>
          </cell>
          <cell r="AA1189">
            <v>0</v>
          </cell>
          <cell r="AB1189">
            <v>0</v>
          </cell>
          <cell r="AC1189">
            <v>0</v>
          </cell>
          <cell r="AD1189">
            <v>0</v>
          </cell>
          <cell r="AE1189">
            <v>0</v>
          </cell>
          <cell r="AF1189">
            <v>0</v>
          </cell>
        </row>
        <row r="1190">
          <cell r="E1190" t="str">
            <v>Oudtshoorn</v>
          </cell>
          <cell r="F1190">
            <v>22775</v>
          </cell>
          <cell r="G1190">
            <v>24325</v>
          </cell>
          <cell r="H1190">
            <v>25251</v>
          </cell>
          <cell r="I1190">
            <v>0</v>
          </cell>
          <cell r="J1190">
            <v>0</v>
          </cell>
          <cell r="K1190">
            <v>0</v>
          </cell>
          <cell r="L1190">
            <v>3206</v>
          </cell>
          <cell r="M1190">
            <v>5000</v>
          </cell>
          <cell r="N1190">
            <v>6469</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row>
        <row r="1191">
          <cell r="E1191" t="str">
            <v>Bitou</v>
          </cell>
          <cell r="F1191">
            <v>21104</v>
          </cell>
          <cell r="G1191">
            <v>22508</v>
          </cell>
          <cell r="H1191">
            <v>23347</v>
          </cell>
          <cell r="I1191">
            <v>4159</v>
          </cell>
          <cell r="J1191">
            <v>5000</v>
          </cell>
          <cell r="K1191">
            <v>0</v>
          </cell>
          <cell r="L1191">
            <v>4250</v>
          </cell>
          <cell r="M1191">
            <v>11000</v>
          </cell>
          <cell r="N1191">
            <v>11000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row>
        <row r="1192">
          <cell r="E1192" t="str">
            <v>Knysna</v>
          </cell>
          <cell r="F1192">
            <v>26260</v>
          </cell>
          <cell r="G1192">
            <v>28114</v>
          </cell>
          <cell r="H1192">
            <v>29222</v>
          </cell>
          <cell r="I1192">
            <v>0</v>
          </cell>
          <cell r="J1192">
            <v>0</v>
          </cell>
          <cell r="K1192">
            <v>0</v>
          </cell>
          <cell r="L1192">
            <v>0</v>
          </cell>
          <cell r="M1192">
            <v>6000</v>
          </cell>
          <cell r="N1192">
            <v>6000</v>
          </cell>
          <cell r="O1192">
            <v>0</v>
          </cell>
          <cell r="P1192">
            <v>0</v>
          </cell>
          <cell r="Q1192">
            <v>0</v>
          </cell>
          <cell r="R1192">
            <v>0</v>
          </cell>
          <cell r="S1192">
            <v>0</v>
          </cell>
          <cell r="T1192">
            <v>0</v>
          </cell>
          <cell r="U1192">
            <v>5107</v>
          </cell>
          <cell r="V1192">
            <v>23291</v>
          </cell>
          <cell r="W1192">
            <v>32000</v>
          </cell>
          <cell r="X1192">
            <v>0</v>
          </cell>
          <cell r="Y1192">
            <v>0</v>
          </cell>
          <cell r="Z1192">
            <v>0</v>
          </cell>
          <cell r="AA1192">
            <v>0</v>
          </cell>
          <cell r="AB1192">
            <v>0</v>
          </cell>
          <cell r="AC1192">
            <v>0</v>
          </cell>
          <cell r="AD1192">
            <v>0</v>
          </cell>
          <cell r="AE1192">
            <v>0</v>
          </cell>
          <cell r="AF1192">
            <v>0</v>
          </cell>
        </row>
        <row r="1193">
          <cell r="E1193" t="str">
            <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row>
        <row r="1194">
          <cell r="E1194" t="str">
            <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row>
        <row r="1195">
          <cell r="E1195" t="str">
            <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row>
        <row r="1196">
          <cell r="E1196" t="str">
            <v>Garden Route District Municipality</v>
          </cell>
          <cell r="F1196">
            <v>0</v>
          </cell>
          <cell r="G1196">
            <v>0</v>
          </cell>
          <cell r="H1196">
            <v>0</v>
          </cell>
          <cell r="I1196">
            <v>0</v>
          </cell>
          <cell r="J1196">
            <v>0</v>
          </cell>
          <cell r="K1196">
            <v>0</v>
          </cell>
          <cell r="L1196">
            <v>0</v>
          </cell>
          <cell r="M1196">
            <v>0</v>
          </cell>
          <cell r="N1196">
            <v>0</v>
          </cell>
          <cell r="O1196">
            <v>2478</v>
          </cell>
          <cell r="P1196">
            <v>2601</v>
          </cell>
          <cell r="Q1196">
            <v>2604</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row>
        <row r="1197">
          <cell r="E1197"/>
          <cell r="F1197">
            <v>162453</v>
          </cell>
          <cell r="G1197">
            <v>173565</v>
          </cell>
          <cell r="H1197">
            <v>180205</v>
          </cell>
          <cell r="I1197">
            <v>8659</v>
          </cell>
          <cell r="J1197">
            <v>5000</v>
          </cell>
          <cell r="K1197">
            <v>0</v>
          </cell>
          <cell r="L1197">
            <v>35281</v>
          </cell>
          <cell r="M1197">
            <v>50000</v>
          </cell>
          <cell r="N1197">
            <v>53469</v>
          </cell>
          <cell r="O1197">
            <v>2478</v>
          </cell>
          <cell r="P1197">
            <v>2601</v>
          </cell>
          <cell r="Q1197">
            <v>2604</v>
          </cell>
          <cell r="R1197">
            <v>0</v>
          </cell>
          <cell r="S1197">
            <v>0</v>
          </cell>
          <cell r="T1197">
            <v>0</v>
          </cell>
          <cell r="U1197">
            <v>18189</v>
          </cell>
          <cell r="V1197">
            <v>37843</v>
          </cell>
          <cell r="W1197">
            <v>53000</v>
          </cell>
          <cell r="X1197">
            <v>0</v>
          </cell>
          <cell r="Y1197">
            <v>0</v>
          </cell>
          <cell r="Z1197">
            <v>0</v>
          </cell>
          <cell r="AA1197">
            <v>0</v>
          </cell>
          <cell r="AB1197">
            <v>0</v>
          </cell>
          <cell r="AC1197">
            <v>0</v>
          </cell>
          <cell r="AD1197">
            <v>0</v>
          </cell>
          <cell r="AE1197">
            <v>0</v>
          </cell>
          <cell r="AF1197">
            <v>0</v>
          </cell>
        </row>
        <row r="1198">
          <cell r="E1198"/>
          <cell r="F1198"/>
          <cell r="G1198"/>
          <cell r="H1198"/>
          <cell r="I1198"/>
          <cell r="J1198"/>
          <cell r="K1198"/>
          <cell r="L1198"/>
          <cell r="M1198"/>
          <cell r="N1198"/>
          <cell r="O1198"/>
          <cell r="P1198"/>
          <cell r="Q1198"/>
          <cell r="R1198"/>
          <cell r="S1198"/>
          <cell r="T1198"/>
          <cell r="U1198"/>
          <cell r="V1198"/>
          <cell r="W1198"/>
          <cell r="X1198"/>
          <cell r="Y1198"/>
          <cell r="Z1198"/>
          <cell r="AA1198"/>
          <cell r="AB1198"/>
          <cell r="AC1198"/>
          <cell r="AD1198"/>
          <cell r="AE1198"/>
          <cell r="AF1198"/>
        </row>
        <row r="1199">
          <cell r="E1199" t="str">
            <v>Laingsburg</v>
          </cell>
          <cell r="F1199">
            <v>6719</v>
          </cell>
          <cell r="G1199">
            <v>6900</v>
          </cell>
          <cell r="H1199">
            <v>6969</v>
          </cell>
          <cell r="I1199">
            <v>0</v>
          </cell>
          <cell r="J1199">
            <v>0</v>
          </cell>
          <cell r="K1199">
            <v>0</v>
          </cell>
          <cell r="L1199">
            <v>0</v>
          </cell>
          <cell r="M1199">
            <v>3000</v>
          </cell>
          <cell r="N1199">
            <v>4000</v>
          </cell>
          <cell r="O1199">
            <v>0</v>
          </cell>
          <cell r="P1199">
            <v>0</v>
          </cell>
          <cell r="Q1199">
            <v>0</v>
          </cell>
          <cell r="R1199">
            <v>0</v>
          </cell>
          <cell r="S1199">
            <v>0</v>
          </cell>
          <cell r="T1199">
            <v>0</v>
          </cell>
          <cell r="U1199">
            <v>7496</v>
          </cell>
          <cell r="V1199">
            <v>12000</v>
          </cell>
          <cell r="W1199">
            <v>8721</v>
          </cell>
          <cell r="X1199">
            <v>0</v>
          </cell>
          <cell r="Y1199">
            <v>0</v>
          </cell>
          <cell r="Z1199">
            <v>0</v>
          </cell>
          <cell r="AA1199">
            <v>0</v>
          </cell>
          <cell r="AB1199">
            <v>0</v>
          </cell>
          <cell r="AC1199">
            <v>0</v>
          </cell>
          <cell r="AD1199">
            <v>0</v>
          </cell>
          <cell r="AE1199">
            <v>0</v>
          </cell>
          <cell r="AF1199">
            <v>0</v>
          </cell>
        </row>
        <row r="1200">
          <cell r="E1200" t="str">
            <v>Prince Albert</v>
          </cell>
          <cell r="F1200">
            <v>7718</v>
          </cell>
          <cell r="G1200">
            <v>7956</v>
          </cell>
          <cell r="H1200">
            <v>8098</v>
          </cell>
          <cell r="I1200">
            <v>0</v>
          </cell>
          <cell r="J1200">
            <v>0</v>
          </cell>
          <cell r="K1200">
            <v>0</v>
          </cell>
          <cell r="L1200">
            <v>0</v>
          </cell>
          <cell r="M1200">
            <v>3000</v>
          </cell>
          <cell r="N1200">
            <v>4000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row>
        <row r="1201">
          <cell r="E1201" t="str">
            <v>Beaufort West</v>
          </cell>
          <cell r="F1201">
            <v>14521</v>
          </cell>
          <cell r="G1201">
            <v>15355</v>
          </cell>
          <cell r="H1201">
            <v>15851</v>
          </cell>
          <cell r="I1201">
            <v>0</v>
          </cell>
          <cell r="J1201">
            <v>4000</v>
          </cell>
          <cell r="K1201">
            <v>0</v>
          </cell>
          <cell r="L1201">
            <v>6100</v>
          </cell>
          <cell r="M1201">
            <v>7000</v>
          </cell>
          <cell r="N1201">
            <v>7000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row>
        <row r="1202">
          <cell r="E1202" t="str">
            <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row>
        <row r="1203">
          <cell r="E1203" t="str">
            <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row>
        <row r="1204">
          <cell r="E1204" t="str">
            <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row>
        <row r="1205">
          <cell r="E1205" t="str">
            <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row>
        <row r="1206">
          <cell r="E1206" t="str">
            <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row>
        <row r="1207">
          <cell r="E1207" t="str">
            <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row>
        <row r="1208">
          <cell r="E1208" t="str">
            <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row>
        <row r="1209">
          <cell r="E1209" t="str">
            <v>Central Karoo District Municipality</v>
          </cell>
          <cell r="F1209">
            <v>0</v>
          </cell>
          <cell r="G1209">
            <v>0</v>
          </cell>
          <cell r="H1209">
            <v>0</v>
          </cell>
          <cell r="I1209">
            <v>0</v>
          </cell>
          <cell r="J1209">
            <v>0</v>
          </cell>
          <cell r="K1209">
            <v>0</v>
          </cell>
          <cell r="L1209">
            <v>0</v>
          </cell>
          <cell r="M1209">
            <v>0</v>
          </cell>
          <cell r="N1209">
            <v>0</v>
          </cell>
          <cell r="O1209">
            <v>1963</v>
          </cell>
          <cell r="P1209">
            <v>2060</v>
          </cell>
          <cell r="Q1209">
            <v>2062</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row>
        <row r="1210">
          <cell r="E1210"/>
          <cell r="F1210">
            <v>28958</v>
          </cell>
          <cell r="G1210">
            <v>30211</v>
          </cell>
          <cell r="H1210">
            <v>30918</v>
          </cell>
          <cell r="I1210">
            <v>0</v>
          </cell>
          <cell r="J1210">
            <v>4000</v>
          </cell>
          <cell r="K1210">
            <v>0</v>
          </cell>
          <cell r="L1210">
            <v>6100</v>
          </cell>
          <cell r="M1210">
            <v>13000</v>
          </cell>
          <cell r="N1210">
            <v>15000</v>
          </cell>
          <cell r="O1210">
            <v>1963</v>
          </cell>
          <cell r="P1210">
            <v>2060</v>
          </cell>
          <cell r="Q1210">
            <v>2062</v>
          </cell>
          <cell r="R1210">
            <v>0</v>
          </cell>
          <cell r="S1210">
            <v>0</v>
          </cell>
          <cell r="T1210">
            <v>0</v>
          </cell>
          <cell r="U1210">
            <v>7496</v>
          </cell>
          <cell r="V1210">
            <v>12000</v>
          </cell>
          <cell r="W1210">
            <v>8721</v>
          </cell>
          <cell r="X1210">
            <v>0</v>
          </cell>
          <cell r="Y1210">
            <v>0</v>
          </cell>
          <cell r="Z1210">
            <v>0</v>
          </cell>
          <cell r="AA1210">
            <v>0</v>
          </cell>
          <cell r="AB1210">
            <v>0</v>
          </cell>
          <cell r="AC1210">
            <v>0</v>
          </cell>
          <cell r="AD1210">
            <v>0</v>
          </cell>
          <cell r="AE1210">
            <v>0</v>
          </cell>
          <cell r="AF1210">
            <v>0</v>
          </cell>
        </row>
        <row r="1211">
          <cell r="E1211"/>
          <cell r="F1211"/>
          <cell r="G1211"/>
          <cell r="H1211"/>
          <cell r="I1211"/>
          <cell r="J1211"/>
          <cell r="K1211"/>
          <cell r="L1211"/>
          <cell r="M1211"/>
          <cell r="N1211"/>
          <cell r="O1211"/>
          <cell r="P1211"/>
          <cell r="Q1211"/>
          <cell r="R1211"/>
          <cell r="S1211"/>
          <cell r="T1211"/>
          <cell r="U1211"/>
          <cell r="V1211"/>
          <cell r="W1211"/>
          <cell r="X1211"/>
          <cell r="Y1211"/>
          <cell r="Z1211"/>
          <cell r="AA1211"/>
          <cell r="AB1211"/>
          <cell r="AC1211"/>
          <cell r="AD1211"/>
          <cell r="AE1211"/>
          <cell r="AF1211"/>
        </row>
        <row r="1212">
          <cell r="E1212" t="str">
            <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row>
        <row r="1213">
          <cell r="E1213" t="str">
            <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row>
        <row r="1214">
          <cell r="E1214" t="str">
            <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row>
        <row r="1215">
          <cell r="E1215" t="str">
            <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row>
        <row r="1216">
          <cell r="E1216" t="str">
            <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row>
        <row r="1217">
          <cell r="E1217" t="str">
            <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row>
        <row r="1218">
          <cell r="E1218" t="str">
            <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row>
        <row r="1219">
          <cell r="E1219" t="str">
            <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row>
        <row r="1220">
          <cell r="E1220" t="str">
            <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row>
        <row r="1221">
          <cell r="E1221" t="str">
            <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row>
        <row r="1222">
          <cell r="E1222" t="str">
            <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row>
        <row r="1223">
          <cell r="E1223"/>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row>
        <row r="1224">
          <cell r="E1224"/>
          <cell r="F1224"/>
          <cell r="G1224"/>
          <cell r="H1224"/>
          <cell r="I1224"/>
          <cell r="J1224"/>
          <cell r="K1224"/>
          <cell r="L1224"/>
          <cell r="M1224"/>
          <cell r="N1224"/>
          <cell r="O1224"/>
          <cell r="P1224"/>
          <cell r="Q1224"/>
          <cell r="R1224"/>
          <cell r="S1224"/>
          <cell r="T1224"/>
          <cell r="U1224"/>
          <cell r="V1224"/>
          <cell r="W1224"/>
          <cell r="X1224"/>
          <cell r="Y1224"/>
          <cell r="Z1224"/>
          <cell r="AA1224"/>
          <cell r="AB1224"/>
          <cell r="AC1224"/>
          <cell r="AD1224"/>
          <cell r="AE1224"/>
          <cell r="AF1224"/>
        </row>
        <row r="1225">
          <cell r="E1225" t="str">
            <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row>
        <row r="1226">
          <cell r="E1226" t="str">
            <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row>
        <row r="1227">
          <cell r="E1227" t="str">
            <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row>
        <row r="1228">
          <cell r="E1228" t="str">
            <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row>
        <row r="1229">
          <cell r="E1229" t="str">
            <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row>
        <row r="1230">
          <cell r="E1230" t="str">
            <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row>
        <row r="1231">
          <cell r="E1231" t="str">
            <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row>
        <row r="1232">
          <cell r="E1232" t="str">
            <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row>
        <row r="1233">
          <cell r="E1233" t="str">
            <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row>
        <row r="1234">
          <cell r="E1234" t="str">
            <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row>
        <row r="1235">
          <cell r="E1235" t="str">
            <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row>
        <row r="1236">
          <cell r="E1236"/>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row>
        <row r="1237">
          <cell r="E1237"/>
          <cell r="F1237"/>
          <cell r="G1237"/>
          <cell r="H1237"/>
          <cell r="I1237"/>
          <cell r="J1237"/>
          <cell r="K1237"/>
          <cell r="L1237"/>
          <cell r="M1237"/>
          <cell r="N1237"/>
          <cell r="O1237"/>
          <cell r="P1237"/>
          <cell r="Q1237"/>
          <cell r="R1237"/>
          <cell r="S1237"/>
          <cell r="T1237"/>
          <cell r="U1237"/>
          <cell r="V1237"/>
          <cell r="W1237"/>
          <cell r="X1237"/>
          <cell r="Y1237"/>
          <cell r="Z1237"/>
          <cell r="AA1237"/>
          <cell r="AB1237"/>
          <cell r="AC1237"/>
          <cell r="AD1237"/>
          <cell r="AE1237"/>
          <cell r="AF1237"/>
        </row>
        <row r="1238">
          <cell r="E1238" t="str">
            <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row>
        <row r="1239">
          <cell r="E1239" t="str">
            <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row>
        <row r="1240">
          <cell r="E1240" t="str">
            <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row>
        <row r="1241">
          <cell r="E1241" t="str">
            <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row>
        <row r="1242">
          <cell r="E1242" t="str">
            <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row>
        <row r="1243">
          <cell r="E1243" t="str">
            <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row>
        <row r="1244">
          <cell r="E1244" t="str">
            <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row>
        <row r="1245">
          <cell r="E1245" t="str">
            <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row>
        <row r="1246">
          <cell r="E1246" t="str">
            <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row>
        <row r="1247">
          <cell r="E1247" t="str">
            <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row>
        <row r="1248">
          <cell r="E1248" t="str">
            <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row>
        <row r="1249">
          <cell r="E1249"/>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row>
        <row r="1250">
          <cell r="E1250"/>
          <cell r="F1250"/>
          <cell r="G1250"/>
          <cell r="H1250"/>
          <cell r="I1250"/>
          <cell r="J1250"/>
          <cell r="K1250"/>
          <cell r="L1250"/>
          <cell r="M1250"/>
          <cell r="N1250"/>
          <cell r="O1250"/>
          <cell r="P1250"/>
          <cell r="Q1250"/>
          <cell r="R1250"/>
          <cell r="S1250"/>
          <cell r="T1250"/>
          <cell r="U1250"/>
          <cell r="V1250"/>
          <cell r="W1250"/>
          <cell r="X1250"/>
          <cell r="Y1250"/>
          <cell r="Z1250"/>
          <cell r="AA1250"/>
          <cell r="AB1250"/>
          <cell r="AC1250"/>
          <cell r="AD1250"/>
          <cell r="AE1250"/>
          <cell r="AF1250"/>
        </row>
        <row r="1251">
          <cell r="E1251" t="str">
            <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row>
        <row r="1252">
          <cell r="E1252" t="str">
            <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row>
        <row r="1253">
          <cell r="E1253" t="str">
            <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row>
        <row r="1254">
          <cell r="E1254" t="str">
            <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row>
        <row r="1255">
          <cell r="E1255" t="str">
            <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row>
        <row r="1256">
          <cell r="E1256" t="str">
            <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row>
        <row r="1257">
          <cell r="E1257" t="str">
            <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row>
        <row r="1258">
          <cell r="E1258" t="str">
            <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row>
        <row r="1259">
          <cell r="E1259" t="str">
            <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row>
        <row r="1260">
          <cell r="E1260" t="str">
            <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row>
        <row r="1261">
          <cell r="E1261" t="str">
            <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row>
        <row r="1262">
          <cell r="E1262"/>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row>
        <row r="1263">
          <cell r="E1263"/>
          <cell r="F1263"/>
          <cell r="G1263"/>
          <cell r="H1263"/>
          <cell r="I1263"/>
          <cell r="J1263"/>
          <cell r="K1263"/>
          <cell r="L1263"/>
          <cell r="M1263"/>
          <cell r="N1263"/>
          <cell r="O1263"/>
          <cell r="P1263"/>
          <cell r="Q1263"/>
          <cell r="R1263"/>
          <cell r="S1263"/>
          <cell r="T1263"/>
          <cell r="U1263"/>
          <cell r="V1263"/>
          <cell r="W1263"/>
          <cell r="X1263"/>
          <cell r="Y1263"/>
          <cell r="Z1263"/>
          <cell r="AA1263"/>
          <cell r="AB1263"/>
          <cell r="AC1263"/>
          <cell r="AD1263"/>
          <cell r="AE1263"/>
          <cell r="AF1263"/>
        </row>
        <row r="1264">
          <cell r="E1264" t="str">
            <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row>
        <row r="1265">
          <cell r="E1265" t="str">
            <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row>
        <row r="1266">
          <cell r="E1266" t="str">
            <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row>
        <row r="1267">
          <cell r="E1267" t="str">
            <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row>
        <row r="1268">
          <cell r="E1268" t="str">
            <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row>
        <row r="1269">
          <cell r="E1269" t="str">
            <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row>
        <row r="1270">
          <cell r="E1270" t="str">
            <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row>
        <row r="1271">
          <cell r="E1271" t="str">
            <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row>
        <row r="1272">
          <cell r="E1272" t="str">
            <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row>
        <row r="1273">
          <cell r="E1273" t="str">
            <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row>
        <row r="1274">
          <cell r="E1274" t="str">
            <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row>
        <row r="1275">
          <cell r="E1275"/>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row>
        <row r="1276">
          <cell r="E1276"/>
          <cell r="F1276"/>
          <cell r="G1276"/>
          <cell r="H1276"/>
          <cell r="I1276"/>
          <cell r="J1276"/>
          <cell r="K1276"/>
          <cell r="L1276"/>
          <cell r="M1276"/>
          <cell r="N1276"/>
          <cell r="O1276"/>
          <cell r="P1276"/>
          <cell r="Q1276"/>
          <cell r="R1276"/>
          <cell r="S1276"/>
          <cell r="T1276"/>
          <cell r="U1276"/>
          <cell r="V1276"/>
          <cell r="W1276"/>
          <cell r="X1276"/>
          <cell r="Y1276"/>
          <cell r="Z1276"/>
          <cell r="AA1276"/>
          <cell r="AB1276"/>
          <cell r="AC1276"/>
          <cell r="AD1276"/>
          <cell r="AE1276"/>
          <cell r="AF1276"/>
        </row>
        <row r="1277">
          <cell r="E1277"/>
          <cell r="F1277">
            <v>454428</v>
          </cell>
          <cell r="G1277">
            <v>474327</v>
          </cell>
          <cell r="H1277">
            <v>491764</v>
          </cell>
          <cell r="I1277">
            <v>28159</v>
          </cell>
          <cell r="J1277">
            <v>23000</v>
          </cell>
          <cell r="K1277">
            <v>0</v>
          </cell>
          <cell r="L1277">
            <v>172571</v>
          </cell>
          <cell r="M1277">
            <v>181122</v>
          </cell>
          <cell r="N1277">
            <v>190469</v>
          </cell>
          <cell r="O1277">
            <v>12483</v>
          </cell>
          <cell r="P1277">
            <v>13101</v>
          </cell>
          <cell r="Q1277">
            <v>13115</v>
          </cell>
          <cell r="R1277">
            <v>27661</v>
          </cell>
          <cell r="S1277">
            <v>29239</v>
          </cell>
          <cell r="T1277">
            <v>0</v>
          </cell>
          <cell r="U1277">
            <v>129000</v>
          </cell>
          <cell r="V1277">
            <v>145460</v>
          </cell>
          <cell r="W1277">
            <v>96271</v>
          </cell>
          <cell r="X1277">
            <v>116197</v>
          </cell>
          <cell r="Y1277">
            <v>80281</v>
          </cell>
          <cell r="Z1277">
            <v>83458</v>
          </cell>
          <cell r="AA1277">
            <v>518140</v>
          </cell>
          <cell r="AB1277">
            <v>549012</v>
          </cell>
          <cell r="AC1277">
            <v>573210</v>
          </cell>
          <cell r="AD1277">
            <v>972431</v>
          </cell>
          <cell r="AE1277">
            <v>965545</v>
          </cell>
          <cell r="AF1277">
            <v>1008100</v>
          </cell>
        </row>
        <row r="1278">
          <cell r="E1278"/>
          <cell r="F1278"/>
          <cell r="G1278"/>
          <cell r="H1278"/>
          <cell r="I1278"/>
          <cell r="J1278"/>
          <cell r="K1278"/>
          <cell r="L1278"/>
          <cell r="M1278"/>
          <cell r="N1278"/>
          <cell r="O1278"/>
          <cell r="P1278"/>
          <cell r="Q1278"/>
          <cell r="R1278"/>
          <cell r="S1278"/>
          <cell r="T1278"/>
          <cell r="U1278"/>
          <cell r="V1278"/>
          <cell r="W1278"/>
          <cell r="X1278"/>
          <cell r="Y1278"/>
          <cell r="Z1278"/>
          <cell r="AA1278"/>
          <cell r="AB1278"/>
          <cell r="AC1278"/>
          <cell r="AD1278"/>
          <cell r="AE1278"/>
          <cell r="AF1278"/>
        </row>
        <row r="1279">
          <cell r="E1279"/>
          <cell r="F1279"/>
          <cell r="G1279">
            <v>252858</v>
          </cell>
          <cell r="H1279">
            <v>252858</v>
          </cell>
          <cell r="I1279"/>
          <cell r="J1279"/>
          <cell r="K1279">
            <v>232092</v>
          </cell>
          <cell r="L1279"/>
          <cell r="M1279"/>
          <cell r="N1279"/>
          <cell r="O1279"/>
          <cell r="P1279"/>
          <cell r="Q1279"/>
          <cell r="R1279"/>
          <cell r="S1279"/>
          <cell r="T1279"/>
          <cell r="U1279"/>
          <cell r="V1279"/>
          <cell r="W1279"/>
          <cell r="X1279"/>
          <cell r="Y1279">
            <v>165445</v>
          </cell>
          <cell r="Z1279">
            <v>173346</v>
          </cell>
          <cell r="AA1279"/>
          <cell r="AB1279"/>
          <cell r="AC1279"/>
          <cell r="AD1279"/>
          <cell r="AE1279"/>
          <cell r="AF1279"/>
        </row>
        <row r="1280">
          <cell r="E1280"/>
          <cell r="F1280"/>
          <cell r="G1280"/>
          <cell r="H1280"/>
          <cell r="I1280"/>
          <cell r="J1280"/>
          <cell r="K1280"/>
          <cell r="L1280"/>
          <cell r="M1280"/>
          <cell r="N1280"/>
          <cell r="O1280"/>
          <cell r="P1280"/>
          <cell r="Q1280"/>
          <cell r="R1280"/>
          <cell r="S1280"/>
          <cell r="T1280"/>
          <cell r="U1280"/>
          <cell r="V1280"/>
          <cell r="W1280"/>
          <cell r="X1280"/>
          <cell r="Y1280"/>
          <cell r="Z1280"/>
          <cell r="AA1280"/>
          <cell r="AB1280"/>
          <cell r="AC1280"/>
          <cell r="AD1280"/>
          <cell r="AE1280"/>
          <cell r="AF1280"/>
        </row>
        <row r="1281">
          <cell r="E1281"/>
          <cell r="F1281">
            <v>15592748</v>
          </cell>
          <cell r="G1281">
            <v>16852001</v>
          </cell>
          <cell r="H1281">
            <v>17594733</v>
          </cell>
          <cell r="I1281">
            <v>220874</v>
          </cell>
          <cell r="J1281">
            <v>231204</v>
          </cell>
          <cell r="K1281">
            <v>232092</v>
          </cell>
          <cell r="L1281">
            <v>2003157</v>
          </cell>
          <cell r="M1281">
            <v>2118668</v>
          </cell>
          <cell r="N1281">
            <v>2212046</v>
          </cell>
          <cell r="O1281">
            <v>109870</v>
          </cell>
          <cell r="P1281">
            <v>115020</v>
          </cell>
          <cell r="Q1281">
            <v>115461</v>
          </cell>
          <cell r="R1281">
            <v>2156025</v>
          </cell>
          <cell r="S1281">
            <v>2280772</v>
          </cell>
          <cell r="T1281">
            <v>2381294</v>
          </cell>
          <cell r="U1281">
            <v>3620327</v>
          </cell>
          <cell r="V1281">
            <v>3701019</v>
          </cell>
          <cell r="W1281">
            <v>3864137</v>
          </cell>
          <cell r="X1281">
            <v>1009068</v>
          </cell>
          <cell r="Y1281">
            <v>1075368</v>
          </cell>
          <cell r="Z1281">
            <v>1122764</v>
          </cell>
          <cell r="AA1281">
            <v>3945447</v>
          </cell>
          <cell r="AB1281">
            <v>4180530</v>
          </cell>
          <cell r="AC1281">
            <v>4364782</v>
          </cell>
          <cell r="AD1281">
            <v>7404711</v>
          </cell>
          <cell r="AE1281">
            <v>7352273</v>
          </cell>
          <cell r="AF1281">
            <v>7676316</v>
          </cell>
        </row>
      </sheetData>
      <sheetData sheetId="14"/>
      <sheetData sheetId="15">
        <row r="5">
          <cell r="F5" t="str">
            <v>Municipal Systems Improvement Grant</v>
          </cell>
          <cell r="G5"/>
          <cell r="H5"/>
          <cell r="I5" t="str">
            <v>Integrated National Electrification Programme (Eskom) Grant</v>
          </cell>
          <cell r="J5"/>
          <cell r="K5"/>
          <cell r="L5" t="str">
            <v xml:space="preserve">Neighbourhood Development Partnership Grant (Technical Assistance) </v>
          </cell>
          <cell r="M5"/>
          <cell r="N5"/>
          <cell r="O5" t="str">
            <v>Regional Bulk Infrastructure Grant</v>
          </cell>
          <cell r="P5"/>
          <cell r="Q5"/>
          <cell r="R5" t="str">
            <v>Water Services Infrastructure Grant</v>
          </cell>
          <cell r="S5"/>
          <cell r="T5"/>
          <cell r="U5"/>
          <cell r="V5"/>
          <cell r="W5"/>
          <cell r="X5"/>
          <cell r="Y5"/>
          <cell r="Z5"/>
          <cell r="AA5"/>
          <cell r="AB5"/>
          <cell r="AC5"/>
          <cell r="AD5"/>
          <cell r="AE5"/>
          <cell r="AF5"/>
          <cell r="AG5"/>
          <cell r="AH5"/>
          <cell r="AI5"/>
        </row>
        <row r="12">
          <cell r="E12" t="str">
            <v>Buffalo City</v>
          </cell>
          <cell r="F12">
            <v>0</v>
          </cell>
          <cell r="G12">
            <v>0</v>
          </cell>
          <cell r="H12">
            <v>0</v>
          </cell>
          <cell r="I12">
            <v>33450</v>
          </cell>
          <cell r="J12">
            <v>74309</v>
          </cell>
          <cell r="K12">
            <v>54925</v>
          </cell>
          <cell r="L12">
            <v>3000</v>
          </cell>
          <cell r="M12">
            <v>3000</v>
          </cell>
          <cell r="N12">
            <v>3000</v>
          </cell>
          <cell r="O12">
            <v>0</v>
          </cell>
          <cell r="P12">
            <v>0</v>
          </cell>
          <cell r="Q12">
            <v>0</v>
          </cell>
          <cell r="R12">
            <v>0</v>
          </cell>
          <cell r="S12">
            <v>0</v>
          </cell>
          <cell r="T12">
            <v>0</v>
          </cell>
          <cell r="U12"/>
          <cell r="V12"/>
          <cell r="W12"/>
          <cell r="X12"/>
          <cell r="Y12"/>
          <cell r="Z12"/>
          <cell r="AA12"/>
          <cell r="AB12"/>
          <cell r="AC12"/>
          <cell r="AD12"/>
          <cell r="AE12"/>
          <cell r="AF12"/>
          <cell r="AG12"/>
          <cell r="AH12"/>
          <cell r="AI12"/>
        </row>
        <row r="13">
          <cell r="E13" t="str">
            <v>Nelson Mandela Bay</v>
          </cell>
          <cell r="F13">
            <v>0</v>
          </cell>
          <cell r="G13">
            <v>0</v>
          </cell>
          <cell r="H13">
            <v>0</v>
          </cell>
          <cell r="I13">
            <v>0</v>
          </cell>
          <cell r="J13">
            <v>0</v>
          </cell>
          <cell r="K13">
            <v>0</v>
          </cell>
          <cell r="L13">
            <v>2000</v>
          </cell>
          <cell r="M13">
            <v>5900</v>
          </cell>
          <cell r="N13">
            <v>2000</v>
          </cell>
          <cell r="O13">
            <v>0</v>
          </cell>
          <cell r="P13">
            <v>0</v>
          </cell>
          <cell r="Q13">
            <v>0</v>
          </cell>
          <cell r="R13">
            <v>0</v>
          </cell>
          <cell r="S13">
            <v>0</v>
          </cell>
          <cell r="T13">
            <v>0</v>
          </cell>
          <cell r="U13"/>
          <cell r="V13"/>
          <cell r="W13"/>
          <cell r="X13"/>
          <cell r="Y13"/>
          <cell r="Z13"/>
          <cell r="AA13"/>
          <cell r="AB13"/>
          <cell r="AC13"/>
          <cell r="AD13"/>
          <cell r="AE13"/>
          <cell r="AF13"/>
          <cell r="AG13"/>
          <cell r="AH13"/>
          <cell r="AI13"/>
        </row>
        <row r="14">
          <cell r="E14" t="str">
            <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cell r="V14"/>
          <cell r="W14"/>
          <cell r="X14"/>
          <cell r="Y14"/>
          <cell r="Z14"/>
          <cell r="AA14"/>
          <cell r="AB14"/>
          <cell r="AC14"/>
          <cell r="AD14"/>
          <cell r="AE14"/>
          <cell r="AF14"/>
          <cell r="AG14"/>
          <cell r="AH14"/>
          <cell r="AI14"/>
        </row>
        <row r="15">
          <cell r="E15" t="str">
            <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cell r="V15"/>
          <cell r="W15"/>
          <cell r="X15"/>
          <cell r="Y15"/>
          <cell r="Z15"/>
          <cell r="AA15"/>
          <cell r="AB15"/>
          <cell r="AC15"/>
          <cell r="AD15"/>
          <cell r="AE15"/>
          <cell r="AF15"/>
          <cell r="AG15"/>
          <cell r="AH15"/>
          <cell r="AI15"/>
        </row>
        <row r="16">
          <cell r="E16" t="str">
            <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cell r="V16"/>
          <cell r="W16"/>
          <cell r="X16"/>
          <cell r="Y16"/>
          <cell r="Z16"/>
          <cell r="AA16"/>
          <cell r="AB16"/>
          <cell r="AC16"/>
          <cell r="AD16"/>
          <cell r="AE16"/>
          <cell r="AF16"/>
          <cell r="AG16"/>
          <cell r="AH16"/>
          <cell r="AI16"/>
        </row>
        <row r="17">
          <cell r="E17"/>
          <cell r="F17"/>
          <cell r="G17"/>
          <cell r="H17"/>
          <cell r="I17"/>
          <cell r="J17"/>
          <cell r="K17"/>
          <cell r="L17"/>
          <cell r="M17"/>
          <cell r="N17"/>
          <cell r="O17"/>
          <cell r="P17"/>
          <cell r="Q17"/>
          <cell r="R17"/>
          <cell r="S17"/>
          <cell r="T17"/>
          <cell r="U17"/>
          <cell r="V17"/>
          <cell r="W17"/>
          <cell r="X17"/>
          <cell r="Y17"/>
          <cell r="Z17"/>
          <cell r="AA17"/>
          <cell r="AB17"/>
          <cell r="AC17"/>
          <cell r="AD17"/>
          <cell r="AE17"/>
          <cell r="AF17"/>
          <cell r="AG17"/>
          <cell r="AH17"/>
          <cell r="AI17"/>
        </row>
        <row r="18">
          <cell r="E18"/>
          <cell r="F18"/>
          <cell r="G18"/>
          <cell r="H18"/>
          <cell r="I18"/>
          <cell r="J18"/>
          <cell r="K18"/>
          <cell r="L18"/>
          <cell r="M18"/>
          <cell r="N18"/>
          <cell r="O18"/>
          <cell r="P18"/>
          <cell r="Q18"/>
          <cell r="R18"/>
          <cell r="S18"/>
          <cell r="T18"/>
          <cell r="U18"/>
          <cell r="V18"/>
          <cell r="W18"/>
          <cell r="X18"/>
          <cell r="Y18"/>
          <cell r="Z18"/>
          <cell r="AA18"/>
          <cell r="AB18"/>
          <cell r="AC18"/>
          <cell r="AD18"/>
          <cell r="AE18"/>
          <cell r="AF18"/>
          <cell r="AG18"/>
          <cell r="AH18"/>
          <cell r="AI18"/>
        </row>
        <row r="19">
          <cell r="E19" t="str">
            <v>Dr Beyers Naude</v>
          </cell>
          <cell r="F19">
            <v>0</v>
          </cell>
          <cell r="G19">
            <v>0</v>
          </cell>
          <cell r="H19">
            <v>0</v>
          </cell>
          <cell r="I19">
            <v>2248</v>
          </cell>
          <cell r="J19">
            <v>1290</v>
          </cell>
          <cell r="K19">
            <v>3309</v>
          </cell>
          <cell r="L19">
            <v>0</v>
          </cell>
          <cell r="M19">
            <v>0</v>
          </cell>
          <cell r="N19">
            <v>0</v>
          </cell>
          <cell r="O19">
            <v>41000</v>
          </cell>
          <cell r="P19">
            <v>52000</v>
          </cell>
          <cell r="Q19">
            <v>18000</v>
          </cell>
          <cell r="R19">
            <v>0</v>
          </cell>
          <cell r="S19">
            <v>0</v>
          </cell>
          <cell r="T19">
            <v>0</v>
          </cell>
          <cell r="U19"/>
          <cell r="V19"/>
          <cell r="W19"/>
          <cell r="X19"/>
          <cell r="Y19"/>
          <cell r="Z19"/>
          <cell r="AA19"/>
          <cell r="AB19"/>
          <cell r="AC19"/>
          <cell r="AD19"/>
          <cell r="AE19"/>
          <cell r="AF19"/>
          <cell r="AG19"/>
          <cell r="AH19"/>
          <cell r="AI19"/>
        </row>
        <row r="20">
          <cell r="E20" t="str">
            <v>Blue Crane Route</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cell r="V20"/>
          <cell r="W20"/>
          <cell r="X20"/>
          <cell r="Y20"/>
          <cell r="Z20"/>
          <cell r="AA20"/>
          <cell r="AB20"/>
          <cell r="AC20"/>
          <cell r="AD20"/>
          <cell r="AE20"/>
          <cell r="AF20"/>
          <cell r="AG20"/>
          <cell r="AH20"/>
          <cell r="AI20"/>
        </row>
        <row r="21">
          <cell r="E21" t="str">
            <v>Makana</v>
          </cell>
          <cell r="F21">
            <v>0</v>
          </cell>
          <cell r="G21">
            <v>0</v>
          </cell>
          <cell r="H21">
            <v>0</v>
          </cell>
          <cell r="I21">
            <v>28176</v>
          </cell>
          <cell r="J21">
            <v>18953</v>
          </cell>
          <cell r="K21">
            <v>6914</v>
          </cell>
          <cell r="L21">
            <v>0</v>
          </cell>
          <cell r="M21">
            <v>0</v>
          </cell>
          <cell r="N21">
            <v>0</v>
          </cell>
          <cell r="O21">
            <v>80000</v>
          </cell>
          <cell r="P21">
            <v>25743</v>
          </cell>
          <cell r="Q21">
            <v>36743</v>
          </cell>
          <cell r="R21">
            <v>0</v>
          </cell>
          <cell r="S21">
            <v>0</v>
          </cell>
          <cell r="T21">
            <v>0</v>
          </cell>
          <cell r="U21"/>
          <cell r="V21"/>
          <cell r="W21"/>
          <cell r="X21"/>
          <cell r="Y21"/>
          <cell r="Z21"/>
          <cell r="AA21"/>
          <cell r="AB21"/>
          <cell r="AC21"/>
          <cell r="AD21"/>
          <cell r="AE21"/>
          <cell r="AF21"/>
          <cell r="AG21"/>
          <cell r="AH21"/>
          <cell r="AI21"/>
        </row>
        <row r="22">
          <cell r="E22" t="str">
            <v>Ndlambe</v>
          </cell>
          <cell r="F22">
            <v>0</v>
          </cell>
          <cell r="G22">
            <v>0</v>
          </cell>
          <cell r="H22">
            <v>0</v>
          </cell>
          <cell r="I22">
            <v>2059</v>
          </cell>
          <cell r="J22">
            <v>1424</v>
          </cell>
          <cell r="K22">
            <v>2873</v>
          </cell>
          <cell r="L22">
            <v>0</v>
          </cell>
          <cell r="M22">
            <v>0</v>
          </cell>
          <cell r="N22">
            <v>0</v>
          </cell>
          <cell r="O22">
            <v>30000</v>
          </cell>
          <cell r="P22">
            <v>10000</v>
          </cell>
          <cell r="Q22">
            <v>10000</v>
          </cell>
          <cell r="R22">
            <v>0</v>
          </cell>
          <cell r="S22">
            <v>0</v>
          </cell>
          <cell r="T22">
            <v>0</v>
          </cell>
          <cell r="U22"/>
          <cell r="V22"/>
          <cell r="W22"/>
          <cell r="X22"/>
          <cell r="Y22"/>
          <cell r="Z22"/>
          <cell r="AA22"/>
          <cell r="AB22"/>
          <cell r="AC22"/>
          <cell r="AD22"/>
          <cell r="AE22"/>
          <cell r="AF22"/>
          <cell r="AG22"/>
          <cell r="AH22"/>
          <cell r="AI22"/>
        </row>
        <row r="23">
          <cell r="E23" t="str">
            <v>Sundays River Valley</v>
          </cell>
          <cell r="F23">
            <v>0</v>
          </cell>
          <cell r="G23">
            <v>0</v>
          </cell>
          <cell r="H23">
            <v>0</v>
          </cell>
          <cell r="I23">
            <v>5730</v>
          </cell>
          <cell r="J23">
            <v>5772</v>
          </cell>
          <cell r="K23">
            <v>6884</v>
          </cell>
          <cell r="L23">
            <v>0</v>
          </cell>
          <cell r="M23">
            <v>0</v>
          </cell>
          <cell r="N23">
            <v>0</v>
          </cell>
          <cell r="O23">
            <v>4500</v>
          </cell>
          <cell r="P23">
            <v>0</v>
          </cell>
          <cell r="Q23">
            <v>0</v>
          </cell>
          <cell r="R23">
            <v>0</v>
          </cell>
          <cell r="S23">
            <v>0</v>
          </cell>
          <cell r="T23">
            <v>0</v>
          </cell>
          <cell r="U23"/>
          <cell r="V23"/>
          <cell r="W23"/>
          <cell r="X23"/>
          <cell r="Y23"/>
          <cell r="Z23"/>
          <cell r="AA23"/>
          <cell r="AB23"/>
          <cell r="AC23"/>
          <cell r="AD23"/>
          <cell r="AE23"/>
          <cell r="AF23"/>
          <cell r="AG23"/>
          <cell r="AH23"/>
          <cell r="AI23"/>
        </row>
        <row r="24">
          <cell r="E24" t="str">
            <v>Kouga</v>
          </cell>
          <cell r="F24">
            <v>0</v>
          </cell>
          <cell r="G24">
            <v>0</v>
          </cell>
          <cell r="H24">
            <v>0</v>
          </cell>
          <cell r="I24">
            <v>12047</v>
          </cell>
          <cell r="J24">
            <v>10440</v>
          </cell>
          <cell r="K24">
            <v>14912</v>
          </cell>
          <cell r="L24">
            <v>0</v>
          </cell>
          <cell r="M24">
            <v>0</v>
          </cell>
          <cell r="N24">
            <v>0</v>
          </cell>
          <cell r="O24">
            <v>0</v>
          </cell>
          <cell r="P24">
            <v>0</v>
          </cell>
          <cell r="Q24">
            <v>0</v>
          </cell>
          <cell r="R24">
            <v>0</v>
          </cell>
          <cell r="S24">
            <v>0</v>
          </cell>
          <cell r="T24">
            <v>0</v>
          </cell>
          <cell r="U24"/>
          <cell r="V24"/>
          <cell r="W24"/>
          <cell r="X24"/>
          <cell r="Y24"/>
          <cell r="Z24"/>
          <cell r="AA24"/>
          <cell r="AB24"/>
          <cell r="AC24"/>
          <cell r="AD24"/>
          <cell r="AE24"/>
          <cell r="AF24"/>
          <cell r="AG24"/>
          <cell r="AH24"/>
          <cell r="AI24"/>
        </row>
        <row r="25">
          <cell r="E25" t="str">
            <v>Kou-Kamma</v>
          </cell>
          <cell r="F25">
            <v>0</v>
          </cell>
          <cell r="G25">
            <v>0</v>
          </cell>
          <cell r="H25">
            <v>0</v>
          </cell>
          <cell r="I25">
            <v>1601</v>
          </cell>
          <cell r="J25">
            <v>2333</v>
          </cell>
          <cell r="K25">
            <v>3049</v>
          </cell>
          <cell r="L25">
            <v>0</v>
          </cell>
          <cell r="M25">
            <v>0</v>
          </cell>
          <cell r="N25">
            <v>0</v>
          </cell>
          <cell r="O25">
            <v>10000</v>
          </cell>
          <cell r="P25">
            <v>10000</v>
          </cell>
          <cell r="Q25">
            <v>1000</v>
          </cell>
          <cell r="R25">
            <v>0</v>
          </cell>
          <cell r="S25">
            <v>0</v>
          </cell>
          <cell r="T25">
            <v>0</v>
          </cell>
          <cell r="U25"/>
          <cell r="V25"/>
          <cell r="W25"/>
          <cell r="X25"/>
          <cell r="Y25"/>
          <cell r="Z25"/>
          <cell r="AA25"/>
          <cell r="AB25"/>
          <cell r="AC25"/>
          <cell r="AD25"/>
          <cell r="AE25"/>
          <cell r="AF25"/>
          <cell r="AG25"/>
          <cell r="AH25"/>
          <cell r="AI25"/>
        </row>
        <row r="26">
          <cell r="E26" t="str">
            <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cell r="V26"/>
          <cell r="W26"/>
          <cell r="X26"/>
          <cell r="Y26"/>
          <cell r="Z26"/>
          <cell r="AA26"/>
          <cell r="AB26"/>
          <cell r="AC26"/>
          <cell r="AD26"/>
          <cell r="AE26"/>
          <cell r="AF26"/>
          <cell r="AG26"/>
          <cell r="AH26"/>
          <cell r="AI26"/>
        </row>
        <row r="27">
          <cell r="E27" t="str">
            <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cell r="V27"/>
          <cell r="W27"/>
          <cell r="X27"/>
          <cell r="Y27"/>
          <cell r="Z27"/>
          <cell r="AA27"/>
          <cell r="AB27"/>
          <cell r="AC27"/>
          <cell r="AD27"/>
          <cell r="AE27"/>
          <cell r="AF27"/>
          <cell r="AG27"/>
          <cell r="AH27"/>
          <cell r="AI27"/>
        </row>
        <row r="28">
          <cell r="E28" t="str">
            <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cell r="V28"/>
          <cell r="W28"/>
          <cell r="X28"/>
          <cell r="Y28"/>
          <cell r="Z28"/>
          <cell r="AA28"/>
          <cell r="AB28"/>
          <cell r="AC28"/>
          <cell r="AD28"/>
          <cell r="AE28"/>
          <cell r="AF28"/>
          <cell r="AG28"/>
          <cell r="AH28"/>
          <cell r="AI28"/>
        </row>
        <row r="29">
          <cell r="E29" t="str">
            <v>Sarah Baartman District Municipality</v>
          </cell>
          <cell r="F29">
            <v>1500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cell r="V29"/>
          <cell r="W29"/>
          <cell r="X29"/>
          <cell r="Y29"/>
          <cell r="Z29"/>
          <cell r="AA29"/>
          <cell r="AB29"/>
          <cell r="AC29"/>
          <cell r="AD29"/>
          <cell r="AE29"/>
          <cell r="AF29"/>
          <cell r="AG29"/>
          <cell r="AH29"/>
          <cell r="AI29"/>
        </row>
        <row r="30">
          <cell r="E30"/>
          <cell r="F30">
            <v>1500</v>
          </cell>
          <cell r="G30">
            <v>0</v>
          </cell>
          <cell r="H30">
            <v>0</v>
          </cell>
          <cell r="I30">
            <v>51861</v>
          </cell>
          <cell r="J30">
            <v>40212</v>
          </cell>
          <cell r="K30">
            <v>37941</v>
          </cell>
          <cell r="L30">
            <v>0</v>
          </cell>
          <cell r="M30">
            <v>0</v>
          </cell>
          <cell r="N30">
            <v>0</v>
          </cell>
          <cell r="O30">
            <v>165500</v>
          </cell>
          <cell r="P30">
            <v>97743</v>
          </cell>
          <cell r="Q30">
            <v>65743</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row>
        <row r="31">
          <cell r="E31"/>
          <cell r="F31"/>
          <cell r="G31"/>
          <cell r="H31"/>
          <cell r="I31"/>
          <cell r="J31"/>
          <cell r="K31"/>
          <cell r="L31"/>
          <cell r="M31"/>
          <cell r="N31"/>
          <cell r="O31"/>
          <cell r="P31"/>
          <cell r="Q31"/>
          <cell r="R31"/>
          <cell r="S31"/>
          <cell r="T31"/>
          <cell r="U31"/>
          <cell r="V31"/>
          <cell r="W31"/>
          <cell r="X31"/>
          <cell r="Y31"/>
          <cell r="Z31"/>
          <cell r="AA31"/>
          <cell r="AB31"/>
          <cell r="AC31"/>
          <cell r="AD31"/>
          <cell r="AE31"/>
          <cell r="AF31"/>
          <cell r="AG31"/>
          <cell r="AH31"/>
          <cell r="AI31"/>
        </row>
        <row r="32">
          <cell r="E32" t="str">
            <v>Mbhashe</v>
          </cell>
          <cell r="F32">
            <v>0</v>
          </cell>
          <cell r="G32">
            <v>0</v>
          </cell>
          <cell r="H32">
            <v>0</v>
          </cell>
          <cell r="I32">
            <v>122256</v>
          </cell>
          <cell r="J32">
            <v>109180</v>
          </cell>
          <cell r="K32">
            <v>126263</v>
          </cell>
          <cell r="L32">
            <v>0</v>
          </cell>
          <cell r="M32">
            <v>0</v>
          </cell>
          <cell r="N32">
            <v>0</v>
          </cell>
          <cell r="O32">
            <v>0</v>
          </cell>
          <cell r="P32">
            <v>0</v>
          </cell>
          <cell r="Q32">
            <v>0</v>
          </cell>
          <cell r="R32">
            <v>0</v>
          </cell>
          <cell r="S32">
            <v>0</v>
          </cell>
          <cell r="T32">
            <v>0</v>
          </cell>
          <cell r="U32"/>
          <cell r="V32"/>
          <cell r="W32"/>
          <cell r="X32"/>
          <cell r="Y32"/>
          <cell r="Z32"/>
          <cell r="AA32"/>
          <cell r="AB32"/>
          <cell r="AC32"/>
          <cell r="AD32"/>
          <cell r="AE32"/>
          <cell r="AF32"/>
          <cell r="AG32"/>
          <cell r="AH32"/>
          <cell r="AI32"/>
        </row>
        <row r="33">
          <cell r="E33" t="str">
            <v>Mnquma</v>
          </cell>
          <cell r="F33">
            <v>0</v>
          </cell>
          <cell r="G33">
            <v>0</v>
          </cell>
          <cell r="H33">
            <v>0</v>
          </cell>
          <cell r="I33">
            <v>17480</v>
          </cell>
          <cell r="J33">
            <v>26229</v>
          </cell>
          <cell r="K33">
            <v>29616</v>
          </cell>
          <cell r="L33">
            <v>0</v>
          </cell>
          <cell r="M33">
            <v>0</v>
          </cell>
          <cell r="N33">
            <v>0</v>
          </cell>
          <cell r="O33">
            <v>0</v>
          </cell>
          <cell r="P33">
            <v>0</v>
          </cell>
          <cell r="Q33">
            <v>0</v>
          </cell>
          <cell r="R33">
            <v>0</v>
          </cell>
          <cell r="S33">
            <v>0</v>
          </cell>
          <cell r="T33">
            <v>0</v>
          </cell>
          <cell r="U33"/>
          <cell r="V33"/>
          <cell r="W33"/>
          <cell r="X33"/>
          <cell r="Y33"/>
          <cell r="Z33"/>
          <cell r="AA33"/>
          <cell r="AB33"/>
          <cell r="AC33"/>
          <cell r="AD33"/>
          <cell r="AE33"/>
          <cell r="AF33"/>
          <cell r="AG33"/>
          <cell r="AH33"/>
          <cell r="AI33"/>
        </row>
        <row r="34">
          <cell r="E34" t="str">
            <v>Great Kei</v>
          </cell>
          <cell r="F34">
            <v>0</v>
          </cell>
          <cell r="G34">
            <v>0</v>
          </cell>
          <cell r="H34">
            <v>0</v>
          </cell>
          <cell r="I34">
            <v>5529</v>
          </cell>
          <cell r="J34">
            <v>6148</v>
          </cell>
          <cell r="K34">
            <v>8085</v>
          </cell>
          <cell r="L34">
            <v>0</v>
          </cell>
          <cell r="M34">
            <v>0</v>
          </cell>
          <cell r="N34">
            <v>0</v>
          </cell>
          <cell r="O34">
            <v>0</v>
          </cell>
          <cell r="P34">
            <v>0</v>
          </cell>
          <cell r="Q34">
            <v>0</v>
          </cell>
          <cell r="R34">
            <v>0</v>
          </cell>
          <cell r="S34">
            <v>0</v>
          </cell>
          <cell r="T34">
            <v>0</v>
          </cell>
          <cell r="U34"/>
          <cell r="V34"/>
          <cell r="W34"/>
          <cell r="X34"/>
          <cell r="Y34"/>
          <cell r="Z34"/>
          <cell r="AA34"/>
          <cell r="AB34"/>
          <cell r="AC34"/>
          <cell r="AD34"/>
          <cell r="AE34"/>
          <cell r="AF34"/>
          <cell r="AG34"/>
          <cell r="AH34"/>
          <cell r="AI34"/>
        </row>
        <row r="35">
          <cell r="E35" t="str">
            <v>Amahlathi</v>
          </cell>
          <cell r="F35">
            <v>0</v>
          </cell>
          <cell r="G35">
            <v>0</v>
          </cell>
          <cell r="H35">
            <v>0</v>
          </cell>
          <cell r="I35">
            <v>9689</v>
          </cell>
          <cell r="J35">
            <v>14283</v>
          </cell>
          <cell r="K35">
            <v>13877</v>
          </cell>
          <cell r="L35">
            <v>0</v>
          </cell>
          <cell r="M35">
            <v>0</v>
          </cell>
          <cell r="N35">
            <v>0</v>
          </cell>
          <cell r="O35">
            <v>0</v>
          </cell>
          <cell r="P35">
            <v>0</v>
          </cell>
          <cell r="Q35">
            <v>0</v>
          </cell>
          <cell r="R35">
            <v>0</v>
          </cell>
          <cell r="S35">
            <v>0</v>
          </cell>
          <cell r="T35">
            <v>0</v>
          </cell>
          <cell r="U35"/>
          <cell r="V35"/>
          <cell r="W35"/>
          <cell r="X35"/>
          <cell r="Y35"/>
          <cell r="Z35"/>
          <cell r="AA35"/>
          <cell r="AB35"/>
          <cell r="AC35"/>
          <cell r="AD35"/>
          <cell r="AE35"/>
          <cell r="AF35"/>
          <cell r="AG35"/>
          <cell r="AH35"/>
          <cell r="AI35"/>
        </row>
        <row r="36">
          <cell r="E36" t="str">
            <v>Ngqushwa</v>
          </cell>
          <cell r="F36">
            <v>0</v>
          </cell>
          <cell r="G36">
            <v>0</v>
          </cell>
          <cell r="H36">
            <v>0</v>
          </cell>
          <cell r="I36">
            <v>6000</v>
          </cell>
          <cell r="J36">
            <v>6735</v>
          </cell>
          <cell r="K36">
            <v>7837</v>
          </cell>
          <cell r="L36">
            <v>0</v>
          </cell>
          <cell r="M36">
            <v>0</v>
          </cell>
          <cell r="N36">
            <v>0</v>
          </cell>
          <cell r="O36">
            <v>0</v>
          </cell>
          <cell r="P36">
            <v>0</v>
          </cell>
          <cell r="Q36">
            <v>0</v>
          </cell>
          <cell r="R36">
            <v>0</v>
          </cell>
          <cell r="S36">
            <v>0</v>
          </cell>
          <cell r="T36">
            <v>0</v>
          </cell>
          <cell r="U36"/>
          <cell r="V36"/>
          <cell r="W36"/>
          <cell r="X36"/>
          <cell r="Y36"/>
          <cell r="Z36"/>
          <cell r="AA36"/>
          <cell r="AB36"/>
          <cell r="AC36"/>
          <cell r="AD36"/>
          <cell r="AE36"/>
          <cell r="AF36"/>
          <cell r="AG36"/>
          <cell r="AH36"/>
          <cell r="AI36"/>
        </row>
        <row r="37">
          <cell r="E37" t="str">
            <v>Raymond Mhlaba</v>
          </cell>
          <cell r="F37">
            <v>0</v>
          </cell>
          <cell r="G37">
            <v>0</v>
          </cell>
          <cell r="H37">
            <v>0</v>
          </cell>
          <cell r="I37">
            <v>17801</v>
          </cell>
          <cell r="J37">
            <v>29859</v>
          </cell>
          <cell r="K37">
            <v>17571</v>
          </cell>
          <cell r="L37">
            <v>0</v>
          </cell>
          <cell r="M37">
            <v>0</v>
          </cell>
          <cell r="N37">
            <v>0</v>
          </cell>
          <cell r="O37">
            <v>0</v>
          </cell>
          <cell r="P37">
            <v>0</v>
          </cell>
          <cell r="Q37">
            <v>0</v>
          </cell>
          <cell r="R37">
            <v>0</v>
          </cell>
          <cell r="S37">
            <v>0</v>
          </cell>
          <cell r="T37">
            <v>0</v>
          </cell>
          <cell r="U37"/>
          <cell r="V37"/>
          <cell r="W37"/>
          <cell r="X37"/>
          <cell r="Y37"/>
          <cell r="Z37"/>
          <cell r="AA37"/>
          <cell r="AB37"/>
          <cell r="AC37"/>
          <cell r="AD37"/>
          <cell r="AE37"/>
          <cell r="AF37"/>
          <cell r="AG37"/>
          <cell r="AH37"/>
          <cell r="AI37"/>
        </row>
        <row r="38">
          <cell r="E38" t="str">
            <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cell r="V38"/>
          <cell r="W38"/>
          <cell r="X38"/>
          <cell r="Y38"/>
          <cell r="Z38"/>
          <cell r="AA38"/>
          <cell r="AB38"/>
          <cell r="AC38"/>
          <cell r="AD38"/>
          <cell r="AE38"/>
          <cell r="AF38"/>
          <cell r="AG38"/>
          <cell r="AH38"/>
          <cell r="AI38"/>
        </row>
        <row r="39">
          <cell r="E39" t="str">
            <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cell r="V39"/>
          <cell r="W39"/>
          <cell r="X39"/>
          <cell r="Y39"/>
          <cell r="Z39"/>
          <cell r="AA39"/>
          <cell r="AB39"/>
          <cell r="AC39"/>
          <cell r="AD39"/>
          <cell r="AE39"/>
          <cell r="AF39"/>
          <cell r="AG39"/>
          <cell r="AH39"/>
          <cell r="AI39"/>
        </row>
        <row r="40">
          <cell r="E40" t="str">
            <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cell r="V40"/>
          <cell r="W40"/>
          <cell r="X40"/>
          <cell r="Y40"/>
          <cell r="Z40"/>
          <cell r="AA40"/>
          <cell r="AB40"/>
          <cell r="AC40"/>
          <cell r="AD40"/>
          <cell r="AE40"/>
          <cell r="AF40"/>
          <cell r="AG40"/>
          <cell r="AH40"/>
          <cell r="AI40"/>
        </row>
        <row r="41">
          <cell r="E41" t="str">
            <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cell r="V41"/>
          <cell r="W41"/>
          <cell r="X41"/>
          <cell r="Y41"/>
          <cell r="Z41"/>
          <cell r="AA41"/>
          <cell r="AB41"/>
          <cell r="AC41"/>
          <cell r="AD41"/>
          <cell r="AE41"/>
          <cell r="AF41"/>
          <cell r="AG41"/>
          <cell r="AH41"/>
          <cell r="AI41"/>
        </row>
        <row r="42">
          <cell r="E42" t="str">
            <v>Amathole District Municipality</v>
          </cell>
          <cell r="F42">
            <v>4031</v>
          </cell>
          <cell r="G42">
            <v>5741</v>
          </cell>
          <cell r="H42">
            <v>5994</v>
          </cell>
          <cell r="I42">
            <v>0</v>
          </cell>
          <cell r="J42">
            <v>0</v>
          </cell>
          <cell r="K42">
            <v>0</v>
          </cell>
          <cell r="L42">
            <v>0</v>
          </cell>
          <cell r="M42">
            <v>0</v>
          </cell>
          <cell r="N42">
            <v>0</v>
          </cell>
          <cell r="O42">
            <v>155715</v>
          </cell>
          <cell r="P42">
            <v>282237</v>
          </cell>
          <cell r="Q42">
            <v>244237</v>
          </cell>
          <cell r="R42">
            <v>0</v>
          </cell>
          <cell r="S42">
            <v>0</v>
          </cell>
          <cell r="T42">
            <v>0</v>
          </cell>
          <cell r="U42"/>
          <cell r="V42"/>
          <cell r="W42"/>
          <cell r="X42"/>
          <cell r="Y42"/>
          <cell r="Z42"/>
          <cell r="AA42"/>
          <cell r="AB42"/>
          <cell r="AC42"/>
          <cell r="AD42"/>
          <cell r="AE42"/>
          <cell r="AF42"/>
          <cell r="AG42"/>
          <cell r="AH42"/>
          <cell r="AI42"/>
        </row>
        <row r="43">
          <cell r="E43"/>
          <cell r="F43">
            <v>4031</v>
          </cell>
          <cell r="G43">
            <v>5741</v>
          </cell>
          <cell r="H43">
            <v>5994</v>
          </cell>
          <cell r="I43">
            <v>178755</v>
          </cell>
          <cell r="J43">
            <v>192434</v>
          </cell>
          <cell r="K43">
            <v>203249</v>
          </cell>
          <cell r="L43">
            <v>0</v>
          </cell>
          <cell r="M43">
            <v>0</v>
          </cell>
          <cell r="N43">
            <v>0</v>
          </cell>
          <cell r="O43">
            <v>155715</v>
          </cell>
          <cell r="P43">
            <v>282237</v>
          </cell>
          <cell r="Q43">
            <v>244237</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row>
        <row r="44">
          <cell r="E44"/>
          <cell r="F44"/>
          <cell r="G44"/>
          <cell r="H44"/>
          <cell r="I44"/>
          <cell r="J44"/>
          <cell r="K44"/>
          <cell r="L44"/>
          <cell r="M44"/>
          <cell r="N44"/>
          <cell r="O44"/>
          <cell r="P44"/>
          <cell r="Q44"/>
          <cell r="R44"/>
          <cell r="S44"/>
          <cell r="T44"/>
          <cell r="U44"/>
          <cell r="V44"/>
          <cell r="W44"/>
          <cell r="X44"/>
          <cell r="Y44"/>
          <cell r="Z44"/>
          <cell r="AA44"/>
          <cell r="AB44"/>
          <cell r="AC44"/>
          <cell r="AD44"/>
          <cell r="AE44"/>
          <cell r="AF44"/>
          <cell r="AG44"/>
          <cell r="AH44"/>
          <cell r="AI44"/>
        </row>
        <row r="45">
          <cell r="E45" t="str">
            <v>Inxuba Yethemba</v>
          </cell>
          <cell r="F45">
            <v>0</v>
          </cell>
          <cell r="G45">
            <v>0</v>
          </cell>
          <cell r="H45">
            <v>0</v>
          </cell>
          <cell r="I45">
            <v>125</v>
          </cell>
          <cell r="J45">
            <v>0</v>
          </cell>
          <cell r="K45">
            <v>0</v>
          </cell>
          <cell r="L45">
            <v>0</v>
          </cell>
          <cell r="M45">
            <v>0</v>
          </cell>
          <cell r="N45">
            <v>0</v>
          </cell>
          <cell r="O45">
            <v>0</v>
          </cell>
          <cell r="P45">
            <v>0</v>
          </cell>
          <cell r="Q45">
            <v>0</v>
          </cell>
          <cell r="R45">
            <v>0</v>
          </cell>
          <cell r="S45">
            <v>0</v>
          </cell>
          <cell r="T45">
            <v>0</v>
          </cell>
          <cell r="U45"/>
          <cell r="V45"/>
          <cell r="W45"/>
          <cell r="X45"/>
          <cell r="Y45"/>
          <cell r="Z45"/>
          <cell r="AA45"/>
          <cell r="AB45"/>
          <cell r="AC45"/>
          <cell r="AD45"/>
          <cell r="AE45"/>
          <cell r="AF45"/>
          <cell r="AG45"/>
          <cell r="AH45"/>
          <cell r="AI45"/>
        </row>
        <row r="46">
          <cell r="E46" t="str">
            <v>Intsika Yethu</v>
          </cell>
          <cell r="F46">
            <v>0</v>
          </cell>
          <cell r="G46">
            <v>0</v>
          </cell>
          <cell r="H46">
            <v>0</v>
          </cell>
          <cell r="I46">
            <v>11440</v>
          </cell>
          <cell r="J46">
            <v>19313</v>
          </cell>
          <cell r="K46">
            <v>16649</v>
          </cell>
          <cell r="L46">
            <v>0</v>
          </cell>
          <cell r="M46">
            <v>0</v>
          </cell>
          <cell r="N46">
            <v>0</v>
          </cell>
          <cell r="O46">
            <v>0</v>
          </cell>
          <cell r="P46">
            <v>0</v>
          </cell>
          <cell r="Q46">
            <v>0</v>
          </cell>
          <cell r="R46">
            <v>0</v>
          </cell>
          <cell r="S46">
            <v>0</v>
          </cell>
          <cell r="T46">
            <v>0</v>
          </cell>
          <cell r="U46"/>
          <cell r="V46"/>
          <cell r="W46"/>
          <cell r="X46"/>
          <cell r="Y46"/>
          <cell r="Z46"/>
          <cell r="AA46"/>
          <cell r="AB46"/>
          <cell r="AC46"/>
          <cell r="AD46"/>
          <cell r="AE46"/>
          <cell r="AF46"/>
          <cell r="AG46"/>
          <cell r="AH46"/>
          <cell r="AI46"/>
        </row>
        <row r="47">
          <cell r="E47" t="str">
            <v xml:space="preserve">Emalahleni </v>
          </cell>
          <cell r="F47">
            <v>0</v>
          </cell>
          <cell r="G47">
            <v>0</v>
          </cell>
          <cell r="H47">
            <v>0</v>
          </cell>
          <cell r="I47">
            <v>9962</v>
          </cell>
          <cell r="J47">
            <v>14198</v>
          </cell>
          <cell r="K47">
            <v>13659</v>
          </cell>
          <cell r="L47">
            <v>0</v>
          </cell>
          <cell r="M47">
            <v>0</v>
          </cell>
          <cell r="N47">
            <v>0</v>
          </cell>
          <cell r="O47">
            <v>0</v>
          </cell>
          <cell r="P47">
            <v>0</v>
          </cell>
          <cell r="Q47">
            <v>0</v>
          </cell>
          <cell r="R47">
            <v>0</v>
          </cell>
          <cell r="S47">
            <v>0</v>
          </cell>
          <cell r="T47">
            <v>0</v>
          </cell>
          <cell r="U47"/>
          <cell r="V47"/>
          <cell r="W47"/>
          <cell r="X47"/>
          <cell r="Y47"/>
          <cell r="Z47"/>
          <cell r="AA47"/>
          <cell r="AB47"/>
          <cell r="AC47"/>
          <cell r="AD47"/>
          <cell r="AE47"/>
          <cell r="AF47"/>
          <cell r="AG47"/>
          <cell r="AH47"/>
          <cell r="AI47"/>
        </row>
        <row r="48">
          <cell r="E48" t="str">
            <v>Engcobo</v>
          </cell>
          <cell r="F48">
            <v>0</v>
          </cell>
          <cell r="G48">
            <v>0</v>
          </cell>
          <cell r="H48">
            <v>0</v>
          </cell>
          <cell r="I48">
            <v>12736</v>
          </cell>
          <cell r="J48">
            <v>14467</v>
          </cell>
          <cell r="K48">
            <v>17484</v>
          </cell>
          <cell r="L48">
            <v>0</v>
          </cell>
          <cell r="M48">
            <v>0</v>
          </cell>
          <cell r="N48">
            <v>0</v>
          </cell>
          <cell r="O48">
            <v>0</v>
          </cell>
          <cell r="P48">
            <v>0</v>
          </cell>
          <cell r="Q48">
            <v>0</v>
          </cell>
          <cell r="R48">
            <v>0</v>
          </cell>
          <cell r="S48">
            <v>0</v>
          </cell>
          <cell r="T48">
            <v>0</v>
          </cell>
          <cell r="U48"/>
          <cell r="V48"/>
          <cell r="W48"/>
          <cell r="X48"/>
          <cell r="Y48"/>
          <cell r="Z48"/>
          <cell r="AA48"/>
          <cell r="AB48"/>
          <cell r="AC48"/>
          <cell r="AD48"/>
          <cell r="AE48"/>
          <cell r="AF48"/>
          <cell r="AG48"/>
          <cell r="AH48"/>
          <cell r="AI48"/>
        </row>
        <row r="49">
          <cell r="E49" t="str">
            <v>Sakhisizwe</v>
          </cell>
          <cell r="F49">
            <v>0</v>
          </cell>
          <cell r="G49">
            <v>0</v>
          </cell>
          <cell r="H49">
            <v>0</v>
          </cell>
          <cell r="I49">
            <v>6725</v>
          </cell>
          <cell r="J49">
            <v>11359</v>
          </cell>
          <cell r="K49">
            <v>11337</v>
          </cell>
          <cell r="L49">
            <v>0</v>
          </cell>
          <cell r="M49">
            <v>0</v>
          </cell>
          <cell r="N49">
            <v>0</v>
          </cell>
          <cell r="O49">
            <v>0</v>
          </cell>
          <cell r="P49">
            <v>0</v>
          </cell>
          <cell r="Q49">
            <v>0</v>
          </cell>
          <cell r="R49">
            <v>0</v>
          </cell>
          <cell r="S49">
            <v>0</v>
          </cell>
          <cell r="T49">
            <v>0</v>
          </cell>
          <cell r="U49"/>
          <cell r="V49"/>
          <cell r="W49"/>
          <cell r="X49"/>
          <cell r="Y49"/>
          <cell r="Z49"/>
          <cell r="AA49"/>
          <cell r="AB49"/>
          <cell r="AC49"/>
          <cell r="AD49"/>
          <cell r="AE49"/>
          <cell r="AF49"/>
          <cell r="AG49"/>
          <cell r="AH49"/>
          <cell r="AI49"/>
        </row>
        <row r="50">
          <cell r="E50" t="str">
            <v>Enoch Mgijima</v>
          </cell>
          <cell r="F50">
            <v>0</v>
          </cell>
          <cell r="G50">
            <v>0</v>
          </cell>
          <cell r="H50">
            <v>0</v>
          </cell>
          <cell r="I50">
            <v>10282</v>
          </cell>
          <cell r="J50">
            <v>18557</v>
          </cell>
          <cell r="K50">
            <v>18546</v>
          </cell>
          <cell r="L50">
            <v>0</v>
          </cell>
          <cell r="M50">
            <v>0</v>
          </cell>
          <cell r="N50">
            <v>0</v>
          </cell>
          <cell r="O50">
            <v>0</v>
          </cell>
          <cell r="P50">
            <v>0</v>
          </cell>
          <cell r="Q50">
            <v>0</v>
          </cell>
          <cell r="R50">
            <v>0</v>
          </cell>
          <cell r="S50">
            <v>0</v>
          </cell>
          <cell r="T50">
            <v>0</v>
          </cell>
          <cell r="U50"/>
          <cell r="V50"/>
          <cell r="W50"/>
          <cell r="X50"/>
          <cell r="Y50"/>
          <cell r="Z50"/>
          <cell r="AA50"/>
          <cell r="AB50"/>
          <cell r="AC50"/>
          <cell r="AD50"/>
          <cell r="AE50"/>
          <cell r="AF50"/>
          <cell r="AG50"/>
          <cell r="AH50"/>
          <cell r="AI50"/>
        </row>
        <row r="51">
          <cell r="E51" t="str">
            <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cell r="V51"/>
          <cell r="W51"/>
          <cell r="X51"/>
          <cell r="Y51"/>
          <cell r="Z51"/>
          <cell r="AA51"/>
          <cell r="AB51"/>
          <cell r="AC51"/>
          <cell r="AD51"/>
          <cell r="AE51"/>
          <cell r="AF51"/>
          <cell r="AG51"/>
          <cell r="AH51"/>
          <cell r="AI51"/>
        </row>
        <row r="52">
          <cell r="E52" t="str">
            <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cell r="V52"/>
          <cell r="W52"/>
          <cell r="X52"/>
          <cell r="Y52"/>
          <cell r="Z52"/>
          <cell r="AA52"/>
          <cell r="AB52"/>
          <cell r="AC52"/>
          <cell r="AD52"/>
          <cell r="AE52"/>
          <cell r="AF52"/>
          <cell r="AG52"/>
          <cell r="AH52"/>
          <cell r="AI52"/>
        </row>
        <row r="53">
          <cell r="E53" t="str">
            <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cell r="V53"/>
          <cell r="W53"/>
          <cell r="X53"/>
          <cell r="Y53"/>
          <cell r="Z53"/>
          <cell r="AA53"/>
          <cell r="AB53"/>
          <cell r="AC53"/>
          <cell r="AD53"/>
          <cell r="AE53"/>
          <cell r="AF53"/>
          <cell r="AG53"/>
          <cell r="AH53"/>
          <cell r="AI53"/>
        </row>
        <row r="54">
          <cell r="E54" t="str">
            <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cell r="V54"/>
          <cell r="W54"/>
          <cell r="X54"/>
          <cell r="Y54"/>
          <cell r="Z54"/>
          <cell r="AA54"/>
          <cell r="AB54"/>
          <cell r="AC54"/>
          <cell r="AD54"/>
          <cell r="AE54"/>
          <cell r="AF54"/>
          <cell r="AG54"/>
          <cell r="AH54"/>
          <cell r="AI54"/>
        </row>
        <row r="55">
          <cell r="E55" t="str">
            <v>Chris Hani District Municipality</v>
          </cell>
          <cell r="F55">
            <v>4031</v>
          </cell>
          <cell r="G55">
            <v>5740</v>
          </cell>
          <cell r="H55">
            <v>5994</v>
          </cell>
          <cell r="I55">
            <v>0</v>
          </cell>
          <cell r="J55">
            <v>0</v>
          </cell>
          <cell r="K55">
            <v>0</v>
          </cell>
          <cell r="L55">
            <v>0</v>
          </cell>
          <cell r="M55">
            <v>0</v>
          </cell>
          <cell r="N55">
            <v>0</v>
          </cell>
          <cell r="O55">
            <v>0</v>
          </cell>
          <cell r="P55">
            <v>0</v>
          </cell>
          <cell r="Q55">
            <v>0</v>
          </cell>
          <cell r="R55">
            <v>0</v>
          </cell>
          <cell r="S55">
            <v>0</v>
          </cell>
          <cell r="T55">
            <v>0</v>
          </cell>
          <cell r="U55"/>
          <cell r="V55"/>
          <cell r="W55"/>
          <cell r="X55"/>
          <cell r="Y55"/>
          <cell r="Z55"/>
          <cell r="AA55"/>
          <cell r="AB55"/>
          <cell r="AC55"/>
          <cell r="AD55"/>
          <cell r="AE55"/>
          <cell r="AF55"/>
          <cell r="AG55"/>
          <cell r="AH55"/>
          <cell r="AI55"/>
        </row>
        <row r="56">
          <cell r="E56"/>
          <cell r="F56">
            <v>4031</v>
          </cell>
          <cell r="G56">
            <v>5740</v>
          </cell>
          <cell r="H56">
            <v>5994</v>
          </cell>
          <cell r="I56">
            <v>51270</v>
          </cell>
          <cell r="J56">
            <v>77894</v>
          </cell>
          <cell r="K56">
            <v>77675</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row>
        <row r="57">
          <cell r="E57"/>
          <cell r="F57"/>
          <cell r="G57"/>
          <cell r="H57"/>
          <cell r="I57"/>
          <cell r="J57"/>
          <cell r="K57"/>
          <cell r="L57"/>
          <cell r="M57"/>
          <cell r="N57"/>
          <cell r="O57"/>
          <cell r="P57"/>
          <cell r="Q57"/>
          <cell r="R57"/>
          <cell r="S57"/>
          <cell r="T57"/>
          <cell r="U57"/>
          <cell r="V57"/>
          <cell r="W57"/>
          <cell r="X57"/>
          <cell r="Y57"/>
          <cell r="Z57"/>
          <cell r="AA57"/>
          <cell r="AB57"/>
          <cell r="AC57"/>
          <cell r="AD57"/>
          <cell r="AE57"/>
          <cell r="AF57"/>
          <cell r="AG57"/>
          <cell r="AH57"/>
          <cell r="AI57"/>
        </row>
        <row r="58">
          <cell r="E58" t="str">
            <v>Elundini</v>
          </cell>
          <cell r="F58">
            <v>0</v>
          </cell>
          <cell r="G58">
            <v>0</v>
          </cell>
          <cell r="H58">
            <v>0</v>
          </cell>
          <cell r="I58">
            <v>44315</v>
          </cell>
          <cell r="J58">
            <v>54024</v>
          </cell>
          <cell r="K58">
            <v>42294</v>
          </cell>
          <cell r="L58">
            <v>0</v>
          </cell>
          <cell r="M58">
            <v>0</v>
          </cell>
          <cell r="N58">
            <v>0</v>
          </cell>
          <cell r="O58">
            <v>0</v>
          </cell>
          <cell r="P58">
            <v>0</v>
          </cell>
          <cell r="Q58">
            <v>0</v>
          </cell>
          <cell r="R58">
            <v>0</v>
          </cell>
          <cell r="S58">
            <v>0</v>
          </cell>
          <cell r="T58">
            <v>0</v>
          </cell>
          <cell r="U58"/>
          <cell r="V58"/>
          <cell r="W58"/>
          <cell r="X58"/>
          <cell r="Y58"/>
          <cell r="Z58"/>
          <cell r="AA58"/>
          <cell r="AB58"/>
          <cell r="AC58"/>
          <cell r="AD58"/>
          <cell r="AE58"/>
          <cell r="AF58"/>
          <cell r="AG58"/>
          <cell r="AH58"/>
          <cell r="AI58"/>
        </row>
        <row r="59">
          <cell r="E59" t="str">
            <v>Senqu</v>
          </cell>
          <cell r="F59">
            <v>0</v>
          </cell>
          <cell r="G59">
            <v>0</v>
          </cell>
          <cell r="H59">
            <v>0</v>
          </cell>
          <cell r="I59">
            <v>9789</v>
          </cell>
          <cell r="J59">
            <v>11260</v>
          </cell>
          <cell r="K59">
            <v>17633</v>
          </cell>
          <cell r="L59">
            <v>0</v>
          </cell>
          <cell r="M59">
            <v>0</v>
          </cell>
          <cell r="N59">
            <v>0</v>
          </cell>
          <cell r="O59">
            <v>0</v>
          </cell>
          <cell r="P59">
            <v>0</v>
          </cell>
          <cell r="Q59">
            <v>0</v>
          </cell>
          <cell r="R59">
            <v>0</v>
          </cell>
          <cell r="S59">
            <v>0</v>
          </cell>
          <cell r="T59">
            <v>0</v>
          </cell>
          <cell r="U59"/>
          <cell r="V59"/>
          <cell r="W59"/>
          <cell r="X59"/>
          <cell r="Y59"/>
          <cell r="Z59"/>
          <cell r="AA59"/>
          <cell r="AB59"/>
          <cell r="AC59"/>
          <cell r="AD59"/>
          <cell r="AE59"/>
          <cell r="AF59"/>
          <cell r="AG59"/>
          <cell r="AH59"/>
          <cell r="AI59"/>
        </row>
        <row r="60">
          <cell r="E60" t="str">
            <v>Walter Sisulu</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cell r="V60"/>
          <cell r="W60"/>
          <cell r="X60"/>
          <cell r="Y60"/>
          <cell r="Z60"/>
          <cell r="AA60"/>
          <cell r="AB60"/>
          <cell r="AC60"/>
          <cell r="AD60"/>
          <cell r="AE60"/>
          <cell r="AF60"/>
          <cell r="AG60"/>
          <cell r="AH60"/>
          <cell r="AI60"/>
        </row>
        <row r="61">
          <cell r="E61" t="str">
            <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cell r="V61"/>
          <cell r="W61"/>
          <cell r="X61"/>
          <cell r="Y61"/>
          <cell r="Z61"/>
          <cell r="AA61"/>
          <cell r="AB61"/>
          <cell r="AC61"/>
          <cell r="AD61"/>
          <cell r="AE61"/>
          <cell r="AF61"/>
          <cell r="AG61"/>
          <cell r="AH61"/>
          <cell r="AI61"/>
        </row>
        <row r="62">
          <cell r="E62" t="str">
            <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cell r="V62"/>
          <cell r="W62"/>
          <cell r="X62"/>
          <cell r="Y62"/>
          <cell r="Z62"/>
          <cell r="AA62"/>
          <cell r="AB62"/>
          <cell r="AC62"/>
          <cell r="AD62"/>
          <cell r="AE62"/>
          <cell r="AF62"/>
          <cell r="AG62"/>
          <cell r="AH62"/>
          <cell r="AI62"/>
        </row>
        <row r="63">
          <cell r="E63" t="str">
            <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cell r="V63"/>
          <cell r="W63"/>
          <cell r="X63"/>
          <cell r="Y63"/>
          <cell r="Z63"/>
          <cell r="AA63"/>
          <cell r="AB63"/>
          <cell r="AC63"/>
          <cell r="AD63"/>
          <cell r="AE63"/>
          <cell r="AF63"/>
          <cell r="AG63"/>
          <cell r="AH63"/>
          <cell r="AI63"/>
        </row>
        <row r="64">
          <cell r="E64" t="str">
            <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cell r="V64"/>
          <cell r="W64"/>
          <cell r="X64"/>
          <cell r="Y64"/>
          <cell r="Z64"/>
          <cell r="AA64"/>
          <cell r="AB64"/>
          <cell r="AC64"/>
          <cell r="AD64"/>
          <cell r="AE64"/>
          <cell r="AF64"/>
          <cell r="AG64"/>
          <cell r="AH64"/>
          <cell r="AI64"/>
        </row>
        <row r="65">
          <cell r="E65" t="str">
            <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cell r="V65"/>
          <cell r="W65"/>
          <cell r="X65"/>
          <cell r="Y65"/>
          <cell r="Z65"/>
          <cell r="AA65"/>
          <cell r="AB65"/>
          <cell r="AC65"/>
          <cell r="AD65"/>
          <cell r="AE65"/>
          <cell r="AF65"/>
          <cell r="AG65"/>
          <cell r="AH65"/>
          <cell r="AI65"/>
        </row>
        <row r="66">
          <cell r="E66" t="str">
            <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cell r="V66"/>
          <cell r="W66"/>
          <cell r="X66"/>
          <cell r="Y66"/>
          <cell r="Z66"/>
          <cell r="AA66"/>
          <cell r="AB66"/>
          <cell r="AC66"/>
          <cell r="AD66"/>
          <cell r="AE66"/>
          <cell r="AF66"/>
          <cell r="AG66"/>
          <cell r="AH66"/>
          <cell r="AI66"/>
        </row>
        <row r="67">
          <cell r="E67" t="str">
            <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cell r="V67"/>
          <cell r="W67"/>
          <cell r="X67"/>
          <cell r="Y67"/>
          <cell r="Z67"/>
          <cell r="AA67"/>
          <cell r="AB67"/>
          <cell r="AC67"/>
          <cell r="AD67"/>
          <cell r="AE67"/>
          <cell r="AF67"/>
          <cell r="AG67"/>
          <cell r="AH67"/>
          <cell r="AI67"/>
        </row>
        <row r="68">
          <cell r="E68" t="str">
            <v>Joe Gqabi District Municipality</v>
          </cell>
          <cell r="F68">
            <v>3031</v>
          </cell>
          <cell r="G68">
            <v>5741</v>
          </cell>
          <cell r="H68">
            <v>5994</v>
          </cell>
          <cell r="I68">
            <v>0</v>
          </cell>
          <cell r="J68">
            <v>0</v>
          </cell>
          <cell r="K68">
            <v>0</v>
          </cell>
          <cell r="L68">
            <v>0</v>
          </cell>
          <cell r="M68">
            <v>0</v>
          </cell>
          <cell r="N68">
            <v>0</v>
          </cell>
          <cell r="O68">
            <v>0</v>
          </cell>
          <cell r="P68">
            <v>0</v>
          </cell>
          <cell r="Q68">
            <v>0</v>
          </cell>
          <cell r="R68">
            <v>0</v>
          </cell>
          <cell r="S68">
            <v>0</v>
          </cell>
          <cell r="T68">
            <v>0</v>
          </cell>
          <cell r="U68"/>
          <cell r="V68"/>
          <cell r="W68"/>
          <cell r="X68"/>
          <cell r="Y68"/>
          <cell r="Z68"/>
          <cell r="AA68"/>
          <cell r="AB68"/>
          <cell r="AC68"/>
          <cell r="AD68"/>
          <cell r="AE68"/>
          <cell r="AF68"/>
          <cell r="AG68"/>
          <cell r="AH68"/>
          <cell r="AI68"/>
        </row>
        <row r="69">
          <cell r="E69"/>
          <cell r="F69">
            <v>3031</v>
          </cell>
          <cell r="G69">
            <v>5741</v>
          </cell>
          <cell r="H69">
            <v>5994</v>
          </cell>
          <cell r="I69">
            <v>54104</v>
          </cell>
          <cell r="J69">
            <v>65284</v>
          </cell>
          <cell r="K69">
            <v>59927</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row>
        <row r="70">
          <cell r="E70"/>
          <cell r="F70"/>
          <cell r="G70"/>
          <cell r="H70"/>
          <cell r="I70"/>
          <cell r="J70"/>
          <cell r="K70"/>
          <cell r="L70"/>
          <cell r="M70"/>
          <cell r="N70"/>
          <cell r="O70"/>
          <cell r="P70"/>
          <cell r="Q70"/>
          <cell r="R70"/>
          <cell r="S70"/>
          <cell r="T70"/>
          <cell r="U70"/>
          <cell r="V70"/>
          <cell r="W70"/>
          <cell r="X70"/>
          <cell r="Y70"/>
          <cell r="Z70"/>
          <cell r="AA70"/>
          <cell r="AB70"/>
          <cell r="AC70"/>
          <cell r="AD70"/>
          <cell r="AE70"/>
          <cell r="AF70"/>
          <cell r="AG70"/>
          <cell r="AH70"/>
          <cell r="AI70"/>
        </row>
        <row r="71">
          <cell r="E71" t="str">
            <v>Ngquza Hill</v>
          </cell>
          <cell r="F71">
            <v>0</v>
          </cell>
          <cell r="G71">
            <v>0</v>
          </cell>
          <cell r="H71">
            <v>0</v>
          </cell>
          <cell r="I71">
            <v>29552</v>
          </cell>
          <cell r="J71">
            <v>24690</v>
          </cell>
          <cell r="K71">
            <v>33652</v>
          </cell>
          <cell r="L71">
            <v>0</v>
          </cell>
          <cell r="M71">
            <v>0</v>
          </cell>
          <cell r="N71">
            <v>0</v>
          </cell>
          <cell r="O71">
            <v>0</v>
          </cell>
          <cell r="P71">
            <v>0</v>
          </cell>
          <cell r="Q71">
            <v>0</v>
          </cell>
          <cell r="R71">
            <v>0</v>
          </cell>
          <cell r="S71">
            <v>0</v>
          </cell>
          <cell r="T71">
            <v>0</v>
          </cell>
          <cell r="U71"/>
          <cell r="V71"/>
          <cell r="W71"/>
          <cell r="X71"/>
          <cell r="Y71"/>
          <cell r="Z71"/>
          <cell r="AA71"/>
          <cell r="AB71"/>
          <cell r="AC71"/>
          <cell r="AD71"/>
          <cell r="AE71"/>
          <cell r="AF71"/>
          <cell r="AG71"/>
          <cell r="AH71"/>
          <cell r="AI71"/>
        </row>
        <row r="72">
          <cell r="E72" t="str">
            <v>Port St Johns</v>
          </cell>
          <cell r="F72">
            <v>0</v>
          </cell>
          <cell r="G72">
            <v>0</v>
          </cell>
          <cell r="H72">
            <v>0</v>
          </cell>
          <cell r="I72">
            <v>19777</v>
          </cell>
          <cell r="J72">
            <v>14014</v>
          </cell>
          <cell r="K72">
            <v>19882</v>
          </cell>
          <cell r="L72">
            <v>0</v>
          </cell>
          <cell r="M72">
            <v>0</v>
          </cell>
          <cell r="N72">
            <v>0</v>
          </cell>
          <cell r="O72">
            <v>0</v>
          </cell>
          <cell r="P72">
            <v>0</v>
          </cell>
          <cell r="Q72">
            <v>0</v>
          </cell>
          <cell r="R72">
            <v>0</v>
          </cell>
          <cell r="S72">
            <v>0</v>
          </cell>
          <cell r="T72">
            <v>0</v>
          </cell>
          <cell r="U72"/>
          <cell r="V72"/>
          <cell r="W72"/>
          <cell r="X72"/>
          <cell r="Y72"/>
          <cell r="Z72"/>
          <cell r="AA72"/>
          <cell r="AB72"/>
          <cell r="AC72"/>
          <cell r="AD72"/>
          <cell r="AE72"/>
          <cell r="AF72"/>
          <cell r="AG72"/>
          <cell r="AH72"/>
          <cell r="AI72"/>
        </row>
        <row r="73">
          <cell r="E73" t="str">
            <v>Nyandeni</v>
          </cell>
          <cell r="F73">
            <v>0</v>
          </cell>
          <cell r="G73">
            <v>0</v>
          </cell>
          <cell r="H73">
            <v>0</v>
          </cell>
          <cell r="I73">
            <v>15981</v>
          </cell>
          <cell r="J73">
            <v>16959</v>
          </cell>
          <cell r="K73">
            <v>25456</v>
          </cell>
          <cell r="L73">
            <v>500</v>
          </cell>
          <cell r="M73">
            <v>300</v>
          </cell>
          <cell r="N73">
            <v>300</v>
          </cell>
          <cell r="O73">
            <v>0</v>
          </cell>
          <cell r="P73">
            <v>0</v>
          </cell>
          <cell r="Q73">
            <v>0</v>
          </cell>
          <cell r="R73">
            <v>0</v>
          </cell>
          <cell r="S73">
            <v>0</v>
          </cell>
          <cell r="T73">
            <v>0</v>
          </cell>
          <cell r="U73"/>
          <cell r="V73"/>
          <cell r="W73"/>
          <cell r="X73"/>
          <cell r="Y73"/>
          <cell r="Z73"/>
          <cell r="AA73"/>
          <cell r="AB73"/>
          <cell r="AC73"/>
          <cell r="AD73"/>
          <cell r="AE73"/>
          <cell r="AF73"/>
          <cell r="AG73"/>
          <cell r="AH73"/>
          <cell r="AI73"/>
        </row>
        <row r="74">
          <cell r="E74" t="str">
            <v>Mhlontlo</v>
          </cell>
          <cell r="F74">
            <v>0</v>
          </cell>
          <cell r="G74">
            <v>0</v>
          </cell>
          <cell r="H74">
            <v>0</v>
          </cell>
          <cell r="I74">
            <v>10505</v>
          </cell>
          <cell r="J74">
            <v>15056</v>
          </cell>
          <cell r="K74">
            <v>13846</v>
          </cell>
          <cell r="L74">
            <v>0</v>
          </cell>
          <cell r="M74">
            <v>0</v>
          </cell>
          <cell r="N74">
            <v>0</v>
          </cell>
          <cell r="O74">
            <v>0</v>
          </cell>
          <cell r="P74">
            <v>0</v>
          </cell>
          <cell r="Q74">
            <v>0</v>
          </cell>
          <cell r="R74">
            <v>0</v>
          </cell>
          <cell r="S74">
            <v>0</v>
          </cell>
          <cell r="T74">
            <v>0</v>
          </cell>
          <cell r="U74"/>
          <cell r="V74"/>
          <cell r="W74"/>
          <cell r="X74"/>
          <cell r="Y74"/>
          <cell r="Z74"/>
          <cell r="AA74"/>
          <cell r="AB74"/>
          <cell r="AC74"/>
          <cell r="AD74"/>
          <cell r="AE74"/>
          <cell r="AF74"/>
          <cell r="AG74"/>
          <cell r="AH74"/>
          <cell r="AI74"/>
        </row>
        <row r="75">
          <cell r="E75" t="str">
            <v>King Sabata Dalindyebo</v>
          </cell>
          <cell r="F75">
            <v>0</v>
          </cell>
          <cell r="G75">
            <v>0</v>
          </cell>
          <cell r="H75">
            <v>0</v>
          </cell>
          <cell r="I75">
            <v>62928</v>
          </cell>
          <cell r="J75">
            <v>82973</v>
          </cell>
          <cell r="K75">
            <v>81553</v>
          </cell>
          <cell r="L75">
            <v>0</v>
          </cell>
          <cell r="M75">
            <v>0</v>
          </cell>
          <cell r="N75">
            <v>0</v>
          </cell>
          <cell r="O75">
            <v>0</v>
          </cell>
          <cell r="P75">
            <v>0</v>
          </cell>
          <cell r="Q75">
            <v>0</v>
          </cell>
          <cell r="R75">
            <v>0</v>
          </cell>
          <cell r="S75">
            <v>0</v>
          </cell>
          <cell r="T75">
            <v>0</v>
          </cell>
          <cell r="U75"/>
          <cell r="V75"/>
          <cell r="W75"/>
          <cell r="X75"/>
          <cell r="Y75"/>
          <cell r="Z75"/>
          <cell r="AA75"/>
          <cell r="AB75"/>
          <cell r="AC75"/>
          <cell r="AD75"/>
          <cell r="AE75"/>
          <cell r="AF75"/>
          <cell r="AG75"/>
          <cell r="AH75"/>
          <cell r="AI75"/>
        </row>
        <row r="76">
          <cell r="E76" t="str">
            <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cell r="V76"/>
          <cell r="W76"/>
          <cell r="X76"/>
          <cell r="Y76"/>
          <cell r="Z76"/>
          <cell r="AA76"/>
          <cell r="AB76"/>
          <cell r="AC76"/>
          <cell r="AD76"/>
          <cell r="AE76"/>
          <cell r="AF76"/>
          <cell r="AG76"/>
          <cell r="AH76"/>
          <cell r="AI76"/>
        </row>
        <row r="77">
          <cell r="E77" t="str">
            <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cell r="V77"/>
          <cell r="W77"/>
          <cell r="X77"/>
          <cell r="Y77"/>
          <cell r="Z77"/>
          <cell r="AA77"/>
          <cell r="AB77"/>
          <cell r="AC77"/>
          <cell r="AD77"/>
          <cell r="AE77"/>
          <cell r="AF77"/>
          <cell r="AG77"/>
          <cell r="AH77"/>
          <cell r="AI77"/>
        </row>
        <row r="78">
          <cell r="E78" t="str">
            <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cell r="V78"/>
          <cell r="W78"/>
          <cell r="X78"/>
          <cell r="Y78"/>
          <cell r="Z78"/>
          <cell r="AA78"/>
          <cell r="AB78"/>
          <cell r="AC78"/>
          <cell r="AD78"/>
          <cell r="AE78"/>
          <cell r="AF78"/>
          <cell r="AG78"/>
          <cell r="AH78"/>
          <cell r="AI78"/>
        </row>
        <row r="79">
          <cell r="E79" t="str">
            <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cell r="V79"/>
          <cell r="W79"/>
          <cell r="X79"/>
          <cell r="Y79"/>
          <cell r="Z79"/>
          <cell r="AA79"/>
          <cell r="AB79"/>
          <cell r="AC79"/>
          <cell r="AD79"/>
          <cell r="AE79"/>
          <cell r="AF79"/>
          <cell r="AG79"/>
          <cell r="AH79"/>
          <cell r="AI79"/>
        </row>
        <row r="80">
          <cell r="E80" t="str">
            <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cell r="V80"/>
          <cell r="W80"/>
          <cell r="X80"/>
          <cell r="Y80"/>
          <cell r="Z80"/>
          <cell r="AA80"/>
          <cell r="AB80"/>
          <cell r="AC80"/>
          <cell r="AD80"/>
          <cell r="AE80"/>
          <cell r="AF80"/>
          <cell r="AG80"/>
          <cell r="AH80"/>
          <cell r="AI80"/>
        </row>
        <row r="81">
          <cell r="E81" t="str">
            <v>O.R. Tambo District Municipality</v>
          </cell>
          <cell r="F81">
            <v>4031</v>
          </cell>
          <cell r="G81">
            <v>5741</v>
          </cell>
          <cell r="H81">
            <v>5994</v>
          </cell>
          <cell r="I81">
            <v>0</v>
          </cell>
          <cell r="J81">
            <v>0</v>
          </cell>
          <cell r="K81">
            <v>0</v>
          </cell>
          <cell r="L81">
            <v>0</v>
          </cell>
          <cell r="M81">
            <v>0</v>
          </cell>
          <cell r="N81">
            <v>0</v>
          </cell>
          <cell r="O81">
            <v>0</v>
          </cell>
          <cell r="P81">
            <v>0</v>
          </cell>
          <cell r="Q81">
            <v>0</v>
          </cell>
          <cell r="R81">
            <v>0</v>
          </cell>
          <cell r="S81">
            <v>0</v>
          </cell>
          <cell r="T81">
            <v>0</v>
          </cell>
          <cell r="U81"/>
          <cell r="V81"/>
          <cell r="W81"/>
          <cell r="X81"/>
          <cell r="Y81"/>
          <cell r="Z81"/>
          <cell r="AA81"/>
          <cell r="AB81"/>
          <cell r="AC81"/>
          <cell r="AD81"/>
          <cell r="AE81"/>
          <cell r="AF81"/>
          <cell r="AG81"/>
          <cell r="AH81"/>
          <cell r="AI81"/>
        </row>
        <row r="82">
          <cell r="E82"/>
          <cell r="F82">
            <v>4031</v>
          </cell>
          <cell r="G82">
            <v>5741</v>
          </cell>
          <cell r="H82">
            <v>5994</v>
          </cell>
          <cell r="I82">
            <v>138743</v>
          </cell>
          <cell r="J82">
            <v>153692</v>
          </cell>
          <cell r="K82">
            <v>174389</v>
          </cell>
          <cell r="L82">
            <v>500</v>
          </cell>
          <cell r="M82">
            <v>300</v>
          </cell>
          <cell r="N82">
            <v>300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row>
        <row r="83">
          <cell r="E83"/>
          <cell r="F83"/>
          <cell r="G83"/>
          <cell r="H83"/>
          <cell r="I83"/>
          <cell r="J83"/>
          <cell r="K83"/>
          <cell r="L83"/>
          <cell r="M83"/>
          <cell r="N83"/>
          <cell r="O83"/>
          <cell r="P83"/>
          <cell r="Q83"/>
          <cell r="R83"/>
          <cell r="S83"/>
          <cell r="T83"/>
          <cell r="U83"/>
          <cell r="V83"/>
          <cell r="W83"/>
          <cell r="X83"/>
          <cell r="Y83"/>
          <cell r="Z83"/>
          <cell r="AA83"/>
          <cell r="AB83"/>
          <cell r="AC83"/>
          <cell r="AD83"/>
          <cell r="AE83"/>
          <cell r="AF83"/>
          <cell r="AG83"/>
          <cell r="AH83"/>
          <cell r="AI83"/>
        </row>
        <row r="84">
          <cell r="E84" t="str">
            <v>Matatiele</v>
          </cell>
          <cell r="F84">
            <v>0</v>
          </cell>
          <cell r="G84">
            <v>0</v>
          </cell>
          <cell r="H84">
            <v>0</v>
          </cell>
          <cell r="I84">
            <v>27149</v>
          </cell>
          <cell r="J84">
            <v>29139</v>
          </cell>
          <cell r="K84">
            <v>46857</v>
          </cell>
          <cell r="L84">
            <v>0</v>
          </cell>
          <cell r="M84">
            <v>0</v>
          </cell>
          <cell r="N84">
            <v>0</v>
          </cell>
          <cell r="O84">
            <v>0</v>
          </cell>
          <cell r="P84">
            <v>0</v>
          </cell>
          <cell r="Q84">
            <v>0</v>
          </cell>
          <cell r="R84">
            <v>0</v>
          </cell>
          <cell r="S84">
            <v>0</v>
          </cell>
          <cell r="T84">
            <v>0</v>
          </cell>
          <cell r="U84"/>
          <cell r="V84"/>
          <cell r="W84"/>
          <cell r="X84"/>
          <cell r="Y84"/>
          <cell r="Z84"/>
          <cell r="AA84"/>
          <cell r="AB84"/>
          <cell r="AC84"/>
          <cell r="AD84"/>
          <cell r="AE84"/>
          <cell r="AF84"/>
          <cell r="AG84"/>
          <cell r="AH84"/>
          <cell r="AI84"/>
        </row>
        <row r="85">
          <cell r="E85" t="str">
            <v>Umzimvubu</v>
          </cell>
          <cell r="F85">
            <v>0</v>
          </cell>
          <cell r="G85">
            <v>0</v>
          </cell>
          <cell r="H85">
            <v>0</v>
          </cell>
          <cell r="I85">
            <v>72781</v>
          </cell>
          <cell r="J85">
            <v>129981</v>
          </cell>
          <cell r="K85">
            <v>130212</v>
          </cell>
          <cell r="L85">
            <v>0</v>
          </cell>
          <cell r="M85">
            <v>0</v>
          </cell>
          <cell r="N85">
            <v>0</v>
          </cell>
          <cell r="O85">
            <v>0</v>
          </cell>
          <cell r="P85">
            <v>0</v>
          </cell>
          <cell r="Q85">
            <v>0</v>
          </cell>
          <cell r="R85">
            <v>0</v>
          </cell>
          <cell r="S85">
            <v>0</v>
          </cell>
          <cell r="T85">
            <v>0</v>
          </cell>
          <cell r="U85"/>
          <cell r="V85"/>
          <cell r="W85"/>
          <cell r="X85"/>
          <cell r="Y85"/>
          <cell r="Z85"/>
          <cell r="AA85"/>
          <cell r="AB85"/>
          <cell r="AC85"/>
          <cell r="AD85"/>
          <cell r="AE85"/>
          <cell r="AF85"/>
          <cell r="AG85"/>
          <cell r="AH85"/>
          <cell r="AI85"/>
        </row>
        <row r="86">
          <cell r="E86" t="str">
            <v>Mbizana</v>
          </cell>
          <cell r="F86">
            <v>0</v>
          </cell>
          <cell r="G86">
            <v>0</v>
          </cell>
          <cell r="H86">
            <v>0</v>
          </cell>
          <cell r="I86">
            <v>31049</v>
          </cell>
          <cell r="J86">
            <v>23417</v>
          </cell>
          <cell r="K86">
            <v>49053</v>
          </cell>
          <cell r="L86">
            <v>0</v>
          </cell>
          <cell r="M86">
            <v>0</v>
          </cell>
          <cell r="N86">
            <v>0</v>
          </cell>
          <cell r="O86">
            <v>0</v>
          </cell>
          <cell r="P86">
            <v>0</v>
          </cell>
          <cell r="Q86">
            <v>0</v>
          </cell>
          <cell r="R86">
            <v>0</v>
          </cell>
          <cell r="S86">
            <v>0</v>
          </cell>
          <cell r="T86">
            <v>0</v>
          </cell>
          <cell r="U86"/>
          <cell r="V86"/>
          <cell r="W86"/>
          <cell r="X86"/>
          <cell r="Y86"/>
          <cell r="Z86"/>
          <cell r="AA86"/>
          <cell r="AB86"/>
          <cell r="AC86"/>
          <cell r="AD86"/>
          <cell r="AE86"/>
          <cell r="AF86"/>
          <cell r="AG86"/>
          <cell r="AH86"/>
          <cell r="AI86"/>
        </row>
        <row r="87">
          <cell r="E87" t="str">
            <v>Ntabankulu</v>
          </cell>
          <cell r="F87">
            <v>0</v>
          </cell>
          <cell r="G87">
            <v>0</v>
          </cell>
          <cell r="H87">
            <v>0</v>
          </cell>
          <cell r="I87">
            <v>14617</v>
          </cell>
          <cell r="J87">
            <v>14034</v>
          </cell>
          <cell r="K87">
            <v>16640</v>
          </cell>
          <cell r="L87">
            <v>0</v>
          </cell>
          <cell r="M87">
            <v>0</v>
          </cell>
          <cell r="N87">
            <v>0</v>
          </cell>
          <cell r="O87">
            <v>0</v>
          </cell>
          <cell r="P87">
            <v>0</v>
          </cell>
          <cell r="Q87">
            <v>0</v>
          </cell>
          <cell r="R87">
            <v>0</v>
          </cell>
          <cell r="S87">
            <v>0</v>
          </cell>
          <cell r="T87">
            <v>0</v>
          </cell>
          <cell r="U87"/>
          <cell r="V87"/>
          <cell r="W87"/>
          <cell r="X87"/>
          <cell r="Y87"/>
          <cell r="Z87"/>
          <cell r="AA87"/>
          <cell r="AB87"/>
          <cell r="AC87"/>
          <cell r="AD87"/>
          <cell r="AE87"/>
          <cell r="AF87"/>
          <cell r="AG87"/>
          <cell r="AH87"/>
          <cell r="AI87"/>
        </row>
        <row r="88">
          <cell r="E88" t="str">
            <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cell r="V88"/>
          <cell r="W88"/>
          <cell r="X88"/>
          <cell r="Y88"/>
          <cell r="Z88"/>
          <cell r="AA88"/>
          <cell r="AB88"/>
          <cell r="AC88"/>
          <cell r="AD88"/>
          <cell r="AE88"/>
          <cell r="AF88"/>
          <cell r="AG88"/>
          <cell r="AH88"/>
          <cell r="AI88"/>
        </row>
        <row r="89">
          <cell r="E89" t="str">
            <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cell r="V89"/>
          <cell r="W89"/>
          <cell r="X89"/>
          <cell r="Y89"/>
          <cell r="Z89"/>
          <cell r="AA89"/>
          <cell r="AB89"/>
          <cell r="AC89"/>
          <cell r="AD89"/>
          <cell r="AE89"/>
          <cell r="AF89"/>
          <cell r="AG89"/>
          <cell r="AH89"/>
          <cell r="AI89"/>
        </row>
        <row r="90">
          <cell r="E90" t="str">
            <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cell r="V90"/>
          <cell r="W90"/>
          <cell r="X90"/>
          <cell r="Y90"/>
          <cell r="Z90"/>
          <cell r="AA90"/>
          <cell r="AB90"/>
          <cell r="AC90"/>
          <cell r="AD90"/>
          <cell r="AE90"/>
          <cell r="AF90"/>
          <cell r="AG90"/>
          <cell r="AH90"/>
          <cell r="AI90"/>
        </row>
        <row r="91">
          <cell r="E91" t="str">
            <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cell r="V91"/>
          <cell r="W91"/>
          <cell r="X91"/>
          <cell r="Y91"/>
          <cell r="Z91"/>
          <cell r="AA91"/>
          <cell r="AB91"/>
          <cell r="AC91"/>
          <cell r="AD91"/>
          <cell r="AE91"/>
          <cell r="AF91"/>
          <cell r="AG91"/>
          <cell r="AH91"/>
          <cell r="AI91"/>
        </row>
        <row r="92">
          <cell r="E92" t="str">
            <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cell r="V92"/>
          <cell r="W92"/>
          <cell r="X92"/>
          <cell r="Y92"/>
          <cell r="Z92"/>
          <cell r="AA92"/>
          <cell r="AB92"/>
          <cell r="AC92"/>
          <cell r="AD92"/>
          <cell r="AE92"/>
          <cell r="AF92"/>
          <cell r="AG92"/>
          <cell r="AH92"/>
          <cell r="AI92"/>
        </row>
        <row r="93">
          <cell r="E93" t="str">
            <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cell r="V93"/>
          <cell r="W93"/>
          <cell r="X93"/>
          <cell r="Y93"/>
          <cell r="Z93"/>
          <cell r="AA93"/>
          <cell r="AB93"/>
          <cell r="AC93"/>
          <cell r="AD93"/>
          <cell r="AE93"/>
          <cell r="AF93"/>
          <cell r="AG93"/>
          <cell r="AH93"/>
          <cell r="AI93"/>
        </row>
        <row r="94">
          <cell r="E94" t="str">
            <v>Alfred Nzo District Municipality</v>
          </cell>
          <cell r="F94">
            <v>3031</v>
          </cell>
          <cell r="G94">
            <v>5741</v>
          </cell>
          <cell r="H94">
            <v>5994</v>
          </cell>
          <cell r="I94">
            <v>0</v>
          </cell>
          <cell r="J94">
            <v>0</v>
          </cell>
          <cell r="K94">
            <v>0</v>
          </cell>
          <cell r="L94">
            <v>0</v>
          </cell>
          <cell r="M94">
            <v>0</v>
          </cell>
          <cell r="N94">
            <v>0</v>
          </cell>
          <cell r="O94">
            <v>31000</v>
          </cell>
          <cell r="P94">
            <v>25003</v>
          </cell>
          <cell r="Q94">
            <v>43969</v>
          </cell>
          <cell r="R94">
            <v>0</v>
          </cell>
          <cell r="S94">
            <v>0</v>
          </cell>
          <cell r="T94">
            <v>0</v>
          </cell>
          <cell r="U94"/>
          <cell r="V94"/>
          <cell r="W94"/>
          <cell r="X94"/>
          <cell r="Y94"/>
          <cell r="Z94"/>
          <cell r="AA94"/>
          <cell r="AB94"/>
          <cell r="AC94"/>
          <cell r="AD94"/>
          <cell r="AE94"/>
          <cell r="AF94"/>
          <cell r="AG94"/>
          <cell r="AH94"/>
          <cell r="AI94"/>
        </row>
        <row r="95">
          <cell r="E95"/>
          <cell r="F95">
            <v>3031</v>
          </cell>
          <cell r="G95">
            <v>5741</v>
          </cell>
          <cell r="H95">
            <v>5994</v>
          </cell>
          <cell r="I95">
            <v>145596</v>
          </cell>
          <cell r="J95">
            <v>196571</v>
          </cell>
          <cell r="K95">
            <v>242762</v>
          </cell>
          <cell r="L95">
            <v>0</v>
          </cell>
          <cell r="M95">
            <v>0</v>
          </cell>
          <cell r="N95">
            <v>0</v>
          </cell>
          <cell r="O95">
            <v>31000</v>
          </cell>
          <cell r="P95">
            <v>25003</v>
          </cell>
          <cell r="Q95">
            <v>43969</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row>
        <row r="96">
          <cell r="E96"/>
          <cell r="F96"/>
          <cell r="G96"/>
          <cell r="H96"/>
          <cell r="I96"/>
          <cell r="J96"/>
          <cell r="K96"/>
          <cell r="L96"/>
          <cell r="M96"/>
          <cell r="N96"/>
          <cell r="O96"/>
          <cell r="P96"/>
          <cell r="Q96"/>
          <cell r="R96"/>
          <cell r="S96"/>
          <cell r="T96"/>
          <cell r="U96"/>
          <cell r="V96"/>
          <cell r="W96"/>
          <cell r="X96"/>
          <cell r="Y96"/>
          <cell r="Z96"/>
          <cell r="AA96"/>
          <cell r="AB96"/>
          <cell r="AC96"/>
          <cell r="AD96"/>
          <cell r="AE96"/>
          <cell r="AF96"/>
          <cell r="AG96"/>
          <cell r="AH96"/>
          <cell r="AI96"/>
        </row>
        <row r="97">
          <cell r="E97" t="str">
            <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cell r="V97"/>
          <cell r="W97"/>
          <cell r="X97"/>
          <cell r="Y97"/>
          <cell r="Z97"/>
          <cell r="AA97"/>
          <cell r="AB97"/>
          <cell r="AC97"/>
          <cell r="AD97"/>
          <cell r="AE97"/>
          <cell r="AF97"/>
          <cell r="AG97"/>
          <cell r="AH97"/>
          <cell r="AI97"/>
        </row>
        <row r="98">
          <cell r="E98" t="str">
            <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cell r="V98"/>
          <cell r="W98"/>
          <cell r="X98"/>
          <cell r="Y98"/>
          <cell r="Z98"/>
          <cell r="AA98"/>
          <cell r="AB98"/>
          <cell r="AC98"/>
          <cell r="AD98"/>
          <cell r="AE98"/>
          <cell r="AF98"/>
          <cell r="AG98"/>
          <cell r="AH98"/>
          <cell r="AI98"/>
        </row>
        <row r="99">
          <cell r="E99" t="str">
            <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cell r="V99"/>
          <cell r="W99"/>
          <cell r="X99"/>
          <cell r="Y99"/>
          <cell r="Z99"/>
          <cell r="AA99"/>
          <cell r="AB99"/>
          <cell r="AC99"/>
          <cell r="AD99"/>
          <cell r="AE99"/>
          <cell r="AF99"/>
          <cell r="AG99"/>
          <cell r="AH99"/>
          <cell r="AI99"/>
        </row>
        <row r="100">
          <cell r="E100" t="str">
            <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cell r="V100"/>
          <cell r="W100"/>
          <cell r="X100"/>
          <cell r="Y100"/>
          <cell r="Z100"/>
          <cell r="AA100"/>
          <cell r="AB100"/>
          <cell r="AC100"/>
          <cell r="AD100"/>
          <cell r="AE100"/>
          <cell r="AF100"/>
          <cell r="AG100"/>
          <cell r="AH100"/>
          <cell r="AI100"/>
        </row>
        <row r="101">
          <cell r="E101" t="str">
            <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cell r="V101"/>
          <cell r="W101"/>
          <cell r="X101"/>
          <cell r="Y101"/>
          <cell r="Z101"/>
          <cell r="AA101"/>
          <cell r="AB101"/>
          <cell r="AC101"/>
          <cell r="AD101"/>
          <cell r="AE101"/>
          <cell r="AF101"/>
          <cell r="AG101"/>
          <cell r="AH101"/>
          <cell r="AI101"/>
        </row>
        <row r="102">
          <cell r="E102" t="str">
            <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cell r="V102"/>
          <cell r="W102"/>
          <cell r="X102"/>
          <cell r="Y102"/>
          <cell r="Z102"/>
          <cell r="AA102"/>
          <cell r="AB102"/>
          <cell r="AC102"/>
          <cell r="AD102"/>
          <cell r="AE102"/>
          <cell r="AF102"/>
          <cell r="AG102"/>
          <cell r="AH102"/>
          <cell r="AI102"/>
        </row>
        <row r="103">
          <cell r="E103" t="str">
            <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cell r="V103"/>
          <cell r="W103"/>
          <cell r="X103"/>
          <cell r="Y103"/>
          <cell r="Z103"/>
          <cell r="AA103"/>
          <cell r="AB103"/>
          <cell r="AC103"/>
          <cell r="AD103"/>
          <cell r="AE103"/>
          <cell r="AF103"/>
          <cell r="AG103"/>
          <cell r="AH103"/>
          <cell r="AI103"/>
        </row>
        <row r="104">
          <cell r="E104" t="str">
            <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cell r="V104"/>
          <cell r="W104"/>
          <cell r="X104"/>
          <cell r="Y104"/>
          <cell r="Z104"/>
          <cell r="AA104"/>
          <cell r="AB104"/>
          <cell r="AC104"/>
          <cell r="AD104"/>
          <cell r="AE104"/>
          <cell r="AF104"/>
          <cell r="AG104"/>
          <cell r="AH104"/>
          <cell r="AI104"/>
        </row>
        <row r="105">
          <cell r="E105" t="str">
            <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cell r="V105"/>
          <cell r="W105"/>
          <cell r="X105"/>
          <cell r="Y105"/>
          <cell r="Z105"/>
          <cell r="AA105"/>
          <cell r="AB105"/>
          <cell r="AC105"/>
          <cell r="AD105"/>
          <cell r="AE105"/>
          <cell r="AF105"/>
          <cell r="AG105"/>
          <cell r="AH105"/>
          <cell r="AI105"/>
        </row>
        <row r="106">
          <cell r="E106" t="str">
            <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cell r="V106"/>
          <cell r="W106"/>
          <cell r="X106"/>
          <cell r="Y106"/>
          <cell r="Z106"/>
          <cell r="AA106"/>
          <cell r="AB106"/>
          <cell r="AC106"/>
          <cell r="AD106"/>
          <cell r="AE106"/>
          <cell r="AF106"/>
          <cell r="AG106"/>
          <cell r="AH106"/>
          <cell r="AI106"/>
        </row>
        <row r="107">
          <cell r="E107" t="str">
            <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cell r="V107"/>
          <cell r="W107"/>
          <cell r="X107"/>
          <cell r="Y107"/>
          <cell r="Z107"/>
          <cell r="AA107"/>
          <cell r="AB107"/>
          <cell r="AC107"/>
          <cell r="AD107"/>
          <cell r="AE107"/>
          <cell r="AF107"/>
          <cell r="AG107"/>
          <cell r="AH107"/>
          <cell r="AI107"/>
        </row>
        <row r="108">
          <cell r="E108"/>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row>
        <row r="109">
          <cell r="E109"/>
          <cell r="F109"/>
          <cell r="G109"/>
          <cell r="H109"/>
          <cell r="I109"/>
          <cell r="J109"/>
          <cell r="K109"/>
          <cell r="L109"/>
          <cell r="M109"/>
          <cell r="N109"/>
          <cell r="O109"/>
          <cell r="P109"/>
          <cell r="Q109"/>
          <cell r="R109"/>
          <cell r="S109"/>
          <cell r="T109"/>
          <cell r="U109"/>
          <cell r="V109"/>
          <cell r="W109"/>
          <cell r="X109"/>
          <cell r="Y109"/>
          <cell r="Z109"/>
          <cell r="AA109"/>
          <cell r="AB109"/>
          <cell r="AC109"/>
          <cell r="AD109"/>
          <cell r="AE109"/>
          <cell r="AF109"/>
          <cell r="AG109"/>
          <cell r="AH109"/>
          <cell r="AI109"/>
        </row>
        <row r="110">
          <cell r="E110" t="str">
            <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cell r="V110"/>
          <cell r="W110"/>
          <cell r="X110"/>
          <cell r="Y110"/>
          <cell r="Z110"/>
          <cell r="AA110"/>
          <cell r="AB110"/>
          <cell r="AC110"/>
          <cell r="AD110"/>
          <cell r="AE110"/>
          <cell r="AF110"/>
          <cell r="AG110"/>
          <cell r="AH110"/>
          <cell r="AI110"/>
        </row>
        <row r="111">
          <cell r="E111" t="str">
            <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cell r="V111"/>
          <cell r="W111"/>
          <cell r="X111"/>
          <cell r="Y111"/>
          <cell r="Z111"/>
          <cell r="AA111"/>
          <cell r="AB111"/>
          <cell r="AC111"/>
          <cell r="AD111"/>
          <cell r="AE111"/>
          <cell r="AF111"/>
          <cell r="AG111"/>
          <cell r="AH111"/>
          <cell r="AI111"/>
        </row>
        <row r="112">
          <cell r="E112" t="str">
            <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cell r="V112"/>
          <cell r="W112"/>
          <cell r="X112"/>
          <cell r="Y112"/>
          <cell r="Z112"/>
          <cell r="AA112"/>
          <cell r="AB112"/>
          <cell r="AC112"/>
          <cell r="AD112"/>
          <cell r="AE112"/>
          <cell r="AF112"/>
          <cell r="AG112"/>
          <cell r="AH112"/>
          <cell r="AI112"/>
        </row>
        <row r="113">
          <cell r="E113" t="str">
            <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cell r="V113"/>
          <cell r="W113"/>
          <cell r="X113"/>
          <cell r="Y113"/>
          <cell r="Z113"/>
          <cell r="AA113"/>
          <cell r="AB113"/>
          <cell r="AC113"/>
          <cell r="AD113"/>
          <cell r="AE113"/>
          <cell r="AF113"/>
          <cell r="AG113"/>
          <cell r="AH113"/>
          <cell r="AI113"/>
        </row>
        <row r="114">
          <cell r="E114" t="str">
            <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cell r="V114"/>
          <cell r="W114"/>
          <cell r="X114"/>
          <cell r="Y114"/>
          <cell r="Z114"/>
          <cell r="AA114"/>
          <cell r="AB114"/>
          <cell r="AC114"/>
          <cell r="AD114"/>
          <cell r="AE114"/>
          <cell r="AF114"/>
          <cell r="AG114"/>
          <cell r="AH114"/>
          <cell r="AI114"/>
        </row>
        <row r="115">
          <cell r="E115" t="str">
            <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cell r="V115"/>
          <cell r="W115"/>
          <cell r="X115"/>
          <cell r="Y115"/>
          <cell r="Z115"/>
          <cell r="AA115"/>
          <cell r="AB115"/>
          <cell r="AC115"/>
          <cell r="AD115"/>
          <cell r="AE115"/>
          <cell r="AF115"/>
          <cell r="AG115"/>
          <cell r="AH115"/>
          <cell r="AI115"/>
        </row>
        <row r="116">
          <cell r="E116" t="str">
            <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cell r="V116"/>
          <cell r="W116"/>
          <cell r="X116"/>
          <cell r="Y116"/>
          <cell r="Z116"/>
          <cell r="AA116"/>
          <cell r="AB116"/>
          <cell r="AC116"/>
          <cell r="AD116"/>
          <cell r="AE116"/>
          <cell r="AF116"/>
          <cell r="AG116"/>
          <cell r="AH116"/>
          <cell r="AI116"/>
        </row>
        <row r="117">
          <cell r="E117" t="str">
            <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cell r="V117"/>
          <cell r="W117"/>
          <cell r="X117"/>
          <cell r="Y117"/>
          <cell r="Z117"/>
          <cell r="AA117"/>
          <cell r="AB117"/>
          <cell r="AC117"/>
          <cell r="AD117"/>
          <cell r="AE117"/>
          <cell r="AF117"/>
          <cell r="AG117"/>
          <cell r="AH117"/>
          <cell r="AI117"/>
        </row>
        <row r="118">
          <cell r="E118" t="str">
            <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cell r="V118"/>
          <cell r="W118"/>
          <cell r="X118"/>
          <cell r="Y118"/>
          <cell r="Z118"/>
          <cell r="AA118"/>
          <cell r="AB118"/>
          <cell r="AC118"/>
          <cell r="AD118"/>
          <cell r="AE118"/>
          <cell r="AF118"/>
          <cell r="AG118"/>
          <cell r="AH118"/>
          <cell r="AI118"/>
        </row>
        <row r="119">
          <cell r="E119" t="str">
            <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cell r="V119"/>
          <cell r="W119"/>
          <cell r="X119"/>
          <cell r="Y119"/>
          <cell r="Z119"/>
          <cell r="AA119"/>
          <cell r="AB119"/>
          <cell r="AC119"/>
          <cell r="AD119"/>
          <cell r="AE119"/>
          <cell r="AF119"/>
          <cell r="AG119"/>
          <cell r="AH119"/>
          <cell r="AI119"/>
        </row>
        <row r="120">
          <cell r="E120" t="str">
            <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cell r="V120"/>
          <cell r="W120"/>
          <cell r="X120"/>
          <cell r="Y120"/>
          <cell r="Z120"/>
          <cell r="AA120"/>
          <cell r="AB120"/>
          <cell r="AC120"/>
          <cell r="AD120"/>
          <cell r="AE120"/>
          <cell r="AF120"/>
          <cell r="AG120"/>
          <cell r="AH120"/>
          <cell r="AI120"/>
        </row>
        <row r="121">
          <cell r="E121"/>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row>
        <row r="122">
          <cell r="E122"/>
          <cell r="F122"/>
          <cell r="G122"/>
          <cell r="H122"/>
          <cell r="I122"/>
          <cell r="J122"/>
          <cell r="K122"/>
          <cell r="L122"/>
          <cell r="M122"/>
          <cell r="N122"/>
          <cell r="O122"/>
          <cell r="P122"/>
          <cell r="Q122"/>
          <cell r="R122"/>
          <cell r="S122"/>
          <cell r="T122"/>
          <cell r="U122"/>
          <cell r="V122"/>
          <cell r="W122"/>
          <cell r="X122"/>
          <cell r="Y122"/>
          <cell r="Z122"/>
          <cell r="AA122"/>
          <cell r="AB122"/>
          <cell r="AC122"/>
          <cell r="AD122"/>
          <cell r="AE122"/>
          <cell r="AF122"/>
          <cell r="AG122"/>
          <cell r="AH122"/>
          <cell r="AI122"/>
        </row>
        <row r="123">
          <cell r="E123" t="str">
            <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cell r="V123"/>
          <cell r="W123"/>
          <cell r="X123"/>
          <cell r="Y123"/>
          <cell r="Z123"/>
          <cell r="AA123"/>
          <cell r="AB123"/>
          <cell r="AC123"/>
          <cell r="AD123"/>
          <cell r="AE123"/>
          <cell r="AF123"/>
          <cell r="AG123"/>
          <cell r="AH123"/>
          <cell r="AI123"/>
        </row>
        <row r="124">
          <cell r="E124" t="str">
            <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cell r="V124"/>
          <cell r="W124"/>
          <cell r="X124"/>
          <cell r="Y124"/>
          <cell r="Z124"/>
          <cell r="AA124"/>
          <cell r="AB124"/>
          <cell r="AC124"/>
          <cell r="AD124"/>
          <cell r="AE124"/>
          <cell r="AF124"/>
          <cell r="AG124"/>
          <cell r="AH124"/>
          <cell r="AI124"/>
        </row>
        <row r="125">
          <cell r="E125" t="str">
            <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cell r="V125"/>
          <cell r="W125"/>
          <cell r="X125"/>
          <cell r="Y125"/>
          <cell r="Z125"/>
          <cell r="AA125"/>
          <cell r="AB125"/>
          <cell r="AC125"/>
          <cell r="AD125"/>
          <cell r="AE125"/>
          <cell r="AF125"/>
          <cell r="AG125"/>
          <cell r="AH125"/>
          <cell r="AI125"/>
        </row>
        <row r="126">
          <cell r="E126" t="str">
            <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cell r="V126"/>
          <cell r="W126"/>
          <cell r="X126"/>
          <cell r="Y126"/>
          <cell r="Z126"/>
          <cell r="AA126"/>
          <cell r="AB126"/>
          <cell r="AC126"/>
          <cell r="AD126"/>
          <cell r="AE126"/>
          <cell r="AF126"/>
          <cell r="AG126"/>
          <cell r="AH126"/>
          <cell r="AI126"/>
        </row>
        <row r="127">
          <cell r="E127" t="str">
            <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cell r="V127"/>
          <cell r="W127"/>
          <cell r="X127"/>
          <cell r="Y127"/>
          <cell r="Z127"/>
          <cell r="AA127"/>
          <cell r="AB127"/>
          <cell r="AC127"/>
          <cell r="AD127"/>
          <cell r="AE127"/>
          <cell r="AF127"/>
          <cell r="AG127"/>
          <cell r="AH127"/>
          <cell r="AI127"/>
        </row>
        <row r="128">
          <cell r="E128" t="str">
            <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cell r="V128"/>
          <cell r="W128"/>
          <cell r="X128"/>
          <cell r="Y128"/>
          <cell r="Z128"/>
          <cell r="AA128"/>
          <cell r="AB128"/>
          <cell r="AC128"/>
          <cell r="AD128"/>
          <cell r="AE128"/>
          <cell r="AF128"/>
          <cell r="AG128"/>
          <cell r="AH128"/>
          <cell r="AI128"/>
        </row>
        <row r="129">
          <cell r="E129" t="str">
            <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cell r="V129"/>
          <cell r="W129"/>
          <cell r="X129"/>
          <cell r="Y129"/>
          <cell r="Z129"/>
          <cell r="AA129"/>
          <cell r="AB129"/>
          <cell r="AC129"/>
          <cell r="AD129"/>
          <cell r="AE129"/>
          <cell r="AF129"/>
          <cell r="AG129"/>
          <cell r="AH129"/>
          <cell r="AI129"/>
        </row>
        <row r="130">
          <cell r="E130" t="str">
            <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cell r="V130"/>
          <cell r="W130"/>
          <cell r="X130"/>
          <cell r="Y130"/>
          <cell r="Z130"/>
          <cell r="AA130"/>
          <cell r="AB130"/>
          <cell r="AC130"/>
          <cell r="AD130"/>
          <cell r="AE130"/>
          <cell r="AF130"/>
          <cell r="AG130"/>
          <cell r="AH130"/>
          <cell r="AI130"/>
        </row>
        <row r="131">
          <cell r="E131" t="str">
            <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cell r="V131"/>
          <cell r="W131"/>
          <cell r="X131"/>
          <cell r="Y131"/>
          <cell r="Z131"/>
          <cell r="AA131"/>
          <cell r="AB131"/>
          <cell r="AC131"/>
          <cell r="AD131"/>
          <cell r="AE131"/>
          <cell r="AF131"/>
          <cell r="AG131"/>
          <cell r="AH131"/>
          <cell r="AI131"/>
        </row>
        <row r="132">
          <cell r="E132" t="str">
            <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cell r="V132"/>
          <cell r="W132"/>
          <cell r="X132"/>
          <cell r="Y132"/>
          <cell r="Z132"/>
          <cell r="AA132"/>
          <cell r="AB132"/>
          <cell r="AC132"/>
          <cell r="AD132"/>
          <cell r="AE132"/>
          <cell r="AF132"/>
          <cell r="AG132"/>
          <cell r="AH132"/>
          <cell r="AI132"/>
        </row>
        <row r="133">
          <cell r="E133" t="str">
            <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cell r="V133"/>
          <cell r="W133"/>
          <cell r="X133"/>
          <cell r="Y133"/>
          <cell r="Z133"/>
          <cell r="AA133"/>
          <cell r="AB133"/>
          <cell r="AC133"/>
          <cell r="AD133"/>
          <cell r="AE133"/>
          <cell r="AF133"/>
          <cell r="AG133"/>
          <cell r="AH133"/>
          <cell r="AI133"/>
        </row>
        <row r="134">
          <cell r="E134"/>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row>
        <row r="135">
          <cell r="E135"/>
          <cell r="F135"/>
          <cell r="G135"/>
          <cell r="H135"/>
          <cell r="I135"/>
          <cell r="J135"/>
          <cell r="K135"/>
          <cell r="L135"/>
          <cell r="M135"/>
          <cell r="N135"/>
          <cell r="O135"/>
          <cell r="P135"/>
          <cell r="Q135"/>
          <cell r="R135"/>
          <cell r="S135"/>
          <cell r="T135"/>
          <cell r="U135"/>
          <cell r="V135"/>
          <cell r="W135"/>
          <cell r="X135"/>
          <cell r="Y135"/>
          <cell r="Z135"/>
          <cell r="AA135"/>
          <cell r="AB135"/>
          <cell r="AC135"/>
          <cell r="AD135"/>
          <cell r="AE135"/>
          <cell r="AF135"/>
          <cell r="AG135"/>
          <cell r="AH135"/>
          <cell r="AI135"/>
        </row>
        <row r="136">
          <cell r="E136" t="str">
            <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cell r="V136"/>
          <cell r="W136"/>
          <cell r="X136"/>
          <cell r="Y136"/>
          <cell r="Z136"/>
          <cell r="AA136"/>
          <cell r="AB136"/>
          <cell r="AC136"/>
          <cell r="AD136"/>
          <cell r="AE136"/>
          <cell r="AF136"/>
          <cell r="AG136"/>
          <cell r="AH136"/>
          <cell r="AI136"/>
        </row>
        <row r="137">
          <cell r="E137" t="str">
            <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cell r="V137"/>
          <cell r="W137"/>
          <cell r="X137"/>
          <cell r="Y137"/>
          <cell r="Z137"/>
          <cell r="AA137"/>
          <cell r="AB137"/>
          <cell r="AC137"/>
          <cell r="AD137"/>
          <cell r="AE137"/>
          <cell r="AF137"/>
          <cell r="AG137"/>
          <cell r="AH137"/>
          <cell r="AI137"/>
        </row>
        <row r="138">
          <cell r="E138" t="str">
            <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cell r="V138"/>
          <cell r="W138"/>
          <cell r="X138"/>
          <cell r="Y138"/>
          <cell r="Z138"/>
          <cell r="AA138"/>
          <cell r="AB138"/>
          <cell r="AC138"/>
          <cell r="AD138"/>
          <cell r="AE138"/>
          <cell r="AF138"/>
          <cell r="AG138"/>
          <cell r="AH138"/>
          <cell r="AI138"/>
        </row>
        <row r="139">
          <cell r="E139" t="str">
            <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cell r="V139"/>
          <cell r="W139"/>
          <cell r="X139"/>
          <cell r="Y139"/>
          <cell r="Z139"/>
          <cell r="AA139"/>
          <cell r="AB139"/>
          <cell r="AC139"/>
          <cell r="AD139"/>
          <cell r="AE139"/>
          <cell r="AF139"/>
          <cell r="AG139"/>
          <cell r="AH139"/>
          <cell r="AI139"/>
        </row>
        <row r="140">
          <cell r="E140" t="str">
            <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cell r="V140"/>
          <cell r="W140"/>
          <cell r="X140"/>
          <cell r="Y140"/>
          <cell r="Z140"/>
          <cell r="AA140"/>
          <cell r="AB140"/>
          <cell r="AC140"/>
          <cell r="AD140"/>
          <cell r="AE140"/>
          <cell r="AF140"/>
          <cell r="AG140"/>
          <cell r="AH140"/>
          <cell r="AI140"/>
        </row>
        <row r="141">
          <cell r="E141" t="str">
            <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cell r="V141"/>
          <cell r="W141"/>
          <cell r="X141"/>
          <cell r="Y141"/>
          <cell r="Z141"/>
          <cell r="AA141"/>
          <cell r="AB141"/>
          <cell r="AC141"/>
          <cell r="AD141"/>
          <cell r="AE141"/>
          <cell r="AF141"/>
          <cell r="AG141"/>
          <cell r="AH141"/>
          <cell r="AI141"/>
        </row>
        <row r="142">
          <cell r="E142" t="str">
            <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cell r="V142"/>
          <cell r="W142"/>
          <cell r="X142"/>
          <cell r="Y142"/>
          <cell r="Z142"/>
          <cell r="AA142"/>
          <cell r="AB142"/>
          <cell r="AC142"/>
          <cell r="AD142"/>
          <cell r="AE142"/>
          <cell r="AF142"/>
          <cell r="AG142"/>
          <cell r="AH142"/>
          <cell r="AI142"/>
        </row>
        <row r="143">
          <cell r="E143" t="str">
            <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cell r="V143"/>
          <cell r="W143"/>
          <cell r="X143"/>
          <cell r="Y143"/>
          <cell r="Z143"/>
          <cell r="AA143"/>
          <cell r="AB143"/>
          <cell r="AC143"/>
          <cell r="AD143"/>
          <cell r="AE143"/>
          <cell r="AF143"/>
          <cell r="AG143"/>
          <cell r="AH143"/>
          <cell r="AI143"/>
        </row>
        <row r="144">
          <cell r="E144" t="str">
            <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cell r="V144"/>
          <cell r="W144"/>
          <cell r="X144"/>
          <cell r="Y144"/>
          <cell r="Z144"/>
          <cell r="AA144"/>
          <cell r="AB144"/>
          <cell r="AC144"/>
          <cell r="AD144"/>
          <cell r="AE144"/>
          <cell r="AF144"/>
          <cell r="AG144"/>
          <cell r="AH144"/>
          <cell r="AI144"/>
        </row>
        <row r="145">
          <cell r="E145" t="str">
            <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cell r="V145"/>
          <cell r="W145"/>
          <cell r="X145"/>
          <cell r="Y145"/>
          <cell r="Z145"/>
          <cell r="AA145"/>
          <cell r="AB145"/>
          <cell r="AC145"/>
          <cell r="AD145"/>
          <cell r="AE145"/>
          <cell r="AF145"/>
          <cell r="AG145"/>
          <cell r="AH145"/>
          <cell r="AI145"/>
        </row>
        <row r="146">
          <cell r="E146" t="str">
            <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cell r="V146"/>
          <cell r="W146"/>
          <cell r="X146"/>
          <cell r="Y146"/>
          <cell r="Z146"/>
          <cell r="AA146"/>
          <cell r="AB146"/>
          <cell r="AC146"/>
          <cell r="AD146"/>
          <cell r="AE146"/>
          <cell r="AF146"/>
          <cell r="AG146"/>
          <cell r="AH146"/>
          <cell r="AI146"/>
        </row>
        <row r="147">
          <cell r="E147"/>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row>
        <row r="148">
          <cell r="E148"/>
          <cell r="F148"/>
          <cell r="G148"/>
          <cell r="H148"/>
          <cell r="I148"/>
          <cell r="J148"/>
          <cell r="K148"/>
          <cell r="L148"/>
          <cell r="M148"/>
          <cell r="N148"/>
          <cell r="O148"/>
          <cell r="P148"/>
          <cell r="Q148"/>
          <cell r="R148"/>
          <cell r="S148"/>
          <cell r="T148"/>
          <cell r="U148"/>
          <cell r="V148"/>
          <cell r="W148"/>
          <cell r="X148"/>
          <cell r="Y148"/>
          <cell r="Z148"/>
          <cell r="AA148"/>
          <cell r="AB148"/>
          <cell r="AC148"/>
          <cell r="AD148"/>
          <cell r="AE148"/>
          <cell r="AF148"/>
          <cell r="AG148"/>
          <cell r="AH148"/>
          <cell r="AI148"/>
        </row>
        <row r="149">
          <cell r="E149"/>
          <cell r="F149">
            <v>19655</v>
          </cell>
          <cell r="G149">
            <v>28704</v>
          </cell>
          <cell r="H149">
            <v>29970</v>
          </cell>
          <cell r="I149">
            <v>653779</v>
          </cell>
          <cell r="J149">
            <v>800396</v>
          </cell>
          <cell r="K149">
            <v>850868</v>
          </cell>
          <cell r="L149">
            <v>5500</v>
          </cell>
          <cell r="M149">
            <v>9200</v>
          </cell>
          <cell r="N149">
            <v>5300</v>
          </cell>
          <cell r="O149">
            <v>352215</v>
          </cell>
          <cell r="P149">
            <v>404983</v>
          </cell>
          <cell r="Q149">
            <v>353949</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row>
        <row r="150">
          <cell r="E150"/>
          <cell r="F150"/>
          <cell r="G150"/>
          <cell r="H150"/>
          <cell r="I150"/>
          <cell r="J150"/>
          <cell r="K150"/>
          <cell r="L150"/>
          <cell r="M150"/>
          <cell r="N150"/>
          <cell r="O150"/>
          <cell r="P150"/>
          <cell r="Q150"/>
          <cell r="R150"/>
          <cell r="S150"/>
          <cell r="T150"/>
          <cell r="U150"/>
          <cell r="V150"/>
          <cell r="W150"/>
          <cell r="X150"/>
          <cell r="Y150"/>
          <cell r="Z150"/>
          <cell r="AA150"/>
          <cell r="AB150"/>
          <cell r="AC150"/>
          <cell r="AD150"/>
          <cell r="AE150"/>
          <cell r="AF150"/>
          <cell r="AG150"/>
          <cell r="AH150"/>
          <cell r="AI150"/>
        </row>
        <row r="151">
          <cell r="E151"/>
          <cell r="F151"/>
          <cell r="G151"/>
          <cell r="H151"/>
          <cell r="I151"/>
          <cell r="J151"/>
          <cell r="K151"/>
          <cell r="L151"/>
          <cell r="M151"/>
          <cell r="N151"/>
          <cell r="O151"/>
          <cell r="P151"/>
          <cell r="Q151"/>
          <cell r="R151"/>
          <cell r="S151"/>
          <cell r="T151"/>
          <cell r="U151"/>
          <cell r="V151"/>
          <cell r="W151"/>
          <cell r="X151"/>
          <cell r="Y151"/>
          <cell r="Z151"/>
          <cell r="AA151"/>
          <cell r="AB151"/>
          <cell r="AC151"/>
          <cell r="AD151"/>
          <cell r="AE151"/>
          <cell r="AF151"/>
          <cell r="AG151"/>
          <cell r="AH151"/>
          <cell r="AI151"/>
        </row>
        <row r="152">
          <cell r="E152"/>
          <cell r="F152"/>
          <cell r="G152"/>
          <cell r="H152"/>
          <cell r="I152"/>
          <cell r="J152"/>
          <cell r="K152"/>
          <cell r="L152"/>
          <cell r="M152"/>
          <cell r="N152"/>
          <cell r="O152"/>
          <cell r="P152"/>
          <cell r="Q152"/>
          <cell r="R152"/>
          <cell r="S152"/>
          <cell r="T152"/>
          <cell r="U152"/>
          <cell r="V152"/>
          <cell r="W152"/>
          <cell r="X152"/>
          <cell r="Y152"/>
          <cell r="Z152"/>
          <cell r="AA152"/>
          <cell r="AB152"/>
          <cell r="AC152"/>
          <cell r="AD152"/>
          <cell r="AE152"/>
          <cell r="AF152"/>
          <cell r="AG152"/>
          <cell r="AH152"/>
          <cell r="AI152"/>
        </row>
        <row r="153">
          <cell r="E153" t="str">
            <v>Mangaung</v>
          </cell>
          <cell r="F153">
            <v>1260</v>
          </cell>
          <cell r="G153">
            <v>0</v>
          </cell>
          <cell r="H153">
            <v>0</v>
          </cell>
          <cell r="I153">
            <v>9006</v>
          </cell>
          <cell r="J153">
            <v>10018</v>
          </cell>
          <cell r="K153">
            <v>0</v>
          </cell>
          <cell r="L153">
            <v>100</v>
          </cell>
          <cell r="M153">
            <v>300</v>
          </cell>
          <cell r="N153">
            <v>300</v>
          </cell>
          <cell r="O153">
            <v>0</v>
          </cell>
          <cell r="P153">
            <v>0</v>
          </cell>
          <cell r="Q153">
            <v>0</v>
          </cell>
          <cell r="R153">
            <v>0</v>
          </cell>
          <cell r="S153">
            <v>0</v>
          </cell>
          <cell r="T153">
            <v>0</v>
          </cell>
          <cell r="U153"/>
          <cell r="V153"/>
          <cell r="W153"/>
          <cell r="X153"/>
          <cell r="Y153"/>
          <cell r="Z153"/>
          <cell r="AA153"/>
          <cell r="AB153"/>
          <cell r="AC153"/>
          <cell r="AD153"/>
          <cell r="AE153"/>
          <cell r="AF153"/>
          <cell r="AG153"/>
          <cell r="AH153"/>
          <cell r="AI153"/>
        </row>
        <row r="154">
          <cell r="E154" t="str">
            <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cell r="V154"/>
          <cell r="W154"/>
          <cell r="X154"/>
          <cell r="Y154"/>
          <cell r="Z154"/>
          <cell r="AA154"/>
          <cell r="AB154"/>
          <cell r="AC154"/>
          <cell r="AD154"/>
          <cell r="AE154"/>
          <cell r="AF154"/>
          <cell r="AG154"/>
          <cell r="AH154"/>
          <cell r="AI154"/>
        </row>
        <row r="155">
          <cell r="E155" t="str">
            <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cell r="V155"/>
          <cell r="W155"/>
          <cell r="X155"/>
          <cell r="Y155"/>
          <cell r="Z155"/>
          <cell r="AA155"/>
          <cell r="AB155"/>
          <cell r="AC155"/>
          <cell r="AD155"/>
          <cell r="AE155"/>
          <cell r="AF155"/>
          <cell r="AG155"/>
          <cell r="AH155"/>
          <cell r="AI155"/>
        </row>
        <row r="156">
          <cell r="E156" t="str">
            <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cell r="V156"/>
          <cell r="W156"/>
          <cell r="X156"/>
          <cell r="Y156"/>
          <cell r="Z156"/>
          <cell r="AA156"/>
          <cell r="AB156"/>
          <cell r="AC156"/>
          <cell r="AD156"/>
          <cell r="AE156"/>
          <cell r="AF156"/>
          <cell r="AG156"/>
          <cell r="AH156"/>
          <cell r="AI156"/>
        </row>
        <row r="157">
          <cell r="E157" t="str">
            <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cell r="V157"/>
          <cell r="W157"/>
          <cell r="X157"/>
          <cell r="Y157"/>
          <cell r="Z157"/>
          <cell r="AA157"/>
          <cell r="AB157"/>
          <cell r="AC157"/>
          <cell r="AD157"/>
          <cell r="AE157"/>
          <cell r="AF157"/>
          <cell r="AG157"/>
          <cell r="AH157"/>
          <cell r="AI157"/>
        </row>
        <row r="158">
          <cell r="E158"/>
          <cell r="F158"/>
          <cell r="G158"/>
          <cell r="H158"/>
          <cell r="I158"/>
          <cell r="J158"/>
          <cell r="K158"/>
          <cell r="L158"/>
          <cell r="M158"/>
          <cell r="N158"/>
          <cell r="O158"/>
          <cell r="P158"/>
          <cell r="Q158"/>
          <cell r="R158"/>
          <cell r="S158"/>
          <cell r="T158"/>
          <cell r="U158"/>
          <cell r="V158"/>
          <cell r="W158"/>
          <cell r="X158"/>
          <cell r="Y158"/>
          <cell r="Z158"/>
          <cell r="AA158"/>
          <cell r="AB158"/>
          <cell r="AC158"/>
          <cell r="AD158"/>
          <cell r="AE158"/>
          <cell r="AF158"/>
          <cell r="AG158"/>
          <cell r="AH158"/>
          <cell r="AI158"/>
        </row>
        <row r="159">
          <cell r="E159"/>
          <cell r="F159"/>
          <cell r="G159"/>
          <cell r="H159"/>
          <cell r="I159"/>
          <cell r="J159"/>
          <cell r="K159"/>
          <cell r="L159"/>
          <cell r="M159"/>
          <cell r="N159"/>
          <cell r="O159"/>
          <cell r="P159"/>
          <cell r="Q159"/>
          <cell r="R159"/>
          <cell r="S159"/>
          <cell r="T159"/>
          <cell r="U159"/>
          <cell r="V159"/>
          <cell r="W159"/>
          <cell r="X159"/>
          <cell r="Y159"/>
          <cell r="Z159"/>
          <cell r="AA159"/>
          <cell r="AB159"/>
          <cell r="AC159"/>
          <cell r="AD159"/>
          <cell r="AE159"/>
          <cell r="AF159"/>
          <cell r="AG159"/>
          <cell r="AH159"/>
          <cell r="AI159"/>
        </row>
        <row r="160">
          <cell r="E160" t="str">
            <v>Letsemeng</v>
          </cell>
          <cell r="F160">
            <v>0</v>
          </cell>
          <cell r="G160">
            <v>0</v>
          </cell>
          <cell r="H160">
            <v>0</v>
          </cell>
          <cell r="I160">
            <v>147</v>
          </cell>
          <cell r="J160">
            <v>154</v>
          </cell>
          <cell r="K160">
            <v>0</v>
          </cell>
          <cell r="L160">
            <v>0</v>
          </cell>
          <cell r="M160">
            <v>0</v>
          </cell>
          <cell r="N160">
            <v>0</v>
          </cell>
          <cell r="O160">
            <v>0</v>
          </cell>
          <cell r="P160">
            <v>0</v>
          </cell>
          <cell r="Q160">
            <v>0</v>
          </cell>
          <cell r="R160">
            <v>0</v>
          </cell>
          <cell r="S160">
            <v>0</v>
          </cell>
          <cell r="T160">
            <v>0</v>
          </cell>
          <cell r="U160"/>
          <cell r="V160"/>
          <cell r="W160"/>
          <cell r="X160"/>
          <cell r="Y160"/>
          <cell r="Z160"/>
          <cell r="AA160"/>
          <cell r="AB160"/>
          <cell r="AC160"/>
          <cell r="AD160"/>
          <cell r="AE160"/>
          <cell r="AF160"/>
          <cell r="AG160"/>
          <cell r="AH160"/>
          <cell r="AI160"/>
        </row>
        <row r="161">
          <cell r="E161" t="str">
            <v>Kopanong</v>
          </cell>
          <cell r="F161">
            <v>0</v>
          </cell>
          <cell r="G161">
            <v>0</v>
          </cell>
          <cell r="H161">
            <v>0</v>
          </cell>
          <cell r="I161">
            <v>167</v>
          </cell>
          <cell r="J161">
            <v>175</v>
          </cell>
          <cell r="K161">
            <v>0</v>
          </cell>
          <cell r="L161">
            <v>0</v>
          </cell>
          <cell r="M161">
            <v>0</v>
          </cell>
          <cell r="N161">
            <v>0</v>
          </cell>
          <cell r="O161">
            <v>0</v>
          </cell>
          <cell r="P161">
            <v>0</v>
          </cell>
          <cell r="Q161">
            <v>0</v>
          </cell>
          <cell r="R161">
            <v>10000</v>
          </cell>
          <cell r="S161">
            <v>0</v>
          </cell>
          <cell r="T161">
            <v>0</v>
          </cell>
          <cell r="U161"/>
          <cell r="V161"/>
          <cell r="W161"/>
          <cell r="X161"/>
          <cell r="Y161"/>
          <cell r="Z161"/>
          <cell r="AA161"/>
          <cell r="AB161"/>
          <cell r="AC161"/>
          <cell r="AD161"/>
          <cell r="AE161"/>
          <cell r="AF161"/>
          <cell r="AG161"/>
          <cell r="AH161"/>
          <cell r="AI161"/>
        </row>
        <row r="162">
          <cell r="E162" t="str">
            <v>Mohokare</v>
          </cell>
          <cell r="F162">
            <v>0</v>
          </cell>
          <cell r="G162">
            <v>0</v>
          </cell>
          <cell r="H162">
            <v>0</v>
          </cell>
          <cell r="I162">
            <v>127</v>
          </cell>
          <cell r="J162">
            <v>132</v>
          </cell>
          <cell r="K162">
            <v>0</v>
          </cell>
          <cell r="L162">
            <v>0</v>
          </cell>
          <cell r="M162">
            <v>0</v>
          </cell>
          <cell r="N162">
            <v>0</v>
          </cell>
          <cell r="O162">
            <v>0</v>
          </cell>
          <cell r="P162">
            <v>0</v>
          </cell>
          <cell r="Q162">
            <v>0</v>
          </cell>
          <cell r="R162">
            <v>5000</v>
          </cell>
          <cell r="S162">
            <v>0</v>
          </cell>
          <cell r="T162">
            <v>0</v>
          </cell>
          <cell r="U162"/>
          <cell r="V162"/>
          <cell r="W162"/>
          <cell r="X162"/>
          <cell r="Y162"/>
          <cell r="Z162"/>
          <cell r="AA162"/>
          <cell r="AB162"/>
          <cell r="AC162"/>
          <cell r="AD162"/>
          <cell r="AE162"/>
          <cell r="AF162"/>
          <cell r="AG162"/>
          <cell r="AH162"/>
          <cell r="AI162"/>
        </row>
        <row r="163">
          <cell r="E163" t="str">
            <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cell r="V163"/>
          <cell r="W163"/>
          <cell r="X163"/>
          <cell r="Y163"/>
          <cell r="Z163"/>
          <cell r="AA163"/>
          <cell r="AB163"/>
          <cell r="AC163"/>
          <cell r="AD163"/>
          <cell r="AE163"/>
          <cell r="AF163"/>
          <cell r="AG163"/>
          <cell r="AH163"/>
          <cell r="AI163"/>
        </row>
        <row r="164">
          <cell r="E164" t="str">
            <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cell r="V164"/>
          <cell r="W164"/>
          <cell r="X164"/>
          <cell r="Y164"/>
          <cell r="Z164"/>
          <cell r="AA164"/>
          <cell r="AB164"/>
          <cell r="AC164"/>
          <cell r="AD164"/>
          <cell r="AE164"/>
          <cell r="AF164"/>
          <cell r="AG164"/>
          <cell r="AH164"/>
          <cell r="AI164"/>
        </row>
        <row r="165">
          <cell r="E165" t="str">
            <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cell r="V165"/>
          <cell r="W165"/>
          <cell r="X165"/>
          <cell r="Y165"/>
          <cell r="Z165"/>
          <cell r="AA165"/>
          <cell r="AB165"/>
          <cell r="AC165"/>
          <cell r="AD165"/>
          <cell r="AE165"/>
          <cell r="AF165"/>
          <cell r="AG165"/>
          <cell r="AH165"/>
          <cell r="AI165"/>
        </row>
        <row r="166">
          <cell r="E166" t="str">
            <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cell r="V166"/>
          <cell r="W166"/>
          <cell r="X166"/>
          <cell r="Y166"/>
          <cell r="Z166"/>
          <cell r="AA166"/>
          <cell r="AB166"/>
          <cell r="AC166"/>
          <cell r="AD166"/>
          <cell r="AE166"/>
          <cell r="AF166"/>
          <cell r="AG166"/>
          <cell r="AH166"/>
          <cell r="AI166"/>
        </row>
        <row r="167">
          <cell r="E167" t="str">
            <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cell r="V167"/>
          <cell r="W167"/>
          <cell r="X167"/>
          <cell r="Y167"/>
          <cell r="Z167"/>
          <cell r="AA167"/>
          <cell r="AB167"/>
          <cell r="AC167"/>
          <cell r="AD167"/>
          <cell r="AE167"/>
          <cell r="AF167"/>
          <cell r="AG167"/>
          <cell r="AH167"/>
          <cell r="AI167"/>
        </row>
        <row r="168">
          <cell r="E168" t="str">
            <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cell r="V168"/>
          <cell r="W168"/>
          <cell r="X168"/>
          <cell r="Y168"/>
          <cell r="Z168"/>
          <cell r="AA168"/>
          <cell r="AB168"/>
          <cell r="AC168"/>
          <cell r="AD168"/>
          <cell r="AE168"/>
          <cell r="AF168"/>
          <cell r="AG168"/>
          <cell r="AH168"/>
          <cell r="AI168"/>
        </row>
        <row r="169">
          <cell r="E169" t="str">
            <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cell r="V169"/>
          <cell r="W169"/>
          <cell r="X169"/>
          <cell r="Y169"/>
          <cell r="Z169"/>
          <cell r="AA169"/>
          <cell r="AB169"/>
          <cell r="AC169"/>
          <cell r="AD169"/>
          <cell r="AE169"/>
          <cell r="AF169"/>
          <cell r="AG169"/>
          <cell r="AH169"/>
          <cell r="AI169"/>
        </row>
        <row r="170">
          <cell r="E170" t="str">
            <v>Xhariep District Municipality</v>
          </cell>
          <cell r="F170">
            <v>1260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cell r="V170"/>
          <cell r="W170"/>
          <cell r="X170"/>
          <cell r="Y170"/>
          <cell r="Z170"/>
          <cell r="AA170"/>
          <cell r="AB170"/>
          <cell r="AC170"/>
          <cell r="AD170"/>
          <cell r="AE170"/>
          <cell r="AF170"/>
          <cell r="AG170"/>
          <cell r="AH170"/>
          <cell r="AI170"/>
        </row>
        <row r="171">
          <cell r="E171"/>
          <cell r="F171">
            <v>1260</v>
          </cell>
          <cell r="G171">
            <v>0</v>
          </cell>
          <cell r="H171">
            <v>0</v>
          </cell>
          <cell r="I171">
            <v>441</v>
          </cell>
          <cell r="J171">
            <v>461</v>
          </cell>
          <cell r="K171">
            <v>0</v>
          </cell>
          <cell r="L171">
            <v>0</v>
          </cell>
          <cell r="M171">
            <v>0</v>
          </cell>
          <cell r="N171">
            <v>0</v>
          </cell>
          <cell r="O171">
            <v>0</v>
          </cell>
          <cell r="P171">
            <v>0</v>
          </cell>
          <cell r="Q171">
            <v>0</v>
          </cell>
          <cell r="R171">
            <v>15000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row>
        <row r="172">
          <cell r="E172"/>
          <cell r="F172"/>
          <cell r="G172"/>
          <cell r="H172"/>
          <cell r="I172"/>
          <cell r="J172"/>
          <cell r="K172"/>
          <cell r="L172"/>
          <cell r="M172"/>
          <cell r="N172"/>
          <cell r="O172"/>
          <cell r="P172"/>
          <cell r="Q172"/>
          <cell r="R172"/>
          <cell r="S172"/>
          <cell r="T172"/>
          <cell r="U172"/>
          <cell r="V172"/>
          <cell r="W172"/>
          <cell r="X172"/>
          <cell r="Y172"/>
          <cell r="Z172"/>
          <cell r="AA172"/>
          <cell r="AB172"/>
          <cell r="AC172"/>
          <cell r="AD172"/>
          <cell r="AE172"/>
          <cell r="AF172"/>
          <cell r="AG172"/>
          <cell r="AH172"/>
          <cell r="AI172"/>
        </row>
        <row r="173">
          <cell r="E173" t="str">
            <v>Masilonyana</v>
          </cell>
          <cell r="F173">
            <v>0</v>
          </cell>
          <cell r="G173">
            <v>0</v>
          </cell>
          <cell r="H173">
            <v>0</v>
          </cell>
          <cell r="I173">
            <v>420</v>
          </cell>
          <cell r="J173">
            <v>857</v>
          </cell>
          <cell r="K173">
            <v>27475</v>
          </cell>
          <cell r="L173">
            <v>0</v>
          </cell>
          <cell r="M173">
            <v>0</v>
          </cell>
          <cell r="N173">
            <v>0</v>
          </cell>
          <cell r="O173">
            <v>80000</v>
          </cell>
          <cell r="P173">
            <v>130000</v>
          </cell>
          <cell r="Q173">
            <v>180000</v>
          </cell>
          <cell r="R173">
            <v>10000</v>
          </cell>
          <cell r="S173">
            <v>0</v>
          </cell>
          <cell r="T173">
            <v>0</v>
          </cell>
          <cell r="U173"/>
          <cell r="V173"/>
          <cell r="W173"/>
          <cell r="X173"/>
          <cell r="Y173"/>
          <cell r="Z173"/>
          <cell r="AA173"/>
          <cell r="AB173"/>
          <cell r="AC173"/>
          <cell r="AD173"/>
          <cell r="AE173"/>
          <cell r="AF173"/>
          <cell r="AG173"/>
          <cell r="AH173"/>
          <cell r="AI173"/>
        </row>
        <row r="174">
          <cell r="E174" t="str">
            <v>Tokologo</v>
          </cell>
          <cell r="F174">
            <v>0</v>
          </cell>
          <cell r="G174">
            <v>0</v>
          </cell>
          <cell r="H174">
            <v>0</v>
          </cell>
          <cell r="I174">
            <v>126</v>
          </cell>
          <cell r="J174">
            <v>133</v>
          </cell>
          <cell r="K174">
            <v>0</v>
          </cell>
          <cell r="L174">
            <v>0</v>
          </cell>
          <cell r="M174">
            <v>0</v>
          </cell>
          <cell r="N174">
            <v>0</v>
          </cell>
          <cell r="O174">
            <v>105733</v>
          </cell>
          <cell r="P174">
            <v>90000</v>
          </cell>
          <cell r="Q174">
            <v>100000</v>
          </cell>
          <cell r="R174">
            <v>0</v>
          </cell>
          <cell r="S174">
            <v>0</v>
          </cell>
          <cell r="T174">
            <v>0</v>
          </cell>
          <cell r="U174"/>
          <cell r="V174"/>
          <cell r="W174"/>
          <cell r="X174"/>
          <cell r="Y174"/>
          <cell r="Z174"/>
          <cell r="AA174"/>
          <cell r="AB174"/>
          <cell r="AC174"/>
          <cell r="AD174"/>
          <cell r="AE174"/>
          <cell r="AF174"/>
          <cell r="AG174"/>
          <cell r="AH174"/>
          <cell r="AI174"/>
        </row>
        <row r="175">
          <cell r="E175" t="str">
            <v>Tswelopele</v>
          </cell>
          <cell r="F175">
            <v>0</v>
          </cell>
          <cell r="G175">
            <v>0</v>
          </cell>
          <cell r="H175">
            <v>0</v>
          </cell>
          <cell r="I175">
            <v>126</v>
          </cell>
          <cell r="J175">
            <v>435</v>
          </cell>
          <cell r="K175">
            <v>10058</v>
          </cell>
          <cell r="L175">
            <v>0</v>
          </cell>
          <cell r="M175">
            <v>0</v>
          </cell>
          <cell r="N175">
            <v>0</v>
          </cell>
          <cell r="O175">
            <v>30000</v>
          </cell>
          <cell r="P175">
            <v>13329</v>
          </cell>
          <cell r="Q175">
            <v>0</v>
          </cell>
          <cell r="R175">
            <v>0</v>
          </cell>
          <cell r="S175">
            <v>0</v>
          </cell>
          <cell r="T175">
            <v>0</v>
          </cell>
          <cell r="U175"/>
          <cell r="V175"/>
          <cell r="W175"/>
          <cell r="X175"/>
          <cell r="Y175"/>
          <cell r="Z175"/>
          <cell r="AA175"/>
          <cell r="AB175"/>
          <cell r="AC175"/>
          <cell r="AD175"/>
          <cell r="AE175"/>
          <cell r="AF175"/>
          <cell r="AG175"/>
          <cell r="AH175"/>
          <cell r="AI175"/>
        </row>
        <row r="176">
          <cell r="E176" t="str">
            <v>Matjhabeng</v>
          </cell>
          <cell r="F176">
            <v>0</v>
          </cell>
          <cell r="G176">
            <v>0</v>
          </cell>
          <cell r="H176">
            <v>0</v>
          </cell>
          <cell r="I176">
            <v>23433</v>
          </cell>
          <cell r="J176">
            <v>23124</v>
          </cell>
          <cell r="K176">
            <v>110</v>
          </cell>
          <cell r="L176">
            <v>0</v>
          </cell>
          <cell r="M176">
            <v>0</v>
          </cell>
          <cell r="N176">
            <v>0</v>
          </cell>
          <cell r="O176">
            <v>30000</v>
          </cell>
          <cell r="P176">
            <v>100000</v>
          </cell>
          <cell r="Q176">
            <v>158999</v>
          </cell>
          <cell r="R176">
            <v>0</v>
          </cell>
          <cell r="S176">
            <v>0</v>
          </cell>
          <cell r="T176">
            <v>0</v>
          </cell>
          <cell r="U176"/>
          <cell r="V176"/>
          <cell r="W176"/>
          <cell r="X176"/>
          <cell r="Y176"/>
          <cell r="Z176"/>
          <cell r="AA176"/>
          <cell r="AB176"/>
          <cell r="AC176"/>
          <cell r="AD176"/>
          <cell r="AE176"/>
          <cell r="AF176"/>
          <cell r="AG176"/>
          <cell r="AH176"/>
          <cell r="AI176"/>
        </row>
        <row r="177">
          <cell r="E177" t="str">
            <v>Nala</v>
          </cell>
          <cell r="F177">
            <v>0</v>
          </cell>
          <cell r="G177">
            <v>0</v>
          </cell>
          <cell r="H177">
            <v>0</v>
          </cell>
          <cell r="I177">
            <v>164</v>
          </cell>
          <cell r="J177">
            <v>579</v>
          </cell>
          <cell r="K177">
            <v>15311</v>
          </cell>
          <cell r="L177">
            <v>0</v>
          </cell>
          <cell r="M177">
            <v>0</v>
          </cell>
          <cell r="N177">
            <v>0</v>
          </cell>
          <cell r="O177">
            <v>0</v>
          </cell>
          <cell r="P177">
            <v>0</v>
          </cell>
          <cell r="Q177">
            <v>0</v>
          </cell>
          <cell r="R177">
            <v>0</v>
          </cell>
          <cell r="S177">
            <v>0</v>
          </cell>
          <cell r="T177">
            <v>0</v>
          </cell>
          <cell r="U177"/>
          <cell r="V177"/>
          <cell r="W177"/>
          <cell r="X177"/>
          <cell r="Y177"/>
          <cell r="Z177"/>
          <cell r="AA177"/>
          <cell r="AB177"/>
          <cell r="AC177"/>
          <cell r="AD177"/>
          <cell r="AE177"/>
          <cell r="AF177"/>
          <cell r="AG177"/>
          <cell r="AH177"/>
          <cell r="AI177"/>
        </row>
        <row r="178">
          <cell r="E178" t="str">
            <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cell r="V178"/>
          <cell r="W178"/>
          <cell r="X178"/>
          <cell r="Y178"/>
          <cell r="Z178"/>
          <cell r="AA178"/>
          <cell r="AB178"/>
          <cell r="AC178"/>
          <cell r="AD178"/>
          <cell r="AE178"/>
          <cell r="AF178"/>
          <cell r="AG178"/>
          <cell r="AH178"/>
          <cell r="AI178"/>
        </row>
        <row r="179">
          <cell r="E179" t="str">
            <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cell r="V179"/>
          <cell r="W179"/>
          <cell r="X179"/>
          <cell r="Y179"/>
          <cell r="Z179"/>
          <cell r="AA179"/>
          <cell r="AB179"/>
          <cell r="AC179"/>
          <cell r="AD179"/>
          <cell r="AE179"/>
          <cell r="AF179"/>
          <cell r="AG179"/>
          <cell r="AH179"/>
          <cell r="AI179"/>
        </row>
        <row r="180">
          <cell r="E180" t="str">
            <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cell r="V180"/>
          <cell r="W180"/>
          <cell r="X180"/>
          <cell r="Y180"/>
          <cell r="Z180"/>
          <cell r="AA180"/>
          <cell r="AB180"/>
          <cell r="AC180"/>
          <cell r="AD180"/>
          <cell r="AE180"/>
          <cell r="AF180"/>
          <cell r="AG180"/>
          <cell r="AH180"/>
          <cell r="AI180"/>
        </row>
        <row r="181">
          <cell r="E181" t="str">
            <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cell r="V181"/>
          <cell r="W181"/>
          <cell r="X181"/>
          <cell r="Y181"/>
          <cell r="Z181"/>
          <cell r="AA181"/>
          <cell r="AB181"/>
          <cell r="AC181"/>
          <cell r="AD181"/>
          <cell r="AE181"/>
          <cell r="AF181"/>
          <cell r="AG181"/>
          <cell r="AH181"/>
          <cell r="AI181"/>
        </row>
        <row r="182">
          <cell r="E182" t="str">
            <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cell r="V182"/>
          <cell r="W182"/>
          <cell r="X182"/>
          <cell r="Y182"/>
          <cell r="Z182"/>
          <cell r="AA182"/>
          <cell r="AB182"/>
          <cell r="AC182"/>
          <cell r="AD182"/>
          <cell r="AE182"/>
          <cell r="AF182"/>
          <cell r="AG182"/>
          <cell r="AH182"/>
          <cell r="AI182"/>
        </row>
        <row r="183">
          <cell r="E183" t="str">
            <v>Lejweleputswa District Municipality</v>
          </cell>
          <cell r="F183">
            <v>4260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cell r="V183"/>
          <cell r="W183"/>
          <cell r="X183"/>
          <cell r="Y183"/>
          <cell r="Z183"/>
          <cell r="AA183"/>
          <cell r="AB183"/>
          <cell r="AC183"/>
          <cell r="AD183"/>
          <cell r="AE183"/>
          <cell r="AF183"/>
          <cell r="AG183"/>
          <cell r="AH183"/>
          <cell r="AI183"/>
        </row>
        <row r="184">
          <cell r="E184"/>
          <cell r="F184">
            <v>4260</v>
          </cell>
          <cell r="G184">
            <v>0</v>
          </cell>
          <cell r="H184">
            <v>0</v>
          </cell>
          <cell r="I184">
            <v>24269</v>
          </cell>
          <cell r="J184">
            <v>25128</v>
          </cell>
          <cell r="K184">
            <v>52954</v>
          </cell>
          <cell r="L184">
            <v>0</v>
          </cell>
          <cell r="M184">
            <v>0</v>
          </cell>
          <cell r="N184">
            <v>0</v>
          </cell>
          <cell r="O184">
            <v>245733</v>
          </cell>
          <cell r="P184">
            <v>333329</v>
          </cell>
          <cell r="Q184">
            <v>438999</v>
          </cell>
          <cell r="R184">
            <v>10000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row>
        <row r="185">
          <cell r="E185"/>
          <cell r="F185"/>
          <cell r="G185"/>
          <cell r="H185"/>
          <cell r="I185"/>
          <cell r="J185"/>
          <cell r="K185"/>
          <cell r="L185"/>
          <cell r="M185"/>
          <cell r="N185"/>
          <cell r="O185"/>
          <cell r="P185"/>
          <cell r="Q185"/>
          <cell r="R185"/>
          <cell r="S185"/>
          <cell r="T185"/>
          <cell r="U185"/>
          <cell r="V185"/>
          <cell r="W185"/>
          <cell r="X185"/>
          <cell r="Y185"/>
          <cell r="Z185"/>
          <cell r="AA185"/>
          <cell r="AB185"/>
          <cell r="AC185"/>
          <cell r="AD185"/>
          <cell r="AE185"/>
          <cell r="AF185"/>
          <cell r="AG185"/>
          <cell r="AH185"/>
          <cell r="AI185"/>
        </row>
        <row r="186">
          <cell r="E186" t="str">
            <v>Setsoto</v>
          </cell>
          <cell r="F186">
            <v>0</v>
          </cell>
          <cell r="G186">
            <v>0</v>
          </cell>
          <cell r="H186">
            <v>0</v>
          </cell>
          <cell r="I186">
            <v>308</v>
          </cell>
          <cell r="J186">
            <v>10547</v>
          </cell>
          <cell r="K186">
            <v>17889</v>
          </cell>
          <cell r="L186">
            <v>0</v>
          </cell>
          <cell r="M186">
            <v>0</v>
          </cell>
          <cell r="N186">
            <v>0</v>
          </cell>
          <cell r="O186">
            <v>219214</v>
          </cell>
          <cell r="P186">
            <v>0</v>
          </cell>
          <cell r="Q186">
            <v>0</v>
          </cell>
          <cell r="R186">
            <v>10000</v>
          </cell>
          <cell r="S186">
            <v>0</v>
          </cell>
          <cell r="T186">
            <v>0</v>
          </cell>
          <cell r="U186"/>
          <cell r="V186"/>
          <cell r="W186"/>
          <cell r="X186"/>
          <cell r="Y186"/>
          <cell r="Z186"/>
          <cell r="AA186"/>
          <cell r="AB186"/>
          <cell r="AC186"/>
          <cell r="AD186"/>
          <cell r="AE186"/>
          <cell r="AF186"/>
          <cell r="AG186"/>
          <cell r="AH186"/>
          <cell r="AI186"/>
        </row>
        <row r="187">
          <cell r="E187" t="str">
            <v>Dihlabeng</v>
          </cell>
          <cell r="F187">
            <v>0</v>
          </cell>
          <cell r="G187">
            <v>0</v>
          </cell>
          <cell r="H187">
            <v>0</v>
          </cell>
          <cell r="I187">
            <v>187</v>
          </cell>
          <cell r="J187">
            <v>558</v>
          </cell>
          <cell r="K187">
            <v>472</v>
          </cell>
          <cell r="L187">
            <v>0</v>
          </cell>
          <cell r="M187">
            <v>0</v>
          </cell>
          <cell r="N187">
            <v>0</v>
          </cell>
          <cell r="O187">
            <v>30000</v>
          </cell>
          <cell r="P187">
            <v>90000</v>
          </cell>
          <cell r="Q187">
            <v>155900</v>
          </cell>
          <cell r="R187">
            <v>0</v>
          </cell>
          <cell r="S187">
            <v>0</v>
          </cell>
          <cell r="T187">
            <v>0</v>
          </cell>
          <cell r="U187"/>
          <cell r="V187"/>
          <cell r="W187"/>
          <cell r="X187"/>
          <cell r="Y187"/>
          <cell r="Z187"/>
          <cell r="AA187"/>
          <cell r="AB187"/>
          <cell r="AC187"/>
          <cell r="AD187"/>
          <cell r="AE187"/>
          <cell r="AF187"/>
          <cell r="AG187"/>
          <cell r="AH187"/>
          <cell r="AI187"/>
        </row>
        <row r="188">
          <cell r="E188" t="str">
            <v>Nketoana</v>
          </cell>
          <cell r="F188">
            <v>0</v>
          </cell>
          <cell r="G188">
            <v>0</v>
          </cell>
          <cell r="H188">
            <v>0</v>
          </cell>
          <cell r="I188">
            <v>893</v>
          </cell>
          <cell r="J188">
            <v>10127</v>
          </cell>
          <cell r="K188">
            <v>8382</v>
          </cell>
          <cell r="L188">
            <v>0</v>
          </cell>
          <cell r="M188">
            <v>0</v>
          </cell>
          <cell r="N188">
            <v>0</v>
          </cell>
          <cell r="O188">
            <v>248369</v>
          </cell>
          <cell r="P188">
            <v>90000</v>
          </cell>
          <cell r="Q188">
            <v>50000</v>
          </cell>
          <cell r="R188">
            <v>0</v>
          </cell>
          <cell r="S188">
            <v>0</v>
          </cell>
          <cell r="T188">
            <v>0</v>
          </cell>
          <cell r="U188"/>
          <cell r="V188"/>
          <cell r="W188"/>
          <cell r="X188"/>
          <cell r="Y188"/>
          <cell r="Z188"/>
          <cell r="AA188"/>
          <cell r="AB188"/>
          <cell r="AC188"/>
          <cell r="AD188"/>
          <cell r="AE188"/>
          <cell r="AF188"/>
          <cell r="AG188"/>
          <cell r="AH188"/>
          <cell r="AI188"/>
        </row>
        <row r="189">
          <cell r="E189" t="str">
            <v>Maluti-a-Phofung</v>
          </cell>
          <cell r="F189">
            <v>0</v>
          </cell>
          <cell r="G189">
            <v>0</v>
          </cell>
          <cell r="H189">
            <v>0</v>
          </cell>
          <cell r="I189">
            <v>8268</v>
          </cell>
          <cell r="J189">
            <v>8787</v>
          </cell>
          <cell r="K189">
            <v>4191</v>
          </cell>
          <cell r="L189">
            <v>0</v>
          </cell>
          <cell r="M189">
            <v>0</v>
          </cell>
          <cell r="N189">
            <v>0</v>
          </cell>
          <cell r="O189">
            <v>79000</v>
          </cell>
          <cell r="P189">
            <v>50000</v>
          </cell>
          <cell r="Q189">
            <v>60000</v>
          </cell>
          <cell r="R189">
            <v>39000</v>
          </cell>
          <cell r="S189">
            <v>0</v>
          </cell>
          <cell r="T189">
            <v>0</v>
          </cell>
          <cell r="U189"/>
          <cell r="V189"/>
          <cell r="W189"/>
          <cell r="X189"/>
          <cell r="Y189"/>
          <cell r="Z189"/>
          <cell r="AA189"/>
          <cell r="AB189"/>
          <cell r="AC189"/>
          <cell r="AD189"/>
          <cell r="AE189"/>
          <cell r="AF189"/>
          <cell r="AG189"/>
          <cell r="AH189"/>
          <cell r="AI189"/>
        </row>
        <row r="190">
          <cell r="E190" t="str">
            <v>Phumelela</v>
          </cell>
          <cell r="F190">
            <v>0</v>
          </cell>
          <cell r="G190">
            <v>0</v>
          </cell>
          <cell r="H190">
            <v>0</v>
          </cell>
          <cell r="I190">
            <v>8159</v>
          </cell>
          <cell r="J190">
            <v>133</v>
          </cell>
          <cell r="K190">
            <v>0</v>
          </cell>
          <cell r="L190">
            <v>0</v>
          </cell>
          <cell r="M190">
            <v>0</v>
          </cell>
          <cell r="N190">
            <v>0</v>
          </cell>
          <cell r="O190">
            <v>0</v>
          </cell>
          <cell r="P190">
            <v>0</v>
          </cell>
          <cell r="Q190">
            <v>0</v>
          </cell>
          <cell r="R190">
            <v>0</v>
          </cell>
          <cell r="S190">
            <v>0</v>
          </cell>
          <cell r="T190">
            <v>0</v>
          </cell>
          <cell r="U190"/>
          <cell r="V190"/>
          <cell r="W190"/>
          <cell r="X190"/>
          <cell r="Y190"/>
          <cell r="Z190"/>
          <cell r="AA190"/>
          <cell r="AB190"/>
          <cell r="AC190"/>
          <cell r="AD190"/>
          <cell r="AE190"/>
          <cell r="AF190"/>
          <cell r="AG190"/>
          <cell r="AH190"/>
          <cell r="AI190"/>
        </row>
        <row r="191">
          <cell r="E191" t="str">
            <v>Mantsopa</v>
          </cell>
          <cell r="F191">
            <v>0</v>
          </cell>
          <cell r="G191">
            <v>0</v>
          </cell>
          <cell r="H191">
            <v>0</v>
          </cell>
          <cell r="I191">
            <v>4030</v>
          </cell>
          <cell r="J191">
            <v>6696</v>
          </cell>
          <cell r="K191">
            <v>0</v>
          </cell>
          <cell r="L191">
            <v>0</v>
          </cell>
          <cell r="M191">
            <v>0</v>
          </cell>
          <cell r="N191">
            <v>0</v>
          </cell>
          <cell r="O191">
            <v>14000</v>
          </cell>
          <cell r="P191">
            <v>0</v>
          </cell>
          <cell r="Q191">
            <v>0</v>
          </cell>
          <cell r="R191">
            <v>0</v>
          </cell>
          <cell r="S191">
            <v>0</v>
          </cell>
          <cell r="T191">
            <v>0</v>
          </cell>
          <cell r="U191"/>
          <cell r="V191"/>
          <cell r="W191"/>
          <cell r="X191"/>
          <cell r="Y191"/>
          <cell r="Z191"/>
          <cell r="AA191"/>
          <cell r="AB191"/>
          <cell r="AC191"/>
          <cell r="AD191"/>
          <cell r="AE191"/>
          <cell r="AF191"/>
          <cell r="AG191"/>
          <cell r="AH191"/>
          <cell r="AI191"/>
        </row>
        <row r="192">
          <cell r="E192" t="str">
            <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cell r="V192"/>
          <cell r="W192"/>
          <cell r="X192"/>
          <cell r="Y192"/>
          <cell r="Z192"/>
          <cell r="AA192"/>
          <cell r="AB192"/>
          <cell r="AC192"/>
          <cell r="AD192"/>
          <cell r="AE192"/>
          <cell r="AF192"/>
          <cell r="AG192"/>
          <cell r="AH192"/>
          <cell r="AI192"/>
        </row>
        <row r="193">
          <cell r="E193" t="str">
            <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cell r="V193"/>
          <cell r="W193"/>
          <cell r="X193"/>
          <cell r="Y193"/>
          <cell r="Z193"/>
          <cell r="AA193"/>
          <cell r="AB193"/>
          <cell r="AC193"/>
          <cell r="AD193"/>
          <cell r="AE193"/>
          <cell r="AF193"/>
          <cell r="AG193"/>
          <cell r="AH193"/>
          <cell r="AI193"/>
        </row>
        <row r="194">
          <cell r="E194" t="str">
            <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cell r="V194"/>
          <cell r="W194"/>
          <cell r="X194"/>
          <cell r="Y194"/>
          <cell r="Z194"/>
          <cell r="AA194"/>
          <cell r="AB194"/>
          <cell r="AC194"/>
          <cell r="AD194"/>
          <cell r="AE194"/>
          <cell r="AF194"/>
          <cell r="AG194"/>
          <cell r="AH194"/>
          <cell r="AI194"/>
        </row>
        <row r="195">
          <cell r="E195" t="str">
            <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cell r="V195"/>
          <cell r="W195"/>
          <cell r="X195"/>
          <cell r="Y195"/>
          <cell r="Z195"/>
          <cell r="AA195"/>
          <cell r="AB195"/>
          <cell r="AC195"/>
          <cell r="AD195"/>
          <cell r="AE195"/>
          <cell r="AF195"/>
          <cell r="AG195"/>
          <cell r="AH195"/>
          <cell r="AI195"/>
        </row>
        <row r="196">
          <cell r="E196" t="str">
            <v>Thabo Mofutsanyana District Municipality</v>
          </cell>
          <cell r="F196">
            <v>4260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cell r="V196"/>
          <cell r="W196"/>
          <cell r="X196"/>
          <cell r="Y196"/>
          <cell r="Z196"/>
          <cell r="AA196"/>
          <cell r="AB196"/>
          <cell r="AC196"/>
          <cell r="AD196"/>
          <cell r="AE196"/>
          <cell r="AF196"/>
          <cell r="AG196"/>
          <cell r="AH196"/>
          <cell r="AI196"/>
        </row>
        <row r="197">
          <cell r="E197"/>
          <cell r="F197">
            <v>4260</v>
          </cell>
          <cell r="G197">
            <v>0</v>
          </cell>
          <cell r="H197">
            <v>0</v>
          </cell>
          <cell r="I197">
            <v>21845</v>
          </cell>
          <cell r="J197">
            <v>36848</v>
          </cell>
          <cell r="K197">
            <v>30934</v>
          </cell>
          <cell r="L197">
            <v>0</v>
          </cell>
          <cell r="M197">
            <v>0</v>
          </cell>
          <cell r="N197">
            <v>0</v>
          </cell>
          <cell r="O197">
            <v>590583</v>
          </cell>
          <cell r="P197">
            <v>230000</v>
          </cell>
          <cell r="Q197">
            <v>265900</v>
          </cell>
          <cell r="R197">
            <v>49000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row>
        <row r="198">
          <cell r="E198"/>
          <cell r="F198"/>
          <cell r="G198"/>
          <cell r="H198"/>
          <cell r="I198"/>
          <cell r="J198"/>
          <cell r="K198"/>
          <cell r="L198"/>
          <cell r="M198"/>
          <cell r="N198"/>
          <cell r="O198"/>
          <cell r="P198"/>
          <cell r="Q198"/>
          <cell r="R198"/>
          <cell r="S198"/>
          <cell r="T198"/>
          <cell r="U198"/>
          <cell r="V198"/>
          <cell r="W198"/>
          <cell r="X198"/>
          <cell r="Y198"/>
          <cell r="Z198"/>
          <cell r="AA198"/>
          <cell r="AB198"/>
          <cell r="AC198"/>
          <cell r="AD198"/>
          <cell r="AE198"/>
          <cell r="AF198"/>
          <cell r="AG198"/>
          <cell r="AH198"/>
          <cell r="AI198"/>
        </row>
        <row r="199">
          <cell r="E199" t="str">
            <v>Moqhaka</v>
          </cell>
          <cell r="F199">
            <v>0</v>
          </cell>
          <cell r="G199">
            <v>0</v>
          </cell>
          <cell r="H199">
            <v>0</v>
          </cell>
          <cell r="I199">
            <v>9140</v>
          </cell>
          <cell r="J199">
            <v>133</v>
          </cell>
          <cell r="K199">
            <v>0</v>
          </cell>
          <cell r="L199">
            <v>0</v>
          </cell>
          <cell r="M199">
            <v>0</v>
          </cell>
          <cell r="N199">
            <v>0</v>
          </cell>
          <cell r="O199">
            <v>0</v>
          </cell>
          <cell r="P199">
            <v>0</v>
          </cell>
          <cell r="Q199">
            <v>0</v>
          </cell>
          <cell r="R199">
            <v>11000</v>
          </cell>
          <cell r="S199">
            <v>0</v>
          </cell>
          <cell r="T199">
            <v>0</v>
          </cell>
          <cell r="U199"/>
          <cell r="V199"/>
          <cell r="W199"/>
          <cell r="X199"/>
          <cell r="Y199"/>
          <cell r="Z199"/>
          <cell r="AA199"/>
          <cell r="AB199"/>
          <cell r="AC199"/>
          <cell r="AD199"/>
          <cell r="AE199"/>
          <cell r="AF199"/>
          <cell r="AG199"/>
          <cell r="AH199"/>
          <cell r="AI199"/>
        </row>
        <row r="200">
          <cell r="E200" t="str">
            <v>Ngwathe</v>
          </cell>
          <cell r="F200">
            <v>0</v>
          </cell>
          <cell r="G200">
            <v>0</v>
          </cell>
          <cell r="H200">
            <v>0</v>
          </cell>
          <cell r="I200">
            <v>75</v>
          </cell>
          <cell r="J200">
            <v>78</v>
          </cell>
          <cell r="K200">
            <v>0</v>
          </cell>
          <cell r="L200">
            <v>0</v>
          </cell>
          <cell r="M200">
            <v>0</v>
          </cell>
          <cell r="N200">
            <v>0</v>
          </cell>
          <cell r="O200">
            <v>0</v>
          </cell>
          <cell r="P200">
            <v>0</v>
          </cell>
          <cell r="Q200">
            <v>0</v>
          </cell>
          <cell r="R200">
            <v>0</v>
          </cell>
          <cell r="S200">
            <v>0</v>
          </cell>
          <cell r="T200">
            <v>0</v>
          </cell>
          <cell r="U200"/>
          <cell r="V200"/>
          <cell r="W200"/>
          <cell r="X200"/>
          <cell r="Y200"/>
          <cell r="Z200"/>
          <cell r="AA200"/>
          <cell r="AB200"/>
          <cell r="AC200"/>
          <cell r="AD200"/>
          <cell r="AE200"/>
          <cell r="AF200"/>
          <cell r="AG200"/>
          <cell r="AH200"/>
          <cell r="AI200"/>
        </row>
        <row r="201">
          <cell r="E201" t="str">
            <v>Metsimaholo</v>
          </cell>
          <cell r="F201">
            <v>0</v>
          </cell>
          <cell r="G201">
            <v>0</v>
          </cell>
          <cell r="H201">
            <v>0</v>
          </cell>
          <cell r="I201">
            <v>0</v>
          </cell>
          <cell r="J201">
            <v>0</v>
          </cell>
          <cell r="K201">
            <v>0</v>
          </cell>
          <cell r="L201">
            <v>0</v>
          </cell>
          <cell r="M201">
            <v>0</v>
          </cell>
          <cell r="N201">
            <v>0</v>
          </cell>
          <cell r="O201">
            <v>40000</v>
          </cell>
          <cell r="P201">
            <v>0</v>
          </cell>
          <cell r="Q201">
            <v>0</v>
          </cell>
          <cell r="R201">
            <v>0</v>
          </cell>
          <cell r="S201">
            <v>0</v>
          </cell>
          <cell r="T201">
            <v>0</v>
          </cell>
          <cell r="U201"/>
          <cell r="V201"/>
          <cell r="W201"/>
          <cell r="X201"/>
          <cell r="Y201"/>
          <cell r="Z201"/>
          <cell r="AA201"/>
          <cell r="AB201"/>
          <cell r="AC201"/>
          <cell r="AD201"/>
          <cell r="AE201"/>
          <cell r="AF201"/>
          <cell r="AG201"/>
          <cell r="AH201"/>
          <cell r="AI201"/>
        </row>
        <row r="202">
          <cell r="E202" t="str">
            <v>Mafube</v>
          </cell>
          <cell r="F202">
            <v>0</v>
          </cell>
          <cell r="G202">
            <v>0</v>
          </cell>
          <cell r="H202">
            <v>0</v>
          </cell>
          <cell r="I202">
            <v>92</v>
          </cell>
          <cell r="J202">
            <v>97</v>
          </cell>
          <cell r="K202">
            <v>0</v>
          </cell>
          <cell r="L202">
            <v>0</v>
          </cell>
          <cell r="M202">
            <v>0</v>
          </cell>
          <cell r="N202">
            <v>0</v>
          </cell>
          <cell r="O202">
            <v>75000</v>
          </cell>
          <cell r="P202">
            <v>60000</v>
          </cell>
          <cell r="Q202">
            <v>20000</v>
          </cell>
          <cell r="R202">
            <v>5000</v>
          </cell>
          <cell r="S202">
            <v>0</v>
          </cell>
          <cell r="T202">
            <v>0</v>
          </cell>
          <cell r="U202"/>
          <cell r="V202"/>
          <cell r="W202"/>
          <cell r="X202"/>
          <cell r="Y202"/>
          <cell r="Z202"/>
          <cell r="AA202"/>
          <cell r="AB202"/>
          <cell r="AC202"/>
          <cell r="AD202"/>
          <cell r="AE202"/>
          <cell r="AF202"/>
          <cell r="AG202"/>
          <cell r="AH202"/>
          <cell r="AI202"/>
        </row>
        <row r="203">
          <cell r="E203" t="str">
            <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cell r="V203"/>
          <cell r="W203"/>
          <cell r="X203"/>
          <cell r="Y203"/>
          <cell r="Z203"/>
          <cell r="AA203"/>
          <cell r="AB203"/>
          <cell r="AC203"/>
          <cell r="AD203"/>
          <cell r="AE203"/>
          <cell r="AF203"/>
          <cell r="AG203"/>
          <cell r="AH203"/>
          <cell r="AI203"/>
        </row>
        <row r="204">
          <cell r="E204" t="str">
            <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cell r="V204"/>
          <cell r="W204"/>
          <cell r="X204"/>
          <cell r="Y204"/>
          <cell r="Z204"/>
          <cell r="AA204"/>
          <cell r="AB204"/>
          <cell r="AC204"/>
          <cell r="AD204"/>
          <cell r="AE204"/>
          <cell r="AF204"/>
          <cell r="AG204"/>
          <cell r="AH204"/>
          <cell r="AI204"/>
        </row>
        <row r="205">
          <cell r="E205" t="str">
            <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cell r="V205"/>
          <cell r="W205"/>
          <cell r="X205"/>
          <cell r="Y205"/>
          <cell r="Z205"/>
          <cell r="AA205"/>
          <cell r="AB205"/>
          <cell r="AC205"/>
          <cell r="AD205"/>
          <cell r="AE205"/>
          <cell r="AF205"/>
          <cell r="AG205"/>
          <cell r="AH205"/>
          <cell r="AI205"/>
        </row>
        <row r="206">
          <cell r="E206" t="str">
            <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cell r="V206"/>
          <cell r="W206"/>
          <cell r="X206"/>
          <cell r="Y206"/>
          <cell r="Z206"/>
          <cell r="AA206"/>
          <cell r="AB206"/>
          <cell r="AC206"/>
          <cell r="AD206"/>
          <cell r="AE206"/>
          <cell r="AF206"/>
          <cell r="AG206"/>
          <cell r="AH206"/>
          <cell r="AI206"/>
        </row>
        <row r="207">
          <cell r="E207" t="str">
            <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cell r="V207"/>
          <cell r="W207"/>
          <cell r="X207"/>
          <cell r="Y207"/>
          <cell r="Z207"/>
          <cell r="AA207"/>
          <cell r="AB207"/>
          <cell r="AC207"/>
          <cell r="AD207"/>
          <cell r="AE207"/>
          <cell r="AF207"/>
          <cell r="AG207"/>
          <cell r="AH207"/>
          <cell r="AI207"/>
        </row>
        <row r="208">
          <cell r="E208" t="str">
            <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cell r="V208"/>
          <cell r="W208"/>
          <cell r="X208"/>
          <cell r="Y208"/>
          <cell r="Z208"/>
          <cell r="AA208"/>
          <cell r="AB208"/>
          <cell r="AC208"/>
          <cell r="AD208"/>
          <cell r="AE208"/>
          <cell r="AF208"/>
          <cell r="AG208"/>
          <cell r="AH208"/>
          <cell r="AI208"/>
        </row>
        <row r="209">
          <cell r="E209" t="str">
            <v>Fezile Dabi District Municipality</v>
          </cell>
          <cell r="F209">
            <v>3290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cell r="V209"/>
          <cell r="W209"/>
          <cell r="X209"/>
          <cell r="Y209"/>
          <cell r="Z209"/>
          <cell r="AA209"/>
          <cell r="AB209"/>
          <cell r="AC209"/>
          <cell r="AD209"/>
          <cell r="AE209"/>
          <cell r="AF209"/>
          <cell r="AG209"/>
          <cell r="AH209"/>
          <cell r="AI209"/>
        </row>
        <row r="210">
          <cell r="E210"/>
          <cell r="F210">
            <v>3290</v>
          </cell>
          <cell r="G210">
            <v>0</v>
          </cell>
          <cell r="H210">
            <v>0</v>
          </cell>
          <cell r="I210">
            <v>9307</v>
          </cell>
          <cell r="J210">
            <v>308</v>
          </cell>
          <cell r="K210">
            <v>0</v>
          </cell>
          <cell r="L210">
            <v>0</v>
          </cell>
          <cell r="M210">
            <v>0</v>
          </cell>
          <cell r="N210">
            <v>0</v>
          </cell>
          <cell r="O210">
            <v>115000</v>
          </cell>
          <cell r="P210">
            <v>60000</v>
          </cell>
          <cell r="Q210">
            <v>20000</v>
          </cell>
          <cell r="R210">
            <v>16000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row>
        <row r="211">
          <cell r="E211"/>
          <cell r="F211"/>
          <cell r="G211"/>
          <cell r="H211"/>
          <cell r="I211"/>
          <cell r="J211"/>
          <cell r="K211"/>
          <cell r="L211"/>
          <cell r="M211"/>
          <cell r="N211"/>
          <cell r="O211"/>
          <cell r="P211"/>
          <cell r="Q211"/>
          <cell r="R211"/>
          <cell r="S211"/>
          <cell r="T211"/>
          <cell r="U211"/>
          <cell r="V211"/>
          <cell r="W211"/>
          <cell r="X211"/>
          <cell r="Y211"/>
          <cell r="Z211"/>
          <cell r="AA211"/>
          <cell r="AB211"/>
          <cell r="AC211"/>
          <cell r="AD211"/>
          <cell r="AE211"/>
          <cell r="AF211"/>
          <cell r="AG211"/>
          <cell r="AH211"/>
          <cell r="AI211"/>
        </row>
        <row r="212">
          <cell r="E212" t="str">
            <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cell r="V212"/>
          <cell r="W212"/>
          <cell r="X212"/>
          <cell r="Y212"/>
          <cell r="Z212"/>
          <cell r="AA212"/>
          <cell r="AB212"/>
          <cell r="AC212"/>
          <cell r="AD212"/>
          <cell r="AE212"/>
          <cell r="AF212"/>
          <cell r="AG212"/>
          <cell r="AH212"/>
          <cell r="AI212"/>
        </row>
        <row r="213">
          <cell r="E213" t="str">
            <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cell r="V213"/>
          <cell r="W213"/>
          <cell r="X213"/>
          <cell r="Y213"/>
          <cell r="Z213"/>
          <cell r="AA213"/>
          <cell r="AB213"/>
          <cell r="AC213"/>
          <cell r="AD213"/>
          <cell r="AE213"/>
          <cell r="AF213"/>
          <cell r="AG213"/>
          <cell r="AH213"/>
          <cell r="AI213"/>
        </row>
        <row r="214">
          <cell r="E214" t="str">
            <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cell r="V214"/>
          <cell r="W214"/>
          <cell r="X214"/>
          <cell r="Y214"/>
          <cell r="Z214"/>
          <cell r="AA214"/>
          <cell r="AB214"/>
          <cell r="AC214"/>
          <cell r="AD214"/>
          <cell r="AE214"/>
          <cell r="AF214"/>
          <cell r="AG214"/>
          <cell r="AH214"/>
          <cell r="AI214"/>
        </row>
        <row r="215">
          <cell r="E215" t="str">
            <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cell r="V215"/>
          <cell r="W215"/>
          <cell r="X215"/>
          <cell r="Y215"/>
          <cell r="Z215"/>
          <cell r="AA215"/>
          <cell r="AB215"/>
          <cell r="AC215"/>
          <cell r="AD215"/>
          <cell r="AE215"/>
          <cell r="AF215"/>
          <cell r="AG215"/>
          <cell r="AH215"/>
          <cell r="AI215"/>
        </row>
        <row r="216">
          <cell r="E216" t="str">
            <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cell r="V216"/>
          <cell r="W216"/>
          <cell r="X216"/>
          <cell r="Y216"/>
          <cell r="Z216"/>
          <cell r="AA216"/>
          <cell r="AB216"/>
          <cell r="AC216"/>
          <cell r="AD216"/>
          <cell r="AE216"/>
          <cell r="AF216"/>
          <cell r="AG216"/>
          <cell r="AH216"/>
          <cell r="AI216"/>
        </row>
        <row r="217">
          <cell r="E217" t="str">
            <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cell r="V217"/>
          <cell r="W217"/>
          <cell r="X217"/>
          <cell r="Y217"/>
          <cell r="Z217"/>
          <cell r="AA217"/>
          <cell r="AB217"/>
          <cell r="AC217"/>
          <cell r="AD217"/>
          <cell r="AE217"/>
          <cell r="AF217"/>
          <cell r="AG217"/>
          <cell r="AH217"/>
          <cell r="AI217"/>
        </row>
        <row r="218">
          <cell r="E218" t="str">
            <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cell r="V218"/>
          <cell r="W218"/>
          <cell r="X218"/>
          <cell r="Y218"/>
          <cell r="Z218"/>
          <cell r="AA218"/>
          <cell r="AB218"/>
          <cell r="AC218"/>
          <cell r="AD218"/>
          <cell r="AE218"/>
          <cell r="AF218"/>
          <cell r="AG218"/>
          <cell r="AH218"/>
          <cell r="AI218"/>
        </row>
        <row r="219">
          <cell r="E219" t="str">
            <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cell r="V219"/>
          <cell r="W219"/>
          <cell r="X219"/>
          <cell r="Y219"/>
          <cell r="Z219"/>
          <cell r="AA219"/>
          <cell r="AB219"/>
          <cell r="AC219"/>
          <cell r="AD219"/>
          <cell r="AE219"/>
          <cell r="AF219"/>
          <cell r="AG219"/>
          <cell r="AH219"/>
          <cell r="AI219"/>
        </row>
        <row r="220">
          <cell r="E220" t="str">
            <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cell r="V220"/>
          <cell r="W220"/>
          <cell r="X220"/>
          <cell r="Y220"/>
          <cell r="Z220"/>
          <cell r="AA220"/>
          <cell r="AB220"/>
          <cell r="AC220"/>
          <cell r="AD220"/>
          <cell r="AE220"/>
          <cell r="AF220"/>
          <cell r="AG220"/>
          <cell r="AH220"/>
          <cell r="AI220"/>
        </row>
        <row r="221">
          <cell r="E221" t="str">
            <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cell r="V221"/>
          <cell r="W221"/>
          <cell r="X221"/>
          <cell r="Y221"/>
          <cell r="Z221"/>
          <cell r="AA221"/>
          <cell r="AB221"/>
          <cell r="AC221"/>
          <cell r="AD221"/>
          <cell r="AE221"/>
          <cell r="AF221"/>
          <cell r="AG221"/>
          <cell r="AH221"/>
          <cell r="AI221"/>
        </row>
        <row r="222">
          <cell r="E222" t="str">
            <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cell r="V222"/>
          <cell r="W222"/>
          <cell r="X222"/>
          <cell r="Y222"/>
          <cell r="Z222"/>
          <cell r="AA222"/>
          <cell r="AB222"/>
          <cell r="AC222"/>
          <cell r="AD222"/>
          <cell r="AE222"/>
          <cell r="AF222"/>
          <cell r="AG222"/>
          <cell r="AH222"/>
          <cell r="AI222"/>
        </row>
        <row r="223">
          <cell r="E223"/>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row>
        <row r="224">
          <cell r="E224"/>
          <cell r="F224"/>
          <cell r="G224"/>
          <cell r="H224"/>
          <cell r="I224"/>
          <cell r="J224"/>
          <cell r="K224"/>
          <cell r="L224"/>
          <cell r="M224"/>
          <cell r="N224"/>
          <cell r="O224"/>
          <cell r="P224"/>
          <cell r="Q224"/>
          <cell r="R224"/>
          <cell r="S224"/>
          <cell r="T224"/>
          <cell r="U224"/>
          <cell r="V224"/>
          <cell r="W224"/>
          <cell r="X224"/>
          <cell r="Y224"/>
          <cell r="Z224"/>
          <cell r="AA224"/>
          <cell r="AB224"/>
          <cell r="AC224"/>
          <cell r="AD224"/>
          <cell r="AE224"/>
          <cell r="AF224"/>
          <cell r="AG224"/>
          <cell r="AH224"/>
          <cell r="AI224"/>
        </row>
        <row r="225">
          <cell r="E225" t="str">
            <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cell r="V225"/>
          <cell r="W225"/>
          <cell r="X225"/>
          <cell r="Y225"/>
          <cell r="Z225"/>
          <cell r="AA225"/>
          <cell r="AB225"/>
          <cell r="AC225"/>
          <cell r="AD225"/>
          <cell r="AE225"/>
          <cell r="AF225"/>
          <cell r="AG225"/>
          <cell r="AH225"/>
          <cell r="AI225"/>
        </row>
        <row r="226">
          <cell r="E226" t="str">
            <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cell r="V226"/>
          <cell r="W226"/>
          <cell r="X226"/>
          <cell r="Y226"/>
          <cell r="Z226"/>
          <cell r="AA226"/>
          <cell r="AB226"/>
          <cell r="AC226"/>
          <cell r="AD226"/>
          <cell r="AE226"/>
          <cell r="AF226"/>
          <cell r="AG226"/>
          <cell r="AH226"/>
          <cell r="AI226"/>
        </row>
        <row r="227">
          <cell r="E227" t="str">
            <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cell r="V227"/>
          <cell r="W227"/>
          <cell r="X227"/>
          <cell r="Y227"/>
          <cell r="Z227"/>
          <cell r="AA227"/>
          <cell r="AB227"/>
          <cell r="AC227"/>
          <cell r="AD227"/>
          <cell r="AE227"/>
          <cell r="AF227"/>
          <cell r="AG227"/>
          <cell r="AH227"/>
          <cell r="AI227"/>
        </row>
        <row r="228">
          <cell r="E228" t="str">
            <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cell r="V228"/>
          <cell r="W228"/>
          <cell r="X228"/>
          <cell r="Y228"/>
          <cell r="Z228"/>
          <cell r="AA228"/>
          <cell r="AB228"/>
          <cell r="AC228"/>
          <cell r="AD228"/>
          <cell r="AE228"/>
          <cell r="AF228"/>
          <cell r="AG228"/>
          <cell r="AH228"/>
          <cell r="AI228"/>
        </row>
        <row r="229">
          <cell r="E229" t="str">
            <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cell r="V229"/>
          <cell r="W229"/>
          <cell r="X229"/>
          <cell r="Y229"/>
          <cell r="Z229"/>
          <cell r="AA229"/>
          <cell r="AB229"/>
          <cell r="AC229"/>
          <cell r="AD229"/>
          <cell r="AE229"/>
          <cell r="AF229"/>
          <cell r="AG229"/>
          <cell r="AH229"/>
          <cell r="AI229"/>
        </row>
        <row r="230">
          <cell r="E230" t="str">
            <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cell r="V230"/>
          <cell r="W230"/>
          <cell r="X230"/>
          <cell r="Y230"/>
          <cell r="Z230"/>
          <cell r="AA230"/>
          <cell r="AB230"/>
          <cell r="AC230"/>
          <cell r="AD230"/>
          <cell r="AE230"/>
          <cell r="AF230"/>
          <cell r="AG230"/>
          <cell r="AH230"/>
          <cell r="AI230"/>
        </row>
        <row r="231">
          <cell r="E231" t="str">
            <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cell r="V231"/>
          <cell r="W231"/>
          <cell r="X231"/>
          <cell r="Y231"/>
          <cell r="Z231"/>
          <cell r="AA231"/>
          <cell r="AB231"/>
          <cell r="AC231"/>
          <cell r="AD231"/>
          <cell r="AE231"/>
          <cell r="AF231"/>
          <cell r="AG231"/>
          <cell r="AH231"/>
          <cell r="AI231"/>
        </row>
        <row r="232">
          <cell r="E232" t="str">
            <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cell r="V232"/>
          <cell r="W232"/>
          <cell r="X232"/>
          <cell r="Y232"/>
          <cell r="Z232"/>
          <cell r="AA232"/>
          <cell r="AB232"/>
          <cell r="AC232"/>
          <cell r="AD232"/>
          <cell r="AE232"/>
          <cell r="AF232"/>
          <cell r="AG232"/>
          <cell r="AH232"/>
          <cell r="AI232"/>
        </row>
        <row r="233">
          <cell r="E233" t="str">
            <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cell r="V233"/>
          <cell r="W233"/>
          <cell r="X233"/>
          <cell r="Y233"/>
          <cell r="Z233"/>
          <cell r="AA233"/>
          <cell r="AB233"/>
          <cell r="AC233"/>
          <cell r="AD233"/>
          <cell r="AE233"/>
          <cell r="AF233"/>
          <cell r="AG233"/>
          <cell r="AH233"/>
          <cell r="AI233"/>
        </row>
        <row r="234">
          <cell r="E234" t="str">
            <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cell r="V234"/>
          <cell r="W234"/>
          <cell r="X234"/>
          <cell r="Y234"/>
          <cell r="Z234"/>
          <cell r="AA234"/>
          <cell r="AB234"/>
          <cell r="AC234"/>
          <cell r="AD234"/>
          <cell r="AE234"/>
          <cell r="AF234"/>
          <cell r="AG234"/>
          <cell r="AH234"/>
          <cell r="AI234"/>
        </row>
        <row r="235">
          <cell r="E235" t="str">
            <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cell r="V235"/>
          <cell r="W235"/>
          <cell r="X235"/>
          <cell r="Y235"/>
          <cell r="Z235"/>
          <cell r="AA235"/>
          <cell r="AB235"/>
          <cell r="AC235"/>
          <cell r="AD235"/>
          <cell r="AE235"/>
          <cell r="AF235"/>
          <cell r="AG235"/>
          <cell r="AH235"/>
          <cell r="AI235"/>
        </row>
        <row r="236">
          <cell r="E236"/>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row>
        <row r="237">
          <cell r="E237"/>
          <cell r="F237"/>
          <cell r="G237"/>
          <cell r="H237"/>
          <cell r="I237"/>
          <cell r="J237"/>
          <cell r="K237"/>
          <cell r="L237"/>
          <cell r="M237"/>
          <cell r="N237"/>
          <cell r="O237"/>
          <cell r="P237"/>
          <cell r="Q237"/>
          <cell r="R237"/>
          <cell r="S237"/>
          <cell r="T237"/>
          <cell r="U237"/>
          <cell r="V237"/>
          <cell r="W237"/>
          <cell r="X237"/>
          <cell r="Y237"/>
          <cell r="Z237"/>
          <cell r="AA237"/>
          <cell r="AB237"/>
          <cell r="AC237"/>
          <cell r="AD237"/>
          <cell r="AE237"/>
          <cell r="AF237"/>
          <cell r="AG237"/>
          <cell r="AH237"/>
          <cell r="AI237"/>
        </row>
        <row r="238">
          <cell r="E238" t="str">
            <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cell r="V238"/>
          <cell r="W238"/>
          <cell r="X238"/>
          <cell r="Y238"/>
          <cell r="Z238"/>
          <cell r="AA238"/>
          <cell r="AB238"/>
          <cell r="AC238"/>
          <cell r="AD238"/>
          <cell r="AE238"/>
          <cell r="AF238"/>
          <cell r="AG238"/>
          <cell r="AH238"/>
          <cell r="AI238"/>
        </row>
        <row r="239">
          <cell r="E239" t="str">
            <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cell r="V239"/>
          <cell r="W239"/>
          <cell r="X239"/>
          <cell r="Y239"/>
          <cell r="Z239"/>
          <cell r="AA239"/>
          <cell r="AB239"/>
          <cell r="AC239"/>
          <cell r="AD239"/>
          <cell r="AE239"/>
          <cell r="AF239"/>
          <cell r="AG239"/>
          <cell r="AH239"/>
          <cell r="AI239"/>
        </row>
        <row r="240">
          <cell r="E240" t="str">
            <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cell r="V240"/>
          <cell r="W240"/>
          <cell r="X240"/>
          <cell r="Y240"/>
          <cell r="Z240"/>
          <cell r="AA240"/>
          <cell r="AB240"/>
          <cell r="AC240"/>
          <cell r="AD240"/>
          <cell r="AE240"/>
          <cell r="AF240"/>
          <cell r="AG240"/>
          <cell r="AH240"/>
          <cell r="AI240"/>
        </row>
        <row r="241">
          <cell r="E241" t="str">
            <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cell r="V241"/>
          <cell r="W241"/>
          <cell r="X241"/>
          <cell r="Y241"/>
          <cell r="Z241"/>
          <cell r="AA241"/>
          <cell r="AB241"/>
          <cell r="AC241"/>
          <cell r="AD241"/>
          <cell r="AE241"/>
          <cell r="AF241"/>
          <cell r="AG241"/>
          <cell r="AH241"/>
          <cell r="AI241"/>
        </row>
        <row r="242">
          <cell r="E242" t="str">
            <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cell r="V242"/>
          <cell r="W242"/>
          <cell r="X242"/>
          <cell r="Y242"/>
          <cell r="Z242"/>
          <cell r="AA242"/>
          <cell r="AB242"/>
          <cell r="AC242"/>
          <cell r="AD242"/>
          <cell r="AE242"/>
          <cell r="AF242"/>
          <cell r="AG242"/>
          <cell r="AH242"/>
          <cell r="AI242"/>
        </row>
        <row r="243">
          <cell r="E243" t="str">
            <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cell r="V243"/>
          <cell r="W243"/>
          <cell r="X243"/>
          <cell r="Y243"/>
          <cell r="Z243"/>
          <cell r="AA243"/>
          <cell r="AB243"/>
          <cell r="AC243"/>
          <cell r="AD243"/>
          <cell r="AE243"/>
          <cell r="AF243"/>
          <cell r="AG243"/>
          <cell r="AH243"/>
          <cell r="AI243"/>
        </row>
        <row r="244">
          <cell r="E244" t="str">
            <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cell r="V244"/>
          <cell r="W244"/>
          <cell r="X244"/>
          <cell r="Y244"/>
          <cell r="Z244"/>
          <cell r="AA244"/>
          <cell r="AB244"/>
          <cell r="AC244"/>
          <cell r="AD244"/>
          <cell r="AE244"/>
          <cell r="AF244"/>
          <cell r="AG244"/>
          <cell r="AH244"/>
          <cell r="AI244"/>
        </row>
        <row r="245">
          <cell r="E245" t="str">
            <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cell r="V245"/>
          <cell r="W245"/>
          <cell r="X245"/>
          <cell r="Y245"/>
          <cell r="Z245"/>
          <cell r="AA245"/>
          <cell r="AB245"/>
          <cell r="AC245"/>
          <cell r="AD245"/>
          <cell r="AE245"/>
          <cell r="AF245"/>
          <cell r="AG245"/>
          <cell r="AH245"/>
          <cell r="AI245"/>
        </row>
        <row r="246">
          <cell r="E246" t="str">
            <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cell r="V246"/>
          <cell r="W246"/>
          <cell r="X246"/>
          <cell r="Y246"/>
          <cell r="Z246"/>
          <cell r="AA246"/>
          <cell r="AB246"/>
          <cell r="AC246"/>
          <cell r="AD246"/>
          <cell r="AE246"/>
          <cell r="AF246"/>
          <cell r="AG246"/>
          <cell r="AH246"/>
          <cell r="AI246"/>
        </row>
        <row r="247">
          <cell r="E247" t="str">
            <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cell r="V247"/>
          <cell r="W247"/>
          <cell r="X247"/>
          <cell r="Y247"/>
          <cell r="Z247"/>
          <cell r="AA247"/>
          <cell r="AB247"/>
          <cell r="AC247"/>
          <cell r="AD247"/>
          <cell r="AE247"/>
          <cell r="AF247"/>
          <cell r="AG247"/>
          <cell r="AH247"/>
          <cell r="AI247"/>
        </row>
        <row r="248">
          <cell r="E248" t="str">
            <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cell r="V248"/>
          <cell r="W248"/>
          <cell r="X248"/>
          <cell r="Y248"/>
          <cell r="Z248"/>
          <cell r="AA248"/>
          <cell r="AB248"/>
          <cell r="AC248"/>
          <cell r="AD248"/>
          <cell r="AE248"/>
          <cell r="AF248"/>
          <cell r="AG248"/>
          <cell r="AH248"/>
          <cell r="AI248"/>
        </row>
        <row r="249">
          <cell r="E249"/>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row>
        <row r="250">
          <cell r="E250"/>
          <cell r="F250"/>
          <cell r="G250"/>
          <cell r="H250"/>
          <cell r="I250"/>
          <cell r="J250"/>
          <cell r="K250"/>
          <cell r="L250"/>
          <cell r="M250"/>
          <cell r="N250"/>
          <cell r="O250"/>
          <cell r="P250"/>
          <cell r="Q250"/>
          <cell r="R250"/>
          <cell r="S250"/>
          <cell r="T250"/>
          <cell r="U250"/>
          <cell r="V250"/>
          <cell r="W250"/>
          <cell r="X250"/>
          <cell r="Y250"/>
          <cell r="Z250"/>
          <cell r="AA250"/>
          <cell r="AB250"/>
          <cell r="AC250"/>
          <cell r="AD250"/>
          <cell r="AE250"/>
          <cell r="AF250"/>
          <cell r="AG250"/>
          <cell r="AH250"/>
          <cell r="AI250"/>
        </row>
        <row r="251">
          <cell r="E251" t="str">
            <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cell r="V251"/>
          <cell r="W251"/>
          <cell r="X251"/>
          <cell r="Y251"/>
          <cell r="Z251"/>
          <cell r="AA251"/>
          <cell r="AB251"/>
          <cell r="AC251"/>
          <cell r="AD251"/>
          <cell r="AE251"/>
          <cell r="AF251"/>
          <cell r="AG251"/>
          <cell r="AH251"/>
          <cell r="AI251"/>
        </row>
        <row r="252">
          <cell r="E252" t="str">
            <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cell r="V252"/>
          <cell r="W252"/>
          <cell r="X252"/>
          <cell r="Y252"/>
          <cell r="Z252"/>
          <cell r="AA252"/>
          <cell r="AB252"/>
          <cell r="AC252"/>
          <cell r="AD252"/>
          <cell r="AE252"/>
          <cell r="AF252"/>
          <cell r="AG252"/>
          <cell r="AH252"/>
          <cell r="AI252"/>
        </row>
        <row r="253">
          <cell r="E253" t="str">
            <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cell r="V253"/>
          <cell r="W253"/>
          <cell r="X253"/>
          <cell r="Y253"/>
          <cell r="Z253"/>
          <cell r="AA253"/>
          <cell r="AB253"/>
          <cell r="AC253"/>
          <cell r="AD253"/>
          <cell r="AE253"/>
          <cell r="AF253"/>
          <cell r="AG253"/>
          <cell r="AH253"/>
          <cell r="AI253"/>
        </row>
        <row r="254">
          <cell r="E254" t="str">
            <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cell r="V254"/>
          <cell r="W254"/>
          <cell r="X254"/>
          <cell r="Y254"/>
          <cell r="Z254"/>
          <cell r="AA254"/>
          <cell r="AB254"/>
          <cell r="AC254"/>
          <cell r="AD254"/>
          <cell r="AE254"/>
          <cell r="AF254"/>
          <cell r="AG254"/>
          <cell r="AH254"/>
          <cell r="AI254"/>
        </row>
        <row r="255">
          <cell r="E255" t="str">
            <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cell r="V255"/>
          <cell r="W255"/>
          <cell r="X255"/>
          <cell r="Y255"/>
          <cell r="Z255"/>
          <cell r="AA255"/>
          <cell r="AB255"/>
          <cell r="AC255"/>
          <cell r="AD255"/>
          <cell r="AE255"/>
          <cell r="AF255"/>
          <cell r="AG255"/>
          <cell r="AH255"/>
          <cell r="AI255"/>
        </row>
        <row r="256">
          <cell r="E256" t="str">
            <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cell r="V256"/>
          <cell r="W256"/>
          <cell r="X256"/>
          <cell r="Y256"/>
          <cell r="Z256"/>
          <cell r="AA256"/>
          <cell r="AB256"/>
          <cell r="AC256"/>
          <cell r="AD256"/>
          <cell r="AE256"/>
          <cell r="AF256"/>
          <cell r="AG256"/>
          <cell r="AH256"/>
          <cell r="AI256"/>
        </row>
        <row r="257">
          <cell r="E257" t="str">
            <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cell r="V257"/>
          <cell r="W257"/>
          <cell r="X257"/>
          <cell r="Y257"/>
          <cell r="Z257"/>
          <cell r="AA257"/>
          <cell r="AB257"/>
          <cell r="AC257"/>
          <cell r="AD257"/>
          <cell r="AE257"/>
          <cell r="AF257"/>
          <cell r="AG257"/>
          <cell r="AH257"/>
          <cell r="AI257"/>
        </row>
        <row r="258">
          <cell r="E258" t="str">
            <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cell r="V258"/>
          <cell r="W258"/>
          <cell r="X258"/>
          <cell r="Y258"/>
          <cell r="Z258"/>
          <cell r="AA258"/>
          <cell r="AB258"/>
          <cell r="AC258"/>
          <cell r="AD258"/>
          <cell r="AE258"/>
          <cell r="AF258"/>
          <cell r="AG258"/>
          <cell r="AH258"/>
          <cell r="AI258"/>
        </row>
        <row r="259">
          <cell r="E259" t="str">
            <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cell r="V259"/>
          <cell r="W259"/>
          <cell r="X259"/>
          <cell r="Y259"/>
          <cell r="Z259"/>
          <cell r="AA259"/>
          <cell r="AB259"/>
          <cell r="AC259"/>
          <cell r="AD259"/>
          <cell r="AE259"/>
          <cell r="AF259"/>
          <cell r="AG259"/>
          <cell r="AH259"/>
          <cell r="AI259"/>
        </row>
        <row r="260">
          <cell r="E260" t="str">
            <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cell r="V260"/>
          <cell r="W260"/>
          <cell r="X260"/>
          <cell r="Y260"/>
          <cell r="Z260"/>
          <cell r="AA260"/>
          <cell r="AB260"/>
          <cell r="AC260"/>
          <cell r="AD260"/>
          <cell r="AE260"/>
          <cell r="AF260"/>
          <cell r="AG260"/>
          <cell r="AH260"/>
          <cell r="AI260"/>
        </row>
        <row r="261">
          <cell r="E261" t="str">
            <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cell r="V261"/>
          <cell r="W261"/>
          <cell r="X261"/>
          <cell r="Y261"/>
          <cell r="Z261"/>
          <cell r="AA261"/>
          <cell r="AB261"/>
          <cell r="AC261"/>
          <cell r="AD261"/>
          <cell r="AE261"/>
          <cell r="AF261"/>
          <cell r="AG261"/>
          <cell r="AH261"/>
          <cell r="AI261"/>
        </row>
        <row r="262">
          <cell r="E262"/>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row>
        <row r="263">
          <cell r="E263"/>
          <cell r="F263"/>
          <cell r="G263"/>
          <cell r="H263"/>
          <cell r="I263"/>
          <cell r="J263"/>
          <cell r="K263"/>
          <cell r="L263"/>
          <cell r="M263"/>
          <cell r="N263"/>
          <cell r="O263"/>
          <cell r="P263"/>
          <cell r="Q263"/>
          <cell r="R263"/>
          <cell r="S263"/>
          <cell r="T263"/>
          <cell r="U263"/>
          <cell r="V263"/>
          <cell r="W263"/>
          <cell r="X263"/>
          <cell r="Y263"/>
          <cell r="Z263"/>
          <cell r="AA263"/>
          <cell r="AB263"/>
          <cell r="AC263"/>
          <cell r="AD263"/>
          <cell r="AE263"/>
          <cell r="AF263"/>
          <cell r="AG263"/>
          <cell r="AH263"/>
          <cell r="AI263"/>
        </row>
        <row r="264">
          <cell r="E264" t="str">
            <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cell r="V264"/>
          <cell r="W264"/>
          <cell r="X264"/>
          <cell r="Y264"/>
          <cell r="Z264"/>
          <cell r="AA264"/>
          <cell r="AB264"/>
          <cell r="AC264"/>
          <cell r="AD264"/>
          <cell r="AE264"/>
          <cell r="AF264"/>
          <cell r="AG264"/>
          <cell r="AH264"/>
          <cell r="AI264"/>
        </row>
        <row r="265">
          <cell r="E265" t="str">
            <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cell r="V265"/>
          <cell r="W265"/>
          <cell r="X265"/>
          <cell r="Y265"/>
          <cell r="Z265"/>
          <cell r="AA265"/>
          <cell r="AB265"/>
          <cell r="AC265"/>
          <cell r="AD265"/>
          <cell r="AE265"/>
          <cell r="AF265"/>
          <cell r="AG265"/>
          <cell r="AH265"/>
          <cell r="AI265"/>
        </row>
        <row r="266">
          <cell r="E266" t="str">
            <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cell r="V266"/>
          <cell r="W266"/>
          <cell r="X266"/>
          <cell r="Y266"/>
          <cell r="Z266"/>
          <cell r="AA266"/>
          <cell r="AB266"/>
          <cell r="AC266"/>
          <cell r="AD266"/>
          <cell r="AE266"/>
          <cell r="AF266"/>
          <cell r="AG266"/>
          <cell r="AH266"/>
          <cell r="AI266"/>
        </row>
        <row r="267">
          <cell r="E267" t="str">
            <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cell r="V267"/>
          <cell r="W267"/>
          <cell r="X267"/>
          <cell r="Y267"/>
          <cell r="Z267"/>
          <cell r="AA267"/>
          <cell r="AB267"/>
          <cell r="AC267"/>
          <cell r="AD267"/>
          <cell r="AE267"/>
          <cell r="AF267"/>
          <cell r="AG267"/>
          <cell r="AH267"/>
          <cell r="AI267"/>
        </row>
        <row r="268">
          <cell r="E268" t="str">
            <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cell r="V268"/>
          <cell r="W268"/>
          <cell r="X268"/>
          <cell r="Y268"/>
          <cell r="Z268"/>
          <cell r="AA268"/>
          <cell r="AB268"/>
          <cell r="AC268"/>
          <cell r="AD268"/>
          <cell r="AE268"/>
          <cell r="AF268"/>
          <cell r="AG268"/>
          <cell r="AH268"/>
          <cell r="AI268"/>
        </row>
        <row r="269">
          <cell r="E269" t="str">
            <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cell r="V269"/>
          <cell r="W269"/>
          <cell r="X269"/>
          <cell r="Y269"/>
          <cell r="Z269"/>
          <cell r="AA269"/>
          <cell r="AB269"/>
          <cell r="AC269"/>
          <cell r="AD269"/>
          <cell r="AE269"/>
          <cell r="AF269"/>
          <cell r="AG269"/>
          <cell r="AH269"/>
          <cell r="AI269"/>
        </row>
        <row r="270">
          <cell r="E270" t="str">
            <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cell r="V270"/>
          <cell r="W270"/>
          <cell r="X270"/>
          <cell r="Y270"/>
          <cell r="Z270"/>
          <cell r="AA270"/>
          <cell r="AB270"/>
          <cell r="AC270"/>
          <cell r="AD270"/>
          <cell r="AE270"/>
          <cell r="AF270"/>
          <cell r="AG270"/>
          <cell r="AH270"/>
          <cell r="AI270"/>
        </row>
        <row r="271">
          <cell r="E271" t="str">
            <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cell r="V271"/>
          <cell r="W271"/>
          <cell r="X271"/>
          <cell r="Y271"/>
          <cell r="Z271"/>
          <cell r="AA271"/>
          <cell r="AB271"/>
          <cell r="AC271"/>
          <cell r="AD271"/>
          <cell r="AE271"/>
          <cell r="AF271"/>
          <cell r="AG271"/>
          <cell r="AH271"/>
          <cell r="AI271"/>
        </row>
        <row r="272">
          <cell r="E272" t="str">
            <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cell r="V272"/>
          <cell r="W272"/>
          <cell r="X272"/>
          <cell r="Y272"/>
          <cell r="Z272"/>
          <cell r="AA272"/>
          <cell r="AB272"/>
          <cell r="AC272"/>
          <cell r="AD272"/>
          <cell r="AE272"/>
          <cell r="AF272"/>
          <cell r="AG272"/>
          <cell r="AH272"/>
          <cell r="AI272"/>
        </row>
        <row r="273">
          <cell r="E273" t="str">
            <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cell r="V273"/>
          <cell r="W273"/>
          <cell r="X273"/>
          <cell r="Y273"/>
          <cell r="Z273"/>
          <cell r="AA273"/>
          <cell r="AB273"/>
          <cell r="AC273"/>
          <cell r="AD273"/>
          <cell r="AE273"/>
          <cell r="AF273"/>
          <cell r="AG273"/>
          <cell r="AH273"/>
          <cell r="AI273"/>
        </row>
        <row r="274">
          <cell r="E274" t="str">
            <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cell r="V274"/>
          <cell r="W274"/>
          <cell r="X274"/>
          <cell r="Y274"/>
          <cell r="Z274"/>
          <cell r="AA274"/>
          <cell r="AB274"/>
          <cell r="AC274"/>
          <cell r="AD274"/>
          <cell r="AE274"/>
          <cell r="AF274"/>
          <cell r="AG274"/>
          <cell r="AH274"/>
          <cell r="AI274"/>
        </row>
        <row r="275">
          <cell r="E275"/>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row>
        <row r="276">
          <cell r="E276"/>
          <cell r="F276"/>
          <cell r="G276"/>
          <cell r="H276"/>
          <cell r="I276"/>
          <cell r="J276"/>
          <cell r="K276"/>
          <cell r="L276"/>
          <cell r="M276"/>
          <cell r="N276"/>
          <cell r="O276"/>
          <cell r="P276"/>
          <cell r="Q276"/>
          <cell r="R276"/>
          <cell r="S276"/>
          <cell r="T276"/>
          <cell r="U276"/>
          <cell r="V276"/>
          <cell r="W276"/>
          <cell r="X276"/>
          <cell r="Y276"/>
          <cell r="Z276"/>
          <cell r="AA276"/>
          <cell r="AB276"/>
          <cell r="AC276"/>
          <cell r="AD276"/>
          <cell r="AE276"/>
          <cell r="AF276"/>
          <cell r="AG276"/>
          <cell r="AH276"/>
          <cell r="AI276"/>
        </row>
        <row r="277">
          <cell r="E277" t="str">
            <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cell r="V277"/>
          <cell r="W277"/>
          <cell r="X277"/>
          <cell r="Y277"/>
          <cell r="Z277"/>
          <cell r="AA277"/>
          <cell r="AB277"/>
          <cell r="AC277"/>
          <cell r="AD277"/>
          <cell r="AE277"/>
          <cell r="AF277"/>
          <cell r="AG277"/>
          <cell r="AH277"/>
          <cell r="AI277"/>
        </row>
        <row r="278">
          <cell r="E278" t="str">
            <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cell r="V278"/>
          <cell r="W278"/>
          <cell r="X278"/>
          <cell r="Y278"/>
          <cell r="Z278"/>
          <cell r="AA278"/>
          <cell r="AB278"/>
          <cell r="AC278"/>
          <cell r="AD278"/>
          <cell r="AE278"/>
          <cell r="AF278"/>
          <cell r="AG278"/>
          <cell r="AH278"/>
          <cell r="AI278"/>
        </row>
        <row r="279">
          <cell r="E279" t="str">
            <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cell r="V279"/>
          <cell r="W279"/>
          <cell r="X279"/>
          <cell r="Y279"/>
          <cell r="Z279"/>
          <cell r="AA279"/>
          <cell r="AB279"/>
          <cell r="AC279"/>
          <cell r="AD279"/>
          <cell r="AE279"/>
          <cell r="AF279"/>
          <cell r="AG279"/>
          <cell r="AH279"/>
          <cell r="AI279"/>
        </row>
        <row r="280">
          <cell r="E280" t="str">
            <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cell r="V280"/>
          <cell r="W280"/>
          <cell r="X280"/>
          <cell r="Y280"/>
          <cell r="Z280"/>
          <cell r="AA280"/>
          <cell r="AB280"/>
          <cell r="AC280"/>
          <cell r="AD280"/>
          <cell r="AE280"/>
          <cell r="AF280"/>
          <cell r="AG280"/>
          <cell r="AH280"/>
          <cell r="AI280"/>
        </row>
        <row r="281">
          <cell r="E281" t="str">
            <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cell r="V281"/>
          <cell r="W281"/>
          <cell r="X281"/>
          <cell r="Y281"/>
          <cell r="Z281"/>
          <cell r="AA281"/>
          <cell r="AB281"/>
          <cell r="AC281"/>
          <cell r="AD281"/>
          <cell r="AE281"/>
          <cell r="AF281"/>
          <cell r="AG281"/>
          <cell r="AH281"/>
          <cell r="AI281"/>
        </row>
        <row r="282">
          <cell r="E282" t="str">
            <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cell r="V282"/>
          <cell r="W282"/>
          <cell r="X282"/>
          <cell r="Y282"/>
          <cell r="Z282"/>
          <cell r="AA282"/>
          <cell r="AB282"/>
          <cell r="AC282"/>
          <cell r="AD282"/>
          <cell r="AE282"/>
          <cell r="AF282"/>
          <cell r="AG282"/>
          <cell r="AH282"/>
          <cell r="AI282"/>
        </row>
        <row r="283">
          <cell r="E283" t="str">
            <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cell r="V283"/>
          <cell r="W283"/>
          <cell r="X283"/>
          <cell r="Y283"/>
          <cell r="Z283"/>
          <cell r="AA283"/>
          <cell r="AB283"/>
          <cell r="AC283"/>
          <cell r="AD283"/>
          <cell r="AE283"/>
          <cell r="AF283"/>
          <cell r="AG283"/>
          <cell r="AH283"/>
          <cell r="AI283"/>
        </row>
        <row r="284">
          <cell r="E284" t="str">
            <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cell r="V284"/>
          <cell r="W284"/>
          <cell r="X284"/>
          <cell r="Y284"/>
          <cell r="Z284"/>
          <cell r="AA284"/>
          <cell r="AB284"/>
          <cell r="AC284"/>
          <cell r="AD284"/>
          <cell r="AE284"/>
          <cell r="AF284"/>
          <cell r="AG284"/>
          <cell r="AH284"/>
          <cell r="AI284"/>
        </row>
        <row r="285">
          <cell r="E285" t="str">
            <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cell r="V285"/>
          <cell r="W285"/>
          <cell r="X285"/>
          <cell r="Y285"/>
          <cell r="Z285"/>
          <cell r="AA285"/>
          <cell r="AB285"/>
          <cell r="AC285"/>
          <cell r="AD285"/>
          <cell r="AE285"/>
          <cell r="AF285"/>
          <cell r="AG285"/>
          <cell r="AH285"/>
          <cell r="AI285"/>
        </row>
        <row r="286">
          <cell r="E286" t="str">
            <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cell r="V286"/>
          <cell r="W286"/>
          <cell r="X286"/>
          <cell r="Y286"/>
          <cell r="Z286"/>
          <cell r="AA286"/>
          <cell r="AB286"/>
          <cell r="AC286"/>
          <cell r="AD286"/>
          <cell r="AE286"/>
          <cell r="AF286"/>
          <cell r="AG286"/>
          <cell r="AH286"/>
          <cell r="AI286"/>
        </row>
        <row r="287">
          <cell r="E287" t="str">
            <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cell r="V287"/>
          <cell r="W287"/>
          <cell r="X287"/>
          <cell r="Y287"/>
          <cell r="Z287"/>
          <cell r="AA287"/>
          <cell r="AB287"/>
          <cell r="AC287"/>
          <cell r="AD287"/>
          <cell r="AE287"/>
          <cell r="AF287"/>
          <cell r="AG287"/>
          <cell r="AH287"/>
          <cell r="AI287"/>
        </row>
        <row r="288">
          <cell r="E288"/>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row>
        <row r="289">
          <cell r="E289"/>
          <cell r="F289"/>
          <cell r="G289"/>
          <cell r="H289"/>
          <cell r="I289"/>
          <cell r="J289"/>
          <cell r="K289"/>
          <cell r="L289"/>
          <cell r="M289"/>
          <cell r="N289"/>
          <cell r="O289"/>
          <cell r="P289"/>
          <cell r="Q289"/>
          <cell r="R289"/>
          <cell r="S289"/>
          <cell r="T289"/>
          <cell r="U289"/>
          <cell r="V289"/>
          <cell r="W289"/>
          <cell r="X289"/>
          <cell r="Y289"/>
          <cell r="Z289"/>
          <cell r="AA289"/>
          <cell r="AB289"/>
          <cell r="AC289"/>
          <cell r="AD289"/>
          <cell r="AE289"/>
          <cell r="AF289"/>
          <cell r="AG289"/>
          <cell r="AH289"/>
          <cell r="AI289"/>
        </row>
        <row r="290">
          <cell r="E290"/>
          <cell r="F290">
            <v>14330</v>
          </cell>
          <cell r="G290">
            <v>0</v>
          </cell>
          <cell r="H290">
            <v>0</v>
          </cell>
          <cell r="I290">
            <v>64868</v>
          </cell>
          <cell r="J290">
            <v>72763</v>
          </cell>
          <cell r="K290">
            <v>83888</v>
          </cell>
          <cell r="L290">
            <v>100</v>
          </cell>
          <cell r="M290">
            <v>300</v>
          </cell>
          <cell r="N290">
            <v>300</v>
          </cell>
          <cell r="O290">
            <v>951316</v>
          </cell>
          <cell r="P290">
            <v>623329</v>
          </cell>
          <cell r="Q290">
            <v>724899</v>
          </cell>
          <cell r="R290">
            <v>90000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row>
        <row r="291">
          <cell r="E291"/>
          <cell r="F291"/>
          <cell r="G291"/>
          <cell r="H291"/>
          <cell r="I291"/>
          <cell r="J291"/>
          <cell r="K291"/>
          <cell r="L291"/>
          <cell r="M291"/>
          <cell r="N291"/>
          <cell r="O291"/>
          <cell r="P291"/>
          <cell r="Q291"/>
          <cell r="R291"/>
          <cell r="S291"/>
          <cell r="T291"/>
          <cell r="U291"/>
          <cell r="V291"/>
          <cell r="W291"/>
          <cell r="X291"/>
          <cell r="Y291"/>
          <cell r="Z291"/>
          <cell r="AA291"/>
          <cell r="AB291"/>
          <cell r="AC291"/>
          <cell r="AD291"/>
          <cell r="AE291"/>
          <cell r="AF291"/>
          <cell r="AG291"/>
          <cell r="AH291"/>
          <cell r="AI291"/>
        </row>
        <row r="292">
          <cell r="E292"/>
          <cell r="F292"/>
          <cell r="G292"/>
          <cell r="H292"/>
          <cell r="I292"/>
          <cell r="J292"/>
          <cell r="K292"/>
          <cell r="L292"/>
          <cell r="M292"/>
          <cell r="N292"/>
          <cell r="O292"/>
          <cell r="P292"/>
          <cell r="Q292"/>
          <cell r="R292"/>
          <cell r="S292"/>
          <cell r="T292"/>
          <cell r="U292"/>
          <cell r="V292"/>
          <cell r="W292"/>
          <cell r="X292"/>
          <cell r="Y292"/>
          <cell r="Z292"/>
          <cell r="AA292"/>
          <cell r="AB292"/>
          <cell r="AC292"/>
          <cell r="AD292"/>
          <cell r="AE292"/>
          <cell r="AF292"/>
          <cell r="AG292"/>
          <cell r="AH292"/>
          <cell r="AI292"/>
        </row>
        <row r="293">
          <cell r="E293"/>
          <cell r="F293"/>
          <cell r="G293"/>
          <cell r="H293"/>
          <cell r="I293"/>
          <cell r="J293"/>
          <cell r="K293"/>
          <cell r="L293"/>
          <cell r="M293"/>
          <cell r="N293"/>
          <cell r="O293"/>
          <cell r="P293"/>
          <cell r="Q293"/>
          <cell r="R293"/>
          <cell r="S293"/>
          <cell r="T293"/>
          <cell r="U293"/>
          <cell r="V293"/>
          <cell r="W293"/>
          <cell r="X293"/>
          <cell r="Y293"/>
          <cell r="Z293"/>
          <cell r="AA293"/>
          <cell r="AB293"/>
          <cell r="AC293"/>
          <cell r="AD293"/>
          <cell r="AE293"/>
          <cell r="AF293"/>
          <cell r="AG293"/>
          <cell r="AH293"/>
          <cell r="AI293"/>
        </row>
        <row r="294">
          <cell r="E294" t="str">
            <v>City of Ekurhuleni</v>
          </cell>
          <cell r="F294">
            <v>0</v>
          </cell>
          <cell r="G294">
            <v>0</v>
          </cell>
          <cell r="H294">
            <v>0</v>
          </cell>
          <cell r="I294">
            <v>35389</v>
          </cell>
          <cell r="J294">
            <v>144346</v>
          </cell>
          <cell r="K294">
            <v>45379</v>
          </cell>
          <cell r="L294">
            <v>5000</v>
          </cell>
          <cell r="M294">
            <v>5000</v>
          </cell>
          <cell r="N294">
            <v>6000</v>
          </cell>
          <cell r="O294">
            <v>0</v>
          </cell>
          <cell r="P294">
            <v>0</v>
          </cell>
          <cell r="Q294">
            <v>0</v>
          </cell>
          <cell r="R294">
            <v>0</v>
          </cell>
          <cell r="S294">
            <v>0</v>
          </cell>
          <cell r="T294">
            <v>0</v>
          </cell>
          <cell r="U294"/>
          <cell r="V294"/>
          <cell r="W294"/>
          <cell r="X294"/>
          <cell r="Y294"/>
          <cell r="Z294"/>
          <cell r="AA294"/>
          <cell r="AB294"/>
          <cell r="AC294"/>
          <cell r="AD294"/>
          <cell r="AE294"/>
          <cell r="AF294"/>
          <cell r="AG294"/>
          <cell r="AH294"/>
          <cell r="AI294"/>
        </row>
        <row r="295">
          <cell r="E295" t="str">
            <v>City of Johannesburg</v>
          </cell>
          <cell r="F295">
            <v>0</v>
          </cell>
          <cell r="G295">
            <v>0</v>
          </cell>
          <cell r="H295">
            <v>0</v>
          </cell>
          <cell r="I295">
            <v>20261</v>
          </cell>
          <cell r="J295">
            <v>1683</v>
          </cell>
          <cell r="K295">
            <v>35267</v>
          </cell>
          <cell r="L295">
            <v>3000</v>
          </cell>
          <cell r="M295">
            <v>1200</v>
          </cell>
          <cell r="N295">
            <v>6000</v>
          </cell>
          <cell r="O295">
            <v>0</v>
          </cell>
          <cell r="P295">
            <v>0</v>
          </cell>
          <cell r="Q295">
            <v>0</v>
          </cell>
          <cell r="R295">
            <v>0</v>
          </cell>
          <cell r="S295">
            <v>0</v>
          </cell>
          <cell r="T295">
            <v>0</v>
          </cell>
          <cell r="U295"/>
          <cell r="V295"/>
          <cell r="W295"/>
          <cell r="X295"/>
          <cell r="Y295"/>
          <cell r="Z295"/>
          <cell r="AA295"/>
          <cell r="AB295"/>
          <cell r="AC295"/>
          <cell r="AD295"/>
          <cell r="AE295"/>
          <cell r="AF295"/>
          <cell r="AG295"/>
          <cell r="AH295"/>
          <cell r="AI295"/>
        </row>
        <row r="296">
          <cell r="E296" t="str">
            <v>City of Tshwane</v>
          </cell>
          <cell r="F296">
            <v>0</v>
          </cell>
          <cell r="G296">
            <v>0</v>
          </cell>
          <cell r="H296">
            <v>0</v>
          </cell>
          <cell r="I296">
            <v>3671</v>
          </cell>
          <cell r="J296">
            <v>6528</v>
          </cell>
          <cell r="K296">
            <v>23097</v>
          </cell>
          <cell r="L296">
            <v>4000</v>
          </cell>
          <cell r="M296">
            <v>684</v>
          </cell>
          <cell r="N296">
            <v>5000</v>
          </cell>
          <cell r="O296">
            <v>0</v>
          </cell>
          <cell r="P296">
            <v>0</v>
          </cell>
          <cell r="Q296">
            <v>0</v>
          </cell>
          <cell r="R296">
            <v>0</v>
          </cell>
          <cell r="S296">
            <v>0</v>
          </cell>
          <cell r="T296">
            <v>0</v>
          </cell>
          <cell r="U296"/>
          <cell r="V296"/>
          <cell r="W296"/>
          <cell r="X296"/>
          <cell r="Y296"/>
          <cell r="Z296"/>
          <cell r="AA296"/>
          <cell r="AB296"/>
          <cell r="AC296"/>
          <cell r="AD296"/>
          <cell r="AE296"/>
          <cell r="AF296"/>
          <cell r="AG296"/>
          <cell r="AH296"/>
          <cell r="AI296"/>
        </row>
        <row r="297">
          <cell r="E297" t="str">
            <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cell r="V297"/>
          <cell r="W297"/>
          <cell r="X297"/>
          <cell r="Y297"/>
          <cell r="Z297"/>
          <cell r="AA297"/>
          <cell r="AB297"/>
          <cell r="AC297"/>
          <cell r="AD297"/>
          <cell r="AE297"/>
          <cell r="AF297"/>
          <cell r="AG297"/>
          <cell r="AH297"/>
          <cell r="AI297"/>
        </row>
        <row r="298">
          <cell r="E298" t="str">
            <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cell r="V298"/>
          <cell r="W298"/>
          <cell r="X298"/>
          <cell r="Y298"/>
          <cell r="Z298"/>
          <cell r="AA298"/>
          <cell r="AB298"/>
          <cell r="AC298"/>
          <cell r="AD298"/>
          <cell r="AE298"/>
          <cell r="AF298"/>
          <cell r="AG298"/>
          <cell r="AH298"/>
          <cell r="AI298"/>
        </row>
        <row r="299">
          <cell r="E299"/>
          <cell r="F299"/>
          <cell r="G299"/>
          <cell r="H299"/>
          <cell r="I299"/>
          <cell r="J299"/>
          <cell r="K299"/>
          <cell r="L299"/>
          <cell r="M299"/>
          <cell r="N299"/>
          <cell r="O299"/>
          <cell r="P299"/>
          <cell r="Q299"/>
          <cell r="R299"/>
          <cell r="S299"/>
          <cell r="T299"/>
          <cell r="U299"/>
          <cell r="V299"/>
          <cell r="W299"/>
          <cell r="X299"/>
          <cell r="Y299"/>
          <cell r="Z299"/>
          <cell r="AA299"/>
          <cell r="AB299"/>
          <cell r="AC299"/>
          <cell r="AD299"/>
          <cell r="AE299"/>
          <cell r="AF299"/>
          <cell r="AG299"/>
          <cell r="AH299"/>
          <cell r="AI299"/>
        </row>
        <row r="300">
          <cell r="E300"/>
          <cell r="F300"/>
          <cell r="G300"/>
          <cell r="H300"/>
          <cell r="I300"/>
          <cell r="J300"/>
          <cell r="K300"/>
          <cell r="L300"/>
          <cell r="M300"/>
          <cell r="N300"/>
          <cell r="O300"/>
          <cell r="P300"/>
          <cell r="Q300"/>
          <cell r="R300"/>
          <cell r="S300"/>
          <cell r="T300"/>
          <cell r="U300"/>
          <cell r="V300"/>
          <cell r="W300"/>
          <cell r="X300"/>
          <cell r="Y300"/>
          <cell r="Z300"/>
          <cell r="AA300"/>
          <cell r="AB300"/>
          <cell r="AC300"/>
          <cell r="AD300"/>
          <cell r="AE300"/>
          <cell r="AF300"/>
          <cell r="AG300"/>
          <cell r="AH300"/>
          <cell r="AI300"/>
        </row>
        <row r="301">
          <cell r="E301" t="str">
            <v>Emfuleni</v>
          </cell>
          <cell r="F301">
            <v>0</v>
          </cell>
          <cell r="G301">
            <v>0</v>
          </cell>
          <cell r="H301">
            <v>0</v>
          </cell>
          <cell r="I301">
            <v>13678</v>
          </cell>
          <cell r="J301">
            <v>3055</v>
          </cell>
          <cell r="K301">
            <v>13044</v>
          </cell>
          <cell r="L301">
            <v>8254</v>
          </cell>
          <cell r="M301">
            <v>13184</v>
          </cell>
          <cell r="N301">
            <v>15000</v>
          </cell>
          <cell r="O301">
            <v>277407</v>
          </cell>
          <cell r="P301">
            <v>708370</v>
          </cell>
          <cell r="Q301">
            <v>716279</v>
          </cell>
          <cell r="R301">
            <v>34761</v>
          </cell>
          <cell r="S301">
            <v>65414</v>
          </cell>
          <cell r="T301">
            <v>65225</v>
          </cell>
          <cell r="U301"/>
          <cell r="V301"/>
          <cell r="W301"/>
          <cell r="X301"/>
          <cell r="Y301"/>
          <cell r="Z301"/>
          <cell r="AA301"/>
          <cell r="AB301"/>
          <cell r="AC301"/>
          <cell r="AD301"/>
          <cell r="AE301"/>
          <cell r="AF301"/>
          <cell r="AG301"/>
          <cell r="AH301"/>
          <cell r="AI301"/>
        </row>
        <row r="302">
          <cell r="E302" t="str">
            <v>Midvaal</v>
          </cell>
          <cell r="F302">
            <v>0</v>
          </cell>
          <cell r="G302">
            <v>0</v>
          </cell>
          <cell r="H302">
            <v>0</v>
          </cell>
          <cell r="I302">
            <v>0</v>
          </cell>
          <cell r="J302">
            <v>0</v>
          </cell>
          <cell r="K302">
            <v>0</v>
          </cell>
          <cell r="L302">
            <v>100</v>
          </cell>
          <cell r="M302">
            <v>300</v>
          </cell>
          <cell r="N302">
            <v>300</v>
          </cell>
          <cell r="O302">
            <v>90000</v>
          </cell>
          <cell r="P302">
            <v>10000</v>
          </cell>
          <cell r="Q302">
            <v>0</v>
          </cell>
          <cell r="R302">
            <v>0</v>
          </cell>
          <cell r="S302">
            <v>0</v>
          </cell>
          <cell r="T302">
            <v>0</v>
          </cell>
          <cell r="U302"/>
          <cell r="V302"/>
          <cell r="W302"/>
          <cell r="X302"/>
          <cell r="Y302"/>
          <cell r="Z302"/>
          <cell r="AA302"/>
          <cell r="AB302"/>
          <cell r="AC302"/>
          <cell r="AD302"/>
          <cell r="AE302"/>
          <cell r="AF302"/>
          <cell r="AG302"/>
          <cell r="AH302"/>
          <cell r="AI302"/>
        </row>
        <row r="303">
          <cell r="E303" t="str">
            <v>Lesedi</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cell r="V303"/>
          <cell r="W303"/>
          <cell r="X303"/>
          <cell r="Y303"/>
          <cell r="Z303"/>
          <cell r="AA303"/>
          <cell r="AB303"/>
          <cell r="AC303"/>
          <cell r="AD303"/>
          <cell r="AE303"/>
          <cell r="AF303"/>
          <cell r="AG303"/>
          <cell r="AH303"/>
          <cell r="AI303"/>
        </row>
        <row r="304">
          <cell r="E304" t="str">
            <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cell r="V304"/>
          <cell r="W304"/>
          <cell r="X304"/>
          <cell r="Y304"/>
          <cell r="Z304"/>
          <cell r="AA304"/>
          <cell r="AB304"/>
          <cell r="AC304"/>
          <cell r="AD304"/>
          <cell r="AE304"/>
          <cell r="AF304"/>
          <cell r="AG304"/>
          <cell r="AH304"/>
          <cell r="AI304"/>
        </row>
        <row r="305">
          <cell r="E305" t="str">
            <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cell r="V305"/>
          <cell r="W305"/>
          <cell r="X305"/>
          <cell r="Y305"/>
          <cell r="Z305"/>
          <cell r="AA305"/>
          <cell r="AB305"/>
          <cell r="AC305"/>
          <cell r="AD305"/>
          <cell r="AE305"/>
          <cell r="AF305"/>
          <cell r="AG305"/>
          <cell r="AH305"/>
          <cell r="AI305"/>
        </row>
        <row r="306">
          <cell r="E306" t="str">
            <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cell r="V306"/>
          <cell r="W306"/>
          <cell r="X306"/>
          <cell r="Y306"/>
          <cell r="Z306"/>
          <cell r="AA306"/>
          <cell r="AB306"/>
          <cell r="AC306"/>
          <cell r="AD306"/>
          <cell r="AE306"/>
          <cell r="AF306"/>
          <cell r="AG306"/>
          <cell r="AH306"/>
          <cell r="AI306"/>
        </row>
        <row r="307">
          <cell r="E307" t="str">
            <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cell r="V307"/>
          <cell r="W307"/>
          <cell r="X307"/>
          <cell r="Y307"/>
          <cell r="Z307"/>
          <cell r="AA307"/>
          <cell r="AB307"/>
          <cell r="AC307"/>
          <cell r="AD307"/>
          <cell r="AE307"/>
          <cell r="AF307"/>
          <cell r="AG307"/>
          <cell r="AH307"/>
          <cell r="AI307"/>
        </row>
        <row r="308">
          <cell r="E308" t="str">
            <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cell r="V308"/>
          <cell r="W308"/>
          <cell r="X308"/>
          <cell r="Y308"/>
          <cell r="Z308"/>
          <cell r="AA308"/>
          <cell r="AB308"/>
          <cell r="AC308"/>
          <cell r="AD308"/>
          <cell r="AE308"/>
          <cell r="AF308"/>
          <cell r="AG308"/>
          <cell r="AH308"/>
          <cell r="AI308"/>
        </row>
        <row r="309">
          <cell r="E309" t="str">
            <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cell r="V309"/>
          <cell r="W309"/>
          <cell r="X309"/>
          <cell r="Y309"/>
          <cell r="Z309"/>
          <cell r="AA309"/>
          <cell r="AB309"/>
          <cell r="AC309"/>
          <cell r="AD309"/>
          <cell r="AE309"/>
          <cell r="AF309"/>
          <cell r="AG309"/>
          <cell r="AH309"/>
          <cell r="AI309"/>
        </row>
        <row r="310">
          <cell r="E310" t="str">
            <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cell r="V310"/>
          <cell r="W310"/>
          <cell r="X310"/>
          <cell r="Y310"/>
          <cell r="Z310"/>
          <cell r="AA310"/>
          <cell r="AB310"/>
          <cell r="AC310"/>
          <cell r="AD310"/>
          <cell r="AE310"/>
          <cell r="AF310"/>
          <cell r="AG310"/>
          <cell r="AH310"/>
          <cell r="AI310"/>
        </row>
        <row r="311">
          <cell r="E311" t="str">
            <v>Sedibeng District Municipality</v>
          </cell>
          <cell r="F311">
            <v>4305</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cell r="V311"/>
          <cell r="W311"/>
          <cell r="X311"/>
          <cell r="Y311"/>
          <cell r="Z311"/>
          <cell r="AA311"/>
          <cell r="AB311"/>
          <cell r="AC311"/>
          <cell r="AD311"/>
          <cell r="AE311"/>
          <cell r="AF311"/>
          <cell r="AG311"/>
          <cell r="AH311"/>
          <cell r="AI311"/>
        </row>
        <row r="312">
          <cell r="E312"/>
          <cell r="F312">
            <v>4305</v>
          </cell>
          <cell r="G312">
            <v>0</v>
          </cell>
          <cell r="H312">
            <v>0</v>
          </cell>
          <cell r="I312">
            <v>13678</v>
          </cell>
          <cell r="J312">
            <v>3055</v>
          </cell>
          <cell r="K312">
            <v>13044</v>
          </cell>
          <cell r="L312">
            <v>8354</v>
          </cell>
          <cell r="M312">
            <v>13484</v>
          </cell>
          <cell r="N312">
            <v>15300</v>
          </cell>
          <cell r="O312">
            <v>367407</v>
          </cell>
          <cell r="P312">
            <v>718370</v>
          </cell>
          <cell r="Q312">
            <v>716279</v>
          </cell>
          <cell r="R312">
            <v>34761</v>
          </cell>
          <cell r="S312">
            <v>65414</v>
          </cell>
          <cell r="T312">
            <v>65225</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row>
        <row r="313">
          <cell r="E313"/>
          <cell r="F313"/>
          <cell r="G313"/>
          <cell r="H313"/>
          <cell r="I313"/>
          <cell r="J313"/>
          <cell r="K313"/>
          <cell r="L313"/>
          <cell r="M313"/>
          <cell r="N313"/>
          <cell r="O313"/>
          <cell r="P313"/>
          <cell r="Q313"/>
          <cell r="R313"/>
          <cell r="S313"/>
          <cell r="T313"/>
          <cell r="U313"/>
          <cell r="V313"/>
          <cell r="W313"/>
          <cell r="X313"/>
          <cell r="Y313"/>
          <cell r="Z313"/>
          <cell r="AA313"/>
          <cell r="AB313"/>
          <cell r="AC313"/>
          <cell r="AD313"/>
          <cell r="AE313"/>
          <cell r="AF313"/>
          <cell r="AG313"/>
          <cell r="AH313"/>
          <cell r="AI313"/>
        </row>
        <row r="314">
          <cell r="E314" t="str">
            <v>Mogale City</v>
          </cell>
          <cell r="F314">
            <v>0</v>
          </cell>
          <cell r="G314">
            <v>0</v>
          </cell>
          <cell r="H314">
            <v>0</v>
          </cell>
          <cell r="I314">
            <v>25633</v>
          </cell>
          <cell r="J314">
            <v>25260</v>
          </cell>
          <cell r="K314">
            <v>50969</v>
          </cell>
          <cell r="L314">
            <v>100</v>
          </cell>
          <cell r="M314">
            <v>3000</v>
          </cell>
          <cell r="N314">
            <v>3000</v>
          </cell>
          <cell r="O314">
            <v>0</v>
          </cell>
          <cell r="P314">
            <v>0</v>
          </cell>
          <cell r="Q314">
            <v>0</v>
          </cell>
          <cell r="R314">
            <v>0</v>
          </cell>
          <cell r="S314">
            <v>0</v>
          </cell>
          <cell r="T314">
            <v>0</v>
          </cell>
          <cell r="U314"/>
          <cell r="V314"/>
          <cell r="W314"/>
          <cell r="X314"/>
          <cell r="Y314"/>
          <cell r="Z314"/>
          <cell r="AA314"/>
          <cell r="AB314"/>
          <cell r="AC314"/>
          <cell r="AD314"/>
          <cell r="AE314"/>
          <cell r="AF314"/>
          <cell r="AG314"/>
          <cell r="AH314"/>
          <cell r="AI314"/>
        </row>
        <row r="315">
          <cell r="E315" t="str">
            <v>Merafong City</v>
          </cell>
          <cell r="F315">
            <v>0</v>
          </cell>
          <cell r="G315">
            <v>0</v>
          </cell>
          <cell r="H315">
            <v>0</v>
          </cell>
          <cell r="I315">
            <v>2037</v>
          </cell>
          <cell r="J315">
            <v>34130</v>
          </cell>
          <cell r="K315">
            <v>60644</v>
          </cell>
          <cell r="L315">
            <v>0</v>
          </cell>
          <cell r="M315">
            <v>0</v>
          </cell>
          <cell r="N315">
            <v>0</v>
          </cell>
          <cell r="O315">
            <v>0</v>
          </cell>
          <cell r="P315">
            <v>0</v>
          </cell>
          <cell r="Q315">
            <v>0</v>
          </cell>
          <cell r="R315">
            <v>0</v>
          </cell>
          <cell r="S315">
            <v>0</v>
          </cell>
          <cell r="T315">
            <v>0</v>
          </cell>
          <cell r="U315"/>
          <cell r="V315"/>
          <cell r="W315"/>
          <cell r="X315"/>
          <cell r="Y315"/>
          <cell r="Z315"/>
          <cell r="AA315"/>
          <cell r="AB315"/>
          <cell r="AC315"/>
          <cell r="AD315"/>
          <cell r="AE315"/>
          <cell r="AF315"/>
          <cell r="AG315"/>
          <cell r="AH315"/>
          <cell r="AI315"/>
        </row>
        <row r="316">
          <cell r="E316" t="str">
            <v>Rand West City</v>
          </cell>
          <cell r="F316">
            <v>0</v>
          </cell>
          <cell r="G316">
            <v>0</v>
          </cell>
          <cell r="H316">
            <v>0</v>
          </cell>
          <cell r="I316">
            <v>5385</v>
          </cell>
          <cell r="J316">
            <v>3288</v>
          </cell>
          <cell r="K316">
            <v>869</v>
          </cell>
          <cell r="L316">
            <v>900</v>
          </cell>
          <cell r="M316">
            <v>300</v>
          </cell>
          <cell r="N316">
            <v>300</v>
          </cell>
          <cell r="O316">
            <v>70000</v>
          </cell>
          <cell r="P316">
            <v>200000</v>
          </cell>
          <cell r="Q316">
            <v>250000</v>
          </cell>
          <cell r="R316">
            <v>0</v>
          </cell>
          <cell r="S316">
            <v>0</v>
          </cell>
          <cell r="T316">
            <v>0</v>
          </cell>
          <cell r="U316"/>
          <cell r="V316"/>
          <cell r="W316"/>
          <cell r="X316"/>
          <cell r="Y316"/>
          <cell r="Z316"/>
          <cell r="AA316"/>
          <cell r="AB316"/>
          <cell r="AC316"/>
          <cell r="AD316"/>
          <cell r="AE316"/>
          <cell r="AF316"/>
          <cell r="AG316"/>
          <cell r="AH316"/>
          <cell r="AI316"/>
        </row>
        <row r="317">
          <cell r="E317" t="str">
            <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cell r="V317"/>
          <cell r="W317"/>
          <cell r="X317"/>
          <cell r="Y317"/>
          <cell r="Z317"/>
          <cell r="AA317"/>
          <cell r="AB317"/>
          <cell r="AC317"/>
          <cell r="AD317"/>
          <cell r="AE317"/>
          <cell r="AF317"/>
          <cell r="AG317"/>
          <cell r="AH317"/>
          <cell r="AI317"/>
        </row>
        <row r="318">
          <cell r="E318" t="str">
            <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cell r="V318"/>
          <cell r="W318"/>
          <cell r="X318"/>
          <cell r="Y318"/>
          <cell r="Z318"/>
          <cell r="AA318"/>
          <cell r="AB318"/>
          <cell r="AC318"/>
          <cell r="AD318"/>
          <cell r="AE318"/>
          <cell r="AF318"/>
          <cell r="AG318"/>
          <cell r="AH318"/>
          <cell r="AI318"/>
        </row>
        <row r="319">
          <cell r="E319" t="str">
            <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cell r="V319"/>
          <cell r="W319"/>
          <cell r="X319"/>
          <cell r="Y319"/>
          <cell r="Z319"/>
          <cell r="AA319"/>
          <cell r="AB319"/>
          <cell r="AC319"/>
          <cell r="AD319"/>
          <cell r="AE319"/>
          <cell r="AF319"/>
          <cell r="AG319"/>
          <cell r="AH319"/>
          <cell r="AI319"/>
        </row>
        <row r="320">
          <cell r="E320" t="str">
            <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cell r="V320"/>
          <cell r="W320"/>
          <cell r="X320"/>
          <cell r="Y320"/>
          <cell r="Z320"/>
          <cell r="AA320"/>
          <cell r="AB320"/>
          <cell r="AC320"/>
          <cell r="AD320"/>
          <cell r="AE320"/>
          <cell r="AF320"/>
          <cell r="AG320"/>
          <cell r="AH320"/>
          <cell r="AI320"/>
        </row>
        <row r="321">
          <cell r="E321" t="str">
            <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cell r="V321"/>
          <cell r="W321"/>
          <cell r="X321"/>
          <cell r="Y321"/>
          <cell r="Z321"/>
          <cell r="AA321"/>
          <cell r="AB321"/>
          <cell r="AC321"/>
          <cell r="AD321"/>
          <cell r="AE321"/>
          <cell r="AF321"/>
          <cell r="AG321"/>
          <cell r="AH321"/>
          <cell r="AI321"/>
        </row>
        <row r="322">
          <cell r="E322" t="str">
            <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cell r="V322"/>
          <cell r="W322"/>
          <cell r="X322"/>
          <cell r="Y322"/>
          <cell r="Z322"/>
          <cell r="AA322"/>
          <cell r="AB322"/>
          <cell r="AC322"/>
          <cell r="AD322"/>
          <cell r="AE322"/>
          <cell r="AF322"/>
          <cell r="AG322"/>
          <cell r="AH322"/>
          <cell r="AI322"/>
        </row>
        <row r="323">
          <cell r="E323" t="str">
            <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cell r="V323"/>
          <cell r="W323"/>
          <cell r="X323"/>
          <cell r="Y323"/>
          <cell r="Z323"/>
          <cell r="AA323"/>
          <cell r="AB323"/>
          <cell r="AC323"/>
          <cell r="AD323"/>
          <cell r="AE323"/>
          <cell r="AF323"/>
          <cell r="AG323"/>
          <cell r="AH323"/>
          <cell r="AI323"/>
        </row>
        <row r="324">
          <cell r="E324" t="str">
            <v>West Rand District Municipality</v>
          </cell>
          <cell r="F324">
            <v>2945</v>
          </cell>
          <cell r="G324">
            <v>0</v>
          </cell>
          <cell r="H324">
            <v>0</v>
          </cell>
          <cell r="I324">
            <v>0</v>
          </cell>
          <cell r="J324">
            <v>0</v>
          </cell>
          <cell r="K324">
            <v>0</v>
          </cell>
          <cell r="L324">
            <v>23136</v>
          </cell>
          <cell r="M324">
            <v>1000</v>
          </cell>
          <cell r="N324">
            <v>1000</v>
          </cell>
          <cell r="O324">
            <v>0</v>
          </cell>
          <cell r="P324">
            <v>0</v>
          </cell>
          <cell r="Q324">
            <v>0</v>
          </cell>
          <cell r="R324">
            <v>0</v>
          </cell>
          <cell r="S324">
            <v>0</v>
          </cell>
          <cell r="T324">
            <v>0</v>
          </cell>
          <cell r="U324"/>
          <cell r="V324"/>
          <cell r="W324"/>
          <cell r="X324"/>
          <cell r="Y324"/>
          <cell r="Z324"/>
          <cell r="AA324"/>
          <cell r="AB324"/>
          <cell r="AC324"/>
          <cell r="AD324"/>
          <cell r="AE324"/>
          <cell r="AF324"/>
          <cell r="AG324"/>
          <cell r="AH324"/>
          <cell r="AI324"/>
        </row>
        <row r="325">
          <cell r="E325"/>
          <cell r="F325">
            <v>2945</v>
          </cell>
          <cell r="G325">
            <v>0</v>
          </cell>
          <cell r="H325">
            <v>0</v>
          </cell>
          <cell r="I325">
            <v>33055</v>
          </cell>
          <cell r="J325">
            <v>62678</v>
          </cell>
          <cell r="K325">
            <v>112482</v>
          </cell>
          <cell r="L325">
            <v>24136</v>
          </cell>
          <cell r="M325">
            <v>4300</v>
          </cell>
          <cell r="N325">
            <v>4300</v>
          </cell>
          <cell r="O325">
            <v>70000</v>
          </cell>
          <cell r="P325">
            <v>200000</v>
          </cell>
          <cell r="Q325">
            <v>250000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row>
        <row r="326">
          <cell r="E326"/>
          <cell r="F326"/>
          <cell r="G326"/>
          <cell r="H326"/>
          <cell r="I326"/>
          <cell r="J326"/>
          <cell r="K326"/>
          <cell r="L326"/>
          <cell r="M326"/>
          <cell r="N326"/>
          <cell r="O326"/>
          <cell r="P326"/>
          <cell r="Q326"/>
          <cell r="R326"/>
          <cell r="S326"/>
          <cell r="T326"/>
          <cell r="U326"/>
          <cell r="V326"/>
          <cell r="W326"/>
          <cell r="X326"/>
          <cell r="Y326"/>
          <cell r="Z326"/>
          <cell r="AA326"/>
          <cell r="AB326"/>
          <cell r="AC326"/>
          <cell r="AD326"/>
          <cell r="AE326"/>
          <cell r="AF326"/>
          <cell r="AG326"/>
          <cell r="AH326"/>
          <cell r="AI326"/>
        </row>
        <row r="327">
          <cell r="E327" t="str">
            <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cell r="V327"/>
          <cell r="W327"/>
          <cell r="X327"/>
          <cell r="Y327"/>
          <cell r="Z327"/>
          <cell r="AA327"/>
          <cell r="AB327"/>
          <cell r="AC327"/>
          <cell r="AD327"/>
          <cell r="AE327"/>
          <cell r="AF327"/>
          <cell r="AG327"/>
          <cell r="AH327"/>
          <cell r="AI327"/>
        </row>
        <row r="328">
          <cell r="E328" t="str">
            <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cell r="V328"/>
          <cell r="W328"/>
          <cell r="X328"/>
          <cell r="Y328"/>
          <cell r="Z328"/>
          <cell r="AA328"/>
          <cell r="AB328"/>
          <cell r="AC328"/>
          <cell r="AD328"/>
          <cell r="AE328"/>
          <cell r="AF328"/>
          <cell r="AG328"/>
          <cell r="AH328"/>
          <cell r="AI328"/>
        </row>
        <row r="329">
          <cell r="E329" t="str">
            <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cell r="V329"/>
          <cell r="W329"/>
          <cell r="X329"/>
          <cell r="Y329"/>
          <cell r="Z329"/>
          <cell r="AA329"/>
          <cell r="AB329"/>
          <cell r="AC329"/>
          <cell r="AD329"/>
          <cell r="AE329"/>
          <cell r="AF329"/>
          <cell r="AG329"/>
          <cell r="AH329"/>
          <cell r="AI329"/>
        </row>
        <row r="330">
          <cell r="E330" t="str">
            <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cell r="V330"/>
          <cell r="W330"/>
          <cell r="X330"/>
          <cell r="Y330"/>
          <cell r="Z330"/>
          <cell r="AA330"/>
          <cell r="AB330"/>
          <cell r="AC330"/>
          <cell r="AD330"/>
          <cell r="AE330"/>
          <cell r="AF330"/>
          <cell r="AG330"/>
          <cell r="AH330"/>
          <cell r="AI330"/>
        </row>
        <row r="331">
          <cell r="E331" t="str">
            <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cell r="V331"/>
          <cell r="W331"/>
          <cell r="X331"/>
          <cell r="Y331"/>
          <cell r="Z331"/>
          <cell r="AA331"/>
          <cell r="AB331"/>
          <cell r="AC331"/>
          <cell r="AD331"/>
          <cell r="AE331"/>
          <cell r="AF331"/>
          <cell r="AG331"/>
          <cell r="AH331"/>
          <cell r="AI331"/>
        </row>
        <row r="332">
          <cell r="E332" t="str">
            <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cell r="V332"/>
          <cell r="W332"/>
          <cell r="X332"/>
          <cell r="Y332"/>
          <cell r="Z332"/>
          <cell r="AA332"/>
          <cell r="AB332"/>
          <cell r="AC332"/>
          <cell r="AD332"/>
          <cell r="AE332"/>
          <cell r="AF332"/>
          <cell r="AG332"/>
          <cell r="AH332"/>
          <cell r="AI332"/>
        </row>
        <row r="333">
          <cell r="E333" t="str">
            <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cell r="V333"/>
          <cell r="W333"/>
          <cell r="X333"/>
          <cell r="Y333"/>
          <cell r="Z333"/>
          <cell r="AA333"/>
          <cell r="AB333"/>
          <cell r="AC333"/>
          <cell r="AD333"/>
          <cell r="AE333"/>
          <cell r="AF333"/>
          <cell r="AG333"/>
          <cell r="AH333"/>
          <cell r="AI333"/>
        </row>
        <row r="334">
          <cell r="E334" t="str">
            <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cell r="V334"/>
          <cell r="W334"/>
          <cell r="X334"/>
          <cell r="Y334"/>
          <cell r="Z334"/>
          <cell r="AA334"/>
          <cell r="AB334"/>
          <cell r="AC334"/>
          <cell r="AD334"/>
          <cell r="AE334"/>
          <cell r="AF334"/>
          <cell r="AG334"/>
          <cell r="AH334"/>
          <cell r="AI334"/>
        </row>
        <row r="335">
          <cell r="E335" t="str">
            <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cell r="V335"/>
          <cell r="W335"/>
          <cell r="X335"/>
          <cell r="Y335"/>
          <cell r="Z335"/>
          <cell r="AA335"/>
          <cell r="AB335"/>
          <cell r="AC335"/>
          <cell r="AD335"/>
          <cell r="AE335"/>
          <cell r="AF335"/>
          <cell r="AG335"/>
          <cell r="AH335"/>
          <cell r="AI335"/>
        </row>
        <row r="336">
          <cell r="E336" t="str">
            <v/>
          </cell>
          <cell r="F336">
            <v>0</v>
          </cell>
          <cell r="G336">
            <v>0</v>
          </cell>
          <cell r="H336">
            <v>0</v>
          </cell>
          <cell r="I336">
            <v>0</v>
          </cell>
          <cell r="J336">
            <v>0</v>
          </cell>
          <cell r="K336">
            <v>0</v>
          </cell>
          <cell r="L336">
            <v>0</v>
          </cell>
          <cell r="M336">
            <v>0</v>
          </cell>
          <cell r="N336">
            <v>0</v>
          </cell>
          <cell r="O336">
            <v>0</v>
          </cell>
          <cell r="P336">
            <v>0</v>
          </cell>
          <cell r="Q336">
            <v>0</v>
          </cell>
          <cell r="R336">
            <v>0</v>
          </cell>
          <cell r="S336">
            <v>0</v>
          </cell>
          <cell r="T336">
            <v>0</v>
          </cell>
          <cell r="U336"/>
          <cell r="V336"/>
          <cell r="W336"/>
          <cell r="X336"/>
          <cell r="Y336"/>
          <cell r="Z336"/>
          <cell r="AA336"/>
          <cell r="AB336"/>
          <cell r="AC336"/>
          <cell r="AD336"/>
          <cell r="AE336"/>
          <cell r="AF336"/>
          <cell r="AG336"/>
          <cell r="AH336"/>
          <cell r="AI336"/>
        </row>
        <row r="337">
          <cell r="E337" t="str">
            <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cell r="V337"/>
          <cell r="W337"/>
          <cell r="X337"/>
          <cell r="Y337"/>
          <cell r="Z337"/>
          <cell r="AA337"/>
          <cell r="AB337"/>
          <cell r="AC337"/>
          <cell r="AD337"/>
          <cell r="AE337"/>
          <cell r="AF337"/>
          <cell r="AG337"/>
          <cell r="AH337"/>
          <cell r="AI337"/>
        </row>
        <row r="338">
          <cell r="E338"/>
          <cell r="F338">
            <v>0</v>
          </cell>
          <cell r="G338">
            <v>0</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row>
        <row r="339">
          <cell r="E339"/>
          <cell r="F339"/>
          <cell r="G339"/>
          <cell r="H339"/>
          <cell r="I339"/>
          <cell r="J339"/>
          <cell r="K339"/>
          <cell r="L339"/>
          <cell r="M339"/>
          <cell r="N339"/>
          <cell r="O339"/>
          <cell r="P339"/>
          <cell r="Q339"/>
          <cell r="R339"/>
          <cell r="S339"/>
          <cell r="T339"/>
          <cell r="U339"/>
          <cell r="V339"/>
          <cell r="W339"/>
          <cell r="X339"/>
          <cell r="Y339"/>
          <cell r="Z339"/>
          <cell r="AA339"/>
          <cell r="AB339"/>
          <cell r="AC339"/>
          <cell r="AD339"/>
          <cell r="AE339"/>
          <cell r="AF339"/>
          <cell r="AG339"/>
          <cell r="AH339"/>
          <cell r="AI339"/>
        </row>
        <row r="340">
          <cell r="E340" t="str">
            <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cell r="V340"/>
          <cell r="W340"/>
          <cell r="X340"/>
          <cell r="Y340"/>
          <cell r="Z340"/>
          <cell r="AA340"/>
          <cell r="AB340"/>
          <cell r="AC340"/>
          <cell r="AD340"/>
          <cell r="AE340"/>
          <cell r="AF340"/>
          <cell r="AG340"/>
          <cell r="AH340"/>
          <cell r="AI340"/>
        </row>
        <row r="341">
          <cell r="E341" t="str">
            <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cell r="V341"/>
          <cell r="W341"/>
          <cell r="X341"/>
          <cell r="Y341"/>
          <cell r="Z341"/>
          <cell r="AA341"/>
          <cell r="AB341"/>
          <cell r="AC341"/>
          <cell r="AD341"/>
          <cell r="AE341"/>
          <cell r="AF341"/>
          <cell r="AG341"/>
          <cell r="AH341"/>
          <cell r="AI341"/>
        </row>
        <row r="342">
          <cell r="E342" t="str">
            <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cell r="V342"/>
          <cell r="W342"/>
          <cell r="X342"/>
          <cell r="Y342"/>
          <cell r="Z342"/>
          <cell r="AA342"/>
          <cell r="AB342"/>
          <cell r="AC342"/>
          <cell r="AD342"/>
          <cell r="AE342"/>
          <cell r="AF342"/>
          <cell r="AG342"/>
          <cell r="AH342"/>
          <cell r="AI342"/>
        </row>
        <row r="343">
          <cell r="E343" t="str">
            <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cell r="V343"/>
          <cell r="W343"/>
          <cell r="X343"/>
          <cell r="Y343"/>
          <cell r="Z343"/>
          <cell r="AA343"/>
          <cell r="AB343"/>
          <cell r="AC343"/>
          <cell r="AD343"/>
          <cell r="AE343"/>
          <cell r="AF343"/>
          <cell r="AG343"/>
          <cell r="AH343"/>
          <cell r="AI343"/>
        </row>
        <row r="344">
          <cell r="E344" t="str">
            <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cell r="V344"/>
          <cell r="W344"/>
          <cell r="X344"/>
          <cell r="Y344"/>
          <cell r="Z344"/>
          <cell r="AA344"/>
          <cell r="AB344"/>
          <cell r="AC344"/>
          <cell r="AD344"/>
          <cell r="AE344"/>
          <cell r="AF344"/>
          <cell r="AG344"/>
          <cell r="AH344"/>
          <cell r="AI344"/>
        </row>
        <row r="345">
          <cell r="E345" t="str">
            <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cell r="V345"/>
          <cell r="W345"/>
          <cell r="X345"/>
          <cell r="Y345"/>
          <cell r="Z345"/>
          <cell r="AA345"/>
          <cell r="AB345"/>
          <cell r="AC345"/>
          <cell r="AD345"/>
          <cell r="AE345"/>
          <cell r="AF345"/>
          <cell r="AG345"/>
          <cell r="AH345"/>
          <cell r="AI345"/>
        </row>
        <row r="346">
          <cell r="E346" t="str">
            <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cell r="V346"/>
          <cell r="W346"/>
          <cell r="X346"/>
          <cell r="Y346"/>
          <cell r="Z346"/>
          <cell r="AA346"/>
          <cell r="AB346"/>
          <cell r="AC346"/>
          <cell r="AD346"/>
          <cell r="AE346"/>
          <cell r="AF346"/>
          <cell r="AG346"/>
          <cell r="AH346"/>
          <cell r="AI346"/>
        </row>
        <row r="347">
          <cell r="E347" t="str">
            <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cell r="V347"/>
          <cell r="W347"/>
          <cell r="X347"/>
          <cell r="Y347"/>
          <cell r="Z347"/>
          <cell r="AA347"/>
          <cell r="AB347"/>
          <cell r="AC347"/>
          <cell r="AD347"/>
          <cell r="AE347"/>
          <cell r="AF347"/>
          <cell r="AG347"/>
          <cell r="AH347"/>
          <cell r="AI347"/>
        </row>
        <row r="348">
          <cell r="E348" t="str">
            <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cell r="V348"/>
          <cell r="W348"/>
          <cell r="X348"/>
          <cell r="Y348"/>
          <cell r="Z348"/>
          <cell r="AA348"/>
          <cell r="AB348"/>
          <cell r="AC348"/>
          <cell r="AD348"/>
          <cell r="AE348"/>
          <cell r="AF348"/>
          <cell r="AG348"/>
          <cell r="AH348"/>
          <cell r="AI348"/>
        </row>
        <row r="349">
          <cell r="E349" t="str">
            <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cell r="V349"/>
          <cell r="W349"/>
          <cell r="X349"/>
          <cell r="Y349"/>
          <cell r="Z349"/>
          <cell r="AA349"/>
          <cell r="AB349"/>
          <cell r="AC349"/>
          <cell r="AD349"/>
          <cell r="AE349"/>
          <cell r="AF349"/>
          <cell r="AG349"/>
          <cell r="AH349"/>
          <cell r="AI349"/>
        </row>
        <row r="350">
          <cell r="E350" t="str">
            <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cell r="V350"/>
          <cell r="W350"/>
          <cell r="X350"/>
          <cell r="Y350"/>
          <cell r="Z350"/>
          <cell r="AA350"/>
          <cell r="AB350"/>
          <cell r="AC350"/>
          <cell r="AD350"/>
          <cell r="AE350"/>
          <cell r="AF350"/>
          <cell r="AG350"/>
          <cell r="AH350"/>
          <cell r="AI350"/>
        </row>
        <row r="351">
          <cell r="E351"/>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row>
        <row r="352">
          <cell r="E352"/>
          <cell r="F352"/>
          <cell r="G352"/>
          <cell r="H352"/>
          <cell r="I352"/>
          <cell r="J352"/>
          <cell r="K352"/>
          <cell r="L352"/>
          <cell r="M352"/>
          <cell r="N352"/>
          <cell r="O352"/>
          <cell r="P352"/>
          <cell r="Q352"/>
          <cell r="R352"/>
          <cell r="S352"/>
          <cell r="T352"/>
          <cell r="U352"/>
          <cell r="V352"/>
          <cell r="W352"/>
          <cell r="X352"/>
          <cell r="Y352"/>
          <cell r="Z352"/>
          <cell r="AA352"/>
          <cell r="AB352"/>
          <cell r="AC352"/>
          <cell r="AD352"/>
          <cell r="AE352"/>
          <cell r="AF352"/>
          <cell r="AG352"/>
          <cell r="AH352"/>
          <cell r="AI352"/>
        </row>
        <row r="353">
          <cell r="E353" t="str">
            <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cell r="V353"/>
          <cell r="W353"/>
          <cell r="X353"/>
          <cell r="Y353"/>
          <cell r="Z353"/>
          <cell r="AA353"/>
          <cell r="AB353"/>
          <cell r="AC353"/>
          <cell r="AD353"/>
          <cell r="AE353"/>
          <cell r="AF353"/>
          <cell r="AG353"/>
          <cell r="AH353"/>
          <cell r="AI353"/>
        </row>
        <row r="354">
          <cell r="E354" t="str">
            <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cell r="V354"/>
          <cell r="W354"/>
          <cell r="X354"/>
          <cell r="Y354"/>
          <cell r="Z354"/>
          <cell r="AA354"/>
          <cell r="AB354"/>
          <cell r="AC354"/>
          <cell r="AD354"/>
          <cell r="AE354"/>
          <cell r="AF354"/>
          <cell r="AG354"/>
          <cell r="AH354"/>
          <cell r="AI354"/>
        </row>
        <row r="355">
          <cell r="E355" t="str">
            <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cell r="V355"/>
          <cell r="W355"/>
          <cell r="X355"/>
          <cell r="Y355"/>
          <cell r="Z355"/>
          <cell r="AA355"/>
          <cell r="AB355"/>
          <cell r="AC355"/>
          <cell r="AD355"/>
          <cell r="AE355"/>
          <cell r="AF355"/>
          <cell r="AG355"/>
          <cell r="AH355"/>
          <cell r="AI355"/>
        </row>
        <row r="356">
          <cell r="E356" t="str">
            <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cell r="V356"/>
          <cell r="W356"/>
          <cell r="X356"/>
          <cell r="Y356"/>
          <cell r="Z356"/>
          <cell r="AA356"/>
          <cell r="AB356"/>
          <cell r="AC356"/>
          <cell r="AD356"/>
          <cell r="AE356"/>
          <cell r="AF356"/>
          <cell r="AG356"/>
          <cell r="AH356"/>
          <cell r="AI356"/>
        </row>
        <row r="357">
          <cell r="E357" t="str">
            <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cell r="V357"/>
          <cell r="W357"/>
          <cell r="X357"/>
          <cell r="Y357"/>
          <cell r="Z357"/>
          <cell r="AA357"/>
          <cell r="AB357"/>
          <cell r="AC357"/>
          <cell r="AD357"/>
          <cell r="AE357"/>
          <cell r="AF357"/>
          <cell r="AG357"/>
          <cell r="AH357"/>
          <cell r="AI357"/>
        </row>
        <row r="358">
          <cell r="E358" t="str">
            <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cell r="V358"/>
          <cell r="W358"/>
          <cell r="X358"/>
          <cell r="Y358"/>
          <cell r="Z358"/>
          <cell r="AA358"/>
          <cell r="AB358"/>
          <cell r="AC358"/>
          <cell r="AD358"/>
          <cell r="AE358"/>
          <cell r="AF358"/>
          <cell r="AG358"/>
          <cell r="AH358"/>
          <cell r="AI358"/>
        </row>
        <row r="359">
          <cell r="E359" t="str">
            <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cell r="V359"/>
          <cell r="W359"/>
          <cell r="X359"/>
          <cell r="Y359"/>
          <cell r="Z359"/>
          <cell r="AA359"/>
          <cell r="AB359"/>
          <cell r="AC359"/>
          <cell r="AD359"/>
          <cell r="AE359"/>
          <cell r="AF359"/>
          <cell r="AG359"/>
          <cell r="AH359"/>
          <cell r="AI359"/>
        </row>
        <row r="360">
          <cell r="E360" t="str">
            <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cell r="V360"/>
          <cell r="W360"/>
          <cell r="X360"/>
          <cell r="Y360"/>
          <cell r="Z360"/>
          <cell r="AA360"/>
          <cell r="AB360"/>
          <cell r="AC360"/>
          <cell r="AD360"/>
          <cell r="AE360"/>
          <cell r="AF360"/>
          <cell r="AG360"/>
          <cell r="AH360"/>
          <cell r="AI360"/>
        </row>
        <row r="361">
          <cell r="E361" t="str">
            <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cell r="V361"/>
          <cell r="W361"/>
          <cell r="X361"/>
          <cell r="Y361"/>
          <cell r="Z361"/>
          <cell r="AA361"/>
          <cell r="AB361"/>
          <cell r="AC361"/>
          <cell r="AD361"/>
          <cell r="AE361"/>
          <cell r="AF361"/>
          <cell r="AG361"/>
          <cell r="AH361"/>
          <cell r="AI361"/>
        </row>
        <row r="362">
          <cell r="E362" t="str">
            <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cell r="V362"/>
          <cell r="W362"/>
          <cell r="X362"/>
          <cell r="Y362"/>
          <cell r="Z362"/>
          <cell r="AA362"/>
          <cell r="AB362"/>
          <cell r="AC362"/>
          <cell r="AD362"/>
          <cell r="AE362"/>
          <cell r="AF362"/>
          <cell r="AG362"/>
          <cell r="AH362"/>
          <cell r="AI362"/>
        </row>
        <row r="363">
          <cell r="E363" t="str">
            <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cell r="V363"/>
          <cell r="W363"/>
          <cell r="X363"/>
          <cell r="Y363"/>
          <cell r="Z363"/>
          <cell r="AA363"/>
          <cell r="AB363"/>
          <cell r="AC363"/>
          <cell r="AD363"/>
          <cell r="AE363"/>
          <cell r="AF363"/>
          <cell r="AG363"/>
          <cell r="AH363"/>
          <cell r="AI363"/>
        </row>
        <row r="364">
          <cell r="E364"/>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row>
        <row r="365">
          <cell r="E365"/>
          <cell r="F365"/>
          <cell r="G365"/>
          <cell r="H365"/>
          <cell r="I365"/>
          <cell r="J365"/>
          <cell r="K365"/>
          <cell r="L365"/>
          <cell r="M365"/>
          <cell r="N365"/>
          <cell r="O365"/>
          <cell r="P365"/>
          <cell r="Q365"/>
          <cell r="R365"/>
          <cell r="S365"/>
          <cell r="T365"/>
          <cell r="U365"/>
          <cell r="V365"/>
          <cell r="W365"/>
          <cell r="X365"/>
          <cell r="Y365"/>
          <cell r="Z365"/>
          <cell r="AA365"/>
          <cell r="AB365"/>
          <cell r="AC365"/>
          <cell r="AD365"/>
          <cell r="AE365"/>
          <cell r="AF365"/>
          <cell r="AG365"/>
          <cell r="AH365"/>
          <cell r="AI365"/>
        </row>
        <row r="366">
          <cell r="E366" t="str">
            <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cell r="V366"/>
          <cell r="W366"/>
          <cell r="X366"/>
          <cell r="Y366"/>
          <cell r="Z366"/>
          <cell r="AA366"/>
          <cell r="AB366"/>
          <cell r="AC366"/>
          <cell r="AD366"/>
          <cell r="AE366"/>
          <cell r="AF366"/>
          <cell r="AG366"/>
          <cell r="AH366"/>
          <cell r="AI366"/>
        </row>
        <row r="367">
          <cell r="E367" t="str">
            <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cell r="V367"/>
          <cell r="W367"/>
          <cell r="X367"/>
          <cell r="Y367"/>
          <cell r="Z367"/>
          <cell r="AA367"/>
          <cell r="AB367"/>
          <cell r="AC367"/>
          <cell r="AD367"/>
          <cell r="AE367"/>
          <cell r="AF367"/>
          <cell r="AG367"/>
          <cell r="AH367"/>
          <cell r="AI367"/>
        </row>
        <row r="368">
          <cell r="E368" t="str">
            <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cell r="V368"/>
          <cell r="W368"/>
          <cell r="X368"/>
          <cell r="Y368"/>
          <cell r="Z368"/>
          <cell r="AA368"/>
          <cell r="AB368"/>
          <cell r="AC368"/>
          <cell r="AD368"/>
          <cell r="AE368"/>
          <cell r="AF368"/>
          <cell r="AG368"/>
          <cell r="AH368"/>
          <cell r="AI368"/>
        </row>
        <row r="369">
          <cell r="E369" t="str">
            <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cell r="V369"/>
          <cell r="W369"/>
          <cell r="X369"/>
          <cell r="Y369"/>
          <cell r="Z369"/>
          <cell r="AA369"/>
          <cell r="AB369"/>
          <cell r="AC369"/>
          <cell r="AD369"/>
          <cell r="AE369"/>
          <cell r="AF369"/>
          <cell r="AG369"/>
          <cell r="AH369"/>
          <cell r="AI369"/>
        </row>
        <row r="370">
          <cell r="E370" t="str">
            <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cell r="V370"/>
          <cell r="W370"/>
          <cell r="X370"/>
          <cell r="Y370"/>
          <cell r="Z370"/>
          <cell r="AA370"/>
          <cell r="AB370"/>
          <cell r="AC370"/>
          <cell r="AD370"/>
          <cell r="AE370"/>
          <cell r="AF370"/>
          <cell r="AG370"/>
          <cell r="AH370"/>
          <cell r="AI370"/>
        </row>
        <row r="371">
          <cell r="E371" t="str">
            <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cell r="V371"/>
          <cell r="W371"/>
          <cell r="X371"/>
          <cell r="Y371"/>
          <cell r="Z371"/>
          <cell r="AA371"/>
          <cell r="AB371"/>
          <cell r="AC371"/>
          <cell r="AD371"/>
          <cell r="AE371"/>
          <cell r="AF371"/>
          <cell r="AG371"/>
          <cell r="AH371"/>
          <cell r="AI371"/>
        </row>
        <row r="372">
          <cell r="E372" t="str">
            <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cell r="V372"/>
          <cell r="W372"/>
          <cell r="X372"/>
          <cell r="Y372"/>
          <cell r="Z372"/>
          <cell r="AA372"/>
          <cell r="AB372"/>
          <cell r="AC372"/>
          <cell r="AD372"/>
          <cell r="AE372"/>
          <cell r="AF372"/>
          <cell r="AG372"/>
          <cell r="AH372"/>
          <cell r="AI372"/>
        </row>
        <row r="373">
          <cell r="E373" t="str">
            <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cell r="V373"/>
          <cell r="W373"/>
          <cell r="X373"/>
          <cell r="Y373"/>
          <cell r="Z373"/>
          <cell r="AA373"/>
          <cell r="AB373"/>
          <cell r="AC373"/>
          <cell r="AD373"/>
          <cell r="AE373"/>
          <cell r="AF373"/>
          <cell r="AG373"/>
          <cell r="AH373"/>
          <cell r="AI373"/>
        </row>
        <row r="374">
          <cell r="E374" t="str">
            <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cell r="V374"/>
          <cell r="W374"/>
          <cell r="X374"/>
          <cell r="Y374"/>
          <cell r="Z374"/>
          <cell r="AA374"/>
          <cell r="AB374"/>
          <cell r="AC374"/>
          <cell r="AD374"/>
          <cell r="AE374"/>
          <cell r="AF374"/>
          <cell r="AG374"/>
          <cell r="AH374"/>
          <cell r="AI374"/>
        </row>
        <row r="375">
          <cell r="E375" t="str">
            <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cell r="V375"/>
          <cell r="W375"/>
          <cell r="X375"/>
          <cell r="Y375"/>
          <cell r="Z375"/>
          <cell r="AA375"/>
          <cell r="AB375"/>
          <cell r="AC375"/>
          <cell r="AD375"/>
          <cell r="AE375"/>
          <cell r="AF375"/>
          <cell r="AG375"/>
          <cell r="AH375"/>
          <cell r="AI375"/>
        </row>
        <row r="376">
          <cell r="E376" t="str">
            <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cell r="V376"/>
          <cell r="W376"/>
          <cell r="X376"/>
          <cell r="Y376"/>
          <cell r="Z376"/>
          <cell r="AA376"/>
          <cell r="AB376"/>
          <cell r="AC376"/>
          <cell r="AD376"/>
          <cell r="AE376"/>
          <cell r="AF376"/>
          <cell r="AG376"/>
          <cell r="AH376"/>
          <cell r="AI376"/>
        </row>
        <row r="377">
          <cell r="E377"/>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row>
        <row r="378">
          <cell r="E378"/>
          <cell r="F378"/>
          <cell r="G378"/>
          <cell r="H378"/>
          <cell r="I378"/>
          <cell r="J378"/>
          <cell r="K378"/>
          <cell r="L378"/>
          <cell r="M378"/>
          <cell r="N378"/>
          <cell r="O378"/>
          <cell r="P378"/>
          <cell r="Q378"/>
          <cell r="R378"/>
          <cell r="S378"/>
          <cell r="T378"/>
          <cell r="U378"/>
          <cell r="V378"/>
          <cell r="W378"/>
          <cell r="X378"/>
          <cell r="Y378"/>
          <cell r="Z378"/>
          <cell r="AA378"/>
          <cell r="AB378"/>
          <cell r="AC378"/>
          <cell r="AD378"/>
          <cell r="AE378"/>
          <cell r="AF378"/>
          <cell r="AG378"/>
          <cell r="AH378"/>
          <cell r="AI378"/>
        </row>
        <row r="379">
          <cell r="E379" t="str">
            <v/>
          </cell>
          <cell r="F379">
            <v>0</v>
          </cell>
          <cell r="G379">
            <v>0</v>
          </cell>
          <cell r="H379">
            <v>0</v>
          </cell>
          <cell r="I379">
            <v>0</v>
          </cell>
          <cell r="J379">
            <v>0</v>
          </cell>
          <cell r="K379">
            <v>0</v>
          </cell>
          <cell r="L379">
            <v>0</v>
          </cell>
          <cell r="M379">
            <v>0</v>
          </cell>
          <cell r="N379">
            <v>0</v>
          </cell>
          <cell r="O379">
            <v>0</v>
          </cell>
          <cell r="P379">
            <v>0</v>
          </cell>
          <cell r="Q379">
            <v>0</v>
          </cell>
          <cell r="R379">
            <v>0</v>
          </cell>
          <cell r="S379">
            <v>0</v>
          </cell>
          <cell r="T379">
            <v>0</v>
          </cell>
          <cell r="U379"/>
          <cell r="V379"/>
          <cell r="W379"/>
          <cell r="X379"/>
          <cell r="Y379"/>
          <cell r="Z379"/>
          <cell r="AA379"/>
          <cell r="AB379"/>
          <cell r="AC379"/>
          <cell r="AD379"/>
          <cell r="AE379"/>
          <cell r="AF379"/>
          <cell r="AG379"/>
          <cell r="AH379"/>
          <cell r="AI379"/>
        </row>
        <row r="380">
          <cell r="E380" t="str">
            <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cell r="V380"/>
          <cell r="W380"/>
          <cell r="X380"/>
          <cell r="Y380"/>
          <cell r="Z380"/>
          <cell r="AA380"/>
          <cell r="AB380"/>
          <cell r="AC380"/>
          <cell r="AD380"/>
          <cell r="AE380"/>
          <cell r="AF380"/>
          <cell r="AG380"/>
          <cell r="AH380"/>
          <cell r="AI380"/>
        </row>
        <row r="381">
          <cell r="E381" t="str">
            <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cell r="V381"/>
          <cell r="W381"/>
          <cell r="X381"/>
          <cell r="Y381"/>
          <cell r="Z381"/>
          <cell r="AA381"/>
          <cell r="AB381"/>
          <cell r="AC381"/>
          <cell r="AD381"/>
          <cell r="AE381"/>
          <cell r="AF381"/>
          <cell r="AG381"/>
          <cell r="AH381"/>
          <cell r="AI381"/>
        </row>
        <row r="382">
          <cell r="E382" t="str">
            <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cell r="V382"/>
          <cell r="W382"/>
          <cell r="X382"/>
          <cell r="Y382"/>
          <cell r="Z382"/>
          <cell r="AA382"/>
          <cell r="AB382"/>
          <cell r="AC382"/>
          <cell r="AD382"/>
          <cell r="AE382"/>
          <cell r="AF382"/>
          <cell r="AG382"/>
          <cell r="AH382"/>
          <cell r="AI382"/>
        </row>
        <row r="383">
          <cell r="E383" t="str">
            <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cell r="V383"/>
          <cell r="W383"/>
          <cell r="X383"/>
          <cell r="Y383"/>
          <cell r="Z383"/>
          <cell r="AA383"/>
          <cell r="AB383"/>
          <cell r="AC383"/>
          <cell r="AD383"/>
          <cell r="AE383"/>
          <cell r="AF383"/>
          <cell r="AG383"/>
          <cell r="AH383"/>
          <cell r="AI383"/>
        </row>
        <row r="384">
          <cell r="E384" t="str">
            <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cell r="V384"/>
          <cell r="W384"/>
          <cell r="X384"/>
          <cell r="Y384"/>
          <cell r="Z384"/>
          <cell r="AA384"/>
          <cell r="AB384"/>
          <cell r="AC384"/>
          <cell r="AD384"/>
          <cell r="AE384"/>
          <cell r="AF384"/>
          <cell r="AG384"/>
          <cell r="AH384"/>
          <cell r="AI384"/>
        </row>
        <row r="385">
          <cell r="E385" t="str">
            <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cell r="V385"/>
          <cell r="W385"/>
          <cell r="X385"/>
          <cell r="Y385"/>
          <cell r="Z385"/>
          <cell r="AA385"/>
          <cell r="AB385"/>
          <cell r="AC385"/>
          <cell r="AD385"/>
          <cell r="AE385"/>
          <cell r="AF385"/>
          <cell r="AG385"/>
          <cell r="AH385"/>
          <cell r="AI385"/>
        </row>
        <row r="386">
          <cell r="E386" t="str">
            <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cell r="V386"/>
          <cell r="W386"/>
          <cell r="X386"/>
          <cell r="Y386"/>
          <cell r="Z386"/>
          <cell r="AA386"/>
          <cell r="AB386"/>
          <cell r="AC386"/>
          <cell r="AD386"/>
          <cell r="AE386"/>
          <cell r="AF386"/>
          <cell r="AG386"/>
          <cell r="AH386"/>
          <cell r="AI386"/>
        </row>
        <row r="387">
          <cell r="E387" t="str">
            <v/>
          </cell>
          <cell r="F387">
            <v>0</v>
          </cell>
          <cell r="G387">
            <v>0</v>
          </cell>
          <cell r="H387">
            <v>0</v>
          </cell>
          <cell r="I387">
            <v>0</v>
          </cell>
          <cell r="J387">
            <v>0</v>
          </cell>
          <cell r="K387">
            <v>0</v>
          </cell>
          <cell r="L387">
            <v>0</v>
          </cell>
          <cell r="M387">
            <v>0</v>
          </cell>
          <cell r="N387">
            <v>0</v>
          </cell>
          <cell r="O387">
            <v>0</v>
          </cell>
          <cell r="P387">
            <v>0</v>
          </cell>
          <cell r="Q387">
            <v>0</v>
          </cell>
          <cell r="R387">
            <v>0</v>
          </cell>
          <cell r="S387">
            <v>0</v>
          </cell>
          <cell r="T387">
            <v>0</v>
          </cell>
          <cell r="U387"/>
          <cell r="V387"/>
          <cell r="W387"/>
          <cell r="X387"/>
          <cell r="Y387"/>
          <cell r="Z387"/>
          <cell r="AA387"/>
          <cell r="AB387"/>
          <cell r="AC387"/>
          <cell r="AD387"/>
          <cell r="AE387"/>
          <cell r="AF387"/>
          <cell r="AG387"/>
          <cell r="AH387"/>
          <cell r="AI387"/>
        </row>
        <row r="388">
          <cell r="E388" t="str">
            <v/>
          </cell>
          <cell r="F388">
            <v>0</v>
          </cell>
          <cell r="G388">
            <v>0</v>
          </cell>
          <cell r="H388">
            <v>0</v>
          </cell>
          <cell r="I388">
            <v>0</v>
          </cell>
          <cell r="J388">
            <v>0</v>
          </cell>
          <cell r="K388">
            <v>0</v>
          </cell>
          <cell r="L388">
            <v>0</v>
          </cell>
          <cell r="M388">
            <v>0</v>
          </cell>
          <cell r="N388">
            <v>0</v>
          </cell>
          <cell r="O388">
            <v>0</v>
          </cell>
          <cell r="P388">
            <v>0</v>
          </cell>
          <cell r="Q388">
            <v>0</v>
          </cell>
          <cell r="R388">
            <v>0</v>
          </cell>
          <cell r="S388">
            <v>0</v>
          </cell>
          <cell r="T388">
            <v>0</v>
          </cell>
          <cell r="U388"/>
          <cell r="V388"/>
          <cell r="W388"/>
          <cell r="X388"/>
          <cell r="Y388"/>
          <cell r="Z388"/>
          <cell r="AA388"/>
          <cell r="AB388"/>
          <cell r="AC388"/>
          <cell r="AD388"/>
          <cell r="AE388"/>
          <cell r="AF388"/>
          <cell r="AG388"/>
          <cell r="AH388"/>
          <cell r="AI388"/>
        </row>
        <row r="389">
          <cell r="E389" t="str">
            <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cell r="V389"/>
          <cell r="W389"/>
          <cell r="X389"/>
          <cell r="Y389"/>
          <cell r="Z389"/>
          <cell r="AA389"/>
          <cell r="AB389"/>
          <cell r="AC389"/>
          <cell r="AD389"/>
          <cell r="AE389"/>
          <cell r="AF389"/>
          <cell r="AG389"/>
          <cell r="AH389"/>
          <cell r="AI389"/>
        </row>
        <row r="390">
          <cell r="E390"/>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row>
        <row r="391">
          <cell r="E391"/>
          <cell r="F391"/>
          <cell r="G391"/>
          <cell r="H391"/>
          <cell r="I391"/>
          <cell r="J391"/>
          <cell r="K391"/>
          <cell r="L391"/>
          <cell r="M391"/>
          <cell r="N391"/>
          <cell r="O391"/>
          <cell r="P391"/>
          <cell r="Q391"/>
          <cell r="R391"/>
          <cell r="S391"/>
          <cell r="T391"/>
          <cell r="U391"/>
          <cell r="V391"/>
          <cell r="W391"/>
          <cell r="X391"/>
          <cell r="Y391"/>
          <cell r="Z391"/>
          <cell r="AA391"/>
          <cell r="AB391"/>
          <cell r="AC391"/>
          <cell r="AD391"/>
          <cell r="AE391"/>
          <cell r="AF391"/>
          <cell r="AG391"/>
          <cell r="AH391"/>
          <cell r="AI391"/>
        </row>
        <row r="392">
          <cell r="E392" t="str">
            <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cell r="V392"/>
          <cell r="W392"/>
          <cell r="X392"/>
          <cell r="Y392"/>
          <cell r="Z392"/>
          <cell r="AA392"/>
          <cell r="AB392"/>
          <cell r="AC392"/>
          <cell r="AD392"/>
          <cell r="AE392"/>
          <cell r="AF392"/>
          <cell r="AG392"/>
          <cell r="AH392"/>
          <cell r="AI392"/>
        </row>
        <row r="393">
          <cell r="E393" t="str">
            <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cell r="V393"/>
          <cell r="W393"/>
          <cell r="X393"/>
          <cell r="Y393"/>
          <cell r="Z393"/>
          <cell r="AA393"/>
          <cell r="AB393"/>
          <cell r="AC393"/>
          <cell r="AD393"/>
          <cell r="AE393"/>
          <cell r="AF393"/>
          <cell r="AG393"/>
          <cell r="AH393"/>
          <cell r="AI393"/>
        </row>
        <row r="394">
          <cell r="E394" t="str">
            <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cell r="V394"/>
          <cell r="W394"/>
          <cell r="X394"/>
          <cell r="Y394"/>
          <cell r="Z394"/>
          <cell r="AA394"/>
          <cell r="AB394"/>
          <cell r="AC394"/>
          <cell r="AD394"/>
          <cell r="AE394"/>
          <cell r="AF394"/>
          <cell r="AG394"/>
          <cell r="AH394"/>
          <cell r="AI394"/>
        </row>
        <row r="395">
          <cell r="E395" t="str">
            <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cell r="V395"/>
          <cell r="W395"/>
          <cell r="X395"/>
          <cell r="Y395"/>
          <cell r="Z395"/>
          <cell r="AA395"/>
          <cell r="AB395"/>
          <cell r="AC395"/>
          <cell r="AD395"/>
          <cell r="AE395"/>
          <cell r="AF395"/>
          <cell r="AG395"/>
          <cell r="AH395"/>
          <cell r="AI395"/>
        </row>
        <row r="396">
          <cell r="E396" t="str">
            <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cell r="V396"/>
          <cell r="W396"/>
          <cell r="X396"/>
          <cell r="Y396"/>
          <cell r="Z396"/>
          <cell r="AA396"/>
          <cell r="AB396"/>
          <cell r="AC396"/>
          <cell r="AD396"/>
          <cell r="AE396"/>
          <cell r="AF396"/>
          <cell r="AG396"/>
          <cell r="AH396"/>
          <cell r="AI396"/>
        </row>
        <row r="397">
          <cell r="E397" t="str">
            <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cell r="V397"/>
          <cell r="W397"/>
          <cell r="X397"/>
          <cell r="Y397"/>
          <cell r="Z397"/>
          <cell r="AA397"/>
          <cell r="AB397"/>
          <cell r="AC397"/>
          <cell r="AD397"/>
          <cell r="AE397"/>
          <cell r="AF397"/>
          <cell r="AG397"/>
          <cell r="AH397"/>
          <cell r="AI397"/>
        </row>
        <row r="398">
          <cell r="E398" t="str">
            <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cell r="V398"/>
          <cell r="W398"/>
          <cell r="X398"/>
          <cell r="Y398"/>
          <cell r="Z398"/>
          <cell r="AA398"/>
          <cell r="AB398"/>
          <cell r="AC398"/>
          <cell r="AD398"/>
          <cell r="AE398"/>
          <cell r="AF398"/>
          <cell r="AG398"/>
          <cell r="AH398"/>
          <cell r="AI398"/>
        </row>
        <row r="399">
          <cell r="E399" t="str">
            <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cell r="V399"/>
          <cell r="W399"/>
          <cell r="X399"/>
          <cell r="Y399"/>
          <cell r="Z399"/>
          <cell r="AA399"/>
          <cell r="AB399"/>
          <cell r="AC399"/>
          <cell r="AD399"/>
          <cell r="AE399"/>
          <cell r="AF399"/>
          <cell r="AG399"/>
          <cell r="AH399"/>
          <cell r="AI399"/>
        </row>
        <row r="400">
          <cell r="E400" t="str">
            <v/>
          </cell>
          <cell r="F400">
            <v>0</v>
          </cell>
          <cell r="G400">
            <v>0</v>
          </cell>
          <cell r="H400">
            <v>0</v>
          </cell>
          <cell r="I400">
            <v>0</v>
          </cell>
          <cell r="J400">
            <v>0</v>
          </cell>
          <cell r="K400">
            <v>0</v>
          </cell>
          <cell r="L400">
            <v>0</v>
          </cell>
          <cell r="M400">
            <v>0</v>
          </cell>
          <cell r="N400">
            <v>0</v>
          </cell>
          <cell r="O400">
            <v>0</v>
          </cell>
          <cell r="P400">
            <v>0</v>
          </cell>
          <cell r="Q400">
            <v>0</v>
          </cell>
          <cell r="R400">
            <v>0</v>
          </cell>
          <cell r="S400">
            <v>0</v>
          </cell>
          <cell r="T400">
            <v>0</v>
          </cell>
          <cell r="U400"/>
          <cell r="V400"/>
          <cell r="W400"/>
          <cell r="X400"/>
          <cell r="Y400"/>
          <cell r="Z400"/>
          <cell r="AA400"/>
          <cell r="AB400"/>
          <cell r="AC400"/>
          <cell r="AD400"/>
          <cell r="AE400"/>
          <cell r="AF400"/>
          <cell r="AG400"/>
          <cell r="AH400"/>
          <cell r="AI400"/>
        </row>
        <row r="401">
          <cell r="E401" t="str">
            <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cell r="V401"/>
          <cell r="W401"/>
          <cell r="X401"/>
          <cell r="Y401"/>
          <cell r="Z401"/>
          <cell r="AA401"/>
          <cell r="AB401"/>
          <cell r="AC401"/>
          <cell r="AD401"/>
          <cell r="AE401"/>
          <cell r="AF401"/>
          <cell r="AG401"/>
          <cell r="AH401"/>
          <cell r="AI401"/>
        </row>
        <row r="402">
          <cell r="E402" t="str">
            <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cell r="V402"/>
          <cell r="W402"/>
          <cell r="X402"/>
          <cell r="Y402"/>
          <cell r="Z402"/>
          <cell r="AA402"/>
          <cell r="AB402"/>
          <cell r="AC402"/>
          <cell r="AD402"/>
          <cell r="AE402"/>
          <cell r="AF402"/>
          <cell r="AG402"/>
          <cell r="AH402"/>
          <cell r="AI402"/>
        </row>
        <row r="403">
          <cell r="E403"/>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row>
        <row r="404">
          <cell r="E404"/>
          <cell r="F404"/>
          <cell r="G404"/>
          <cell r="H404"/>
          <cell r="I404"/>
          <cell r="J404"/>
          <cell r="K404"/>
          <cell r="L404"/>
          <cell r="M404"/>
          <cell r="N404"/>
          <cell r="O404"/>
          <cell r="P404"/>
          <cell r="Q404"/>
          <cell r="R404"/>
          <cell r="S404"/>
          <cell r="T404"/>
          <cell r="U404"/>
          <cell r="V404"/>
          <cell r="W404"/>
          <cell r="X404"/>
          <cell r="Y404"/>
          <cell r="Z404"/>
          <cell r="AA404"/>
          <cell r="AB404"/>
          <cell r="AC404"/>
          <cell r="AD404"/>
          <cell r="AE404"/>
          <cell r="AF404"/>
          <cell r="AG404"/>
          <cell r="AH404"/>
          <cell r="AI404"/>
        </row>
        <row r="405">
          <cell r="E405" t="str">
            <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cell r="V405"/>
          <cell r="W405"/>
          <cell r="X405"/>
          <cell r="Y405"/>
          <cell r="Z405"/>
          <cell r="AA405"/>
          <cell r="AB405"/>
          <cell r="AC405"/>
          <cell r="AD405"/>
          <cell r="AE405"/>
          <cell r="AF405"/>
          <cell r="AG405"/>
          <cell r="AH405"/>
          <cell r="AI405"/>
        </row>
        <row r="406">
          <cell r="E406" t="str">
            <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cell r="V406"/>
          <cell r="W406"/>
          <cell r="X406"/>
          <cell r="Y406"/>
          <cell r="Z406"/>
          <cell r="AA406"/>
          <cell r="AB406"/>
          <cell r="AC406"/>
          <cell r="AD406"/>
          <cell r="AE406"/>
          <cell r="AF406"/>
          <cell r="AG406"/>
          <cell r="AH406"/>
          <cell r="AI406"/>
        </row>
        <row r="407">
          <cell r="E407" t="str">
            <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cell r="V407"/>
          <cell r="W407"/>
          <cell r="X407"/>
          <cell r="Y407"/>
          <cell r="Z407"/>
          <cell r="AA407"/>
          <cell r="AB407"/>
          <cell r="AC407"/>
          <cell r="AD407"/>
          <cell r="AE407"/>
          <cell r="AF407"/>
          <cell r="AG407"/>
          <cell r="AH407"/>
          <cell r="AI407"/>
        </row>
        <row r="408">
          <cell r="E408" t="str">
            <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cell r="V408"/>
          <cell r="W408"/>
          <cell r="X408"/>
          <cell r="Y408"/>
          <cell r="Z408"/>
          <cell r="AA408"/>
          <cell r="AB408"/>
          <cell r="AC408"/>
          <cell r="AD408"/>
          <cell r="AE408"/>
          <cell r="AF408"/>
          <cell r="AG408"/>
          <cell r="AH408"/>
          <cell r="AI408"/>
        </row>
        <row r="409">
          <cell r="E409" t="str">
            <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cell r="V409"/>
          <cell r="W409"/>
          <cell r="X409"/>
          <cell r="Y409"/>
          <cell r="Z409"/>
          <cell r="AA409"/>
          <cell r="AB409"/>
          <cell r="AC409"/>
          <cell r="AD409"/>
          <cell r="AE409"/>
          <cell r="AF409"/>
          <cell r="AG409"/>
          <cell r="AH409"/>
          <cell r="AI409"/>
        </row>
        <row r="410">
          <cell r="E410" t="str">
            <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cell r="V410"/>
          <cell r="W410"/>
          <cell r="X410"/>
          <cell r="Y410"/>
          <cell r="Z410"/>
          <cell r="AA410"/>
          <cell r="AB410"/>
          <cell r="AC410"/>
          <cell r="AD410"/>
          <cell r="AE410"/>
          <cell r="AF410"/>
          <cell r="AG410"/>
          <cell r="AH410"/>
          <cell r="AI410"/>
        </row>
        <row r="411">
          <cell r="E411" t="str">
            <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cell r="V411"/>
          <cell r="W411"/>
          <cell r="X411"/>
          <cell r="Y411"/>
          <cell r="Z411"/>
          <cell r="AA411"/>
          <cell r="AB411"/>
          <cell r="AC411"/>
          <cell r="AD411"/>
          <cell r="AE411"/>
          <cell r="AF411"/>
          <cell r="AG411"/>
          <cell r="AH411"/>
          <cell r="AI411"/>
        </row>
        <row r="412">
          <cell r="E412" t="str">
            <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cell r="V412"/>
          <cell r="W412"/>
          <cell r="X412"/>
          <cell r="Y412"/>
          <cell r="Z412"/>
          <cell r="AA412"/>
          <cell r="AB412"/>
          <cell r="AC412"/>
          <cell r="AD412"/>
          <cell r="AE412"/>
          <cell r="AF412"/>
          <cell r="AG412"/>
          <cell r="AH412"/>
          <cell r="AI412"/>
        </row>
        <row r="413">
          <cell r="E413" t="str">
            <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cell r="V413"/>
          <cell r="W413"/>
          <cell r="X413"/>
          <cell r="Y413"/>
          <cell r="Z413"/>
          <cell r="AA413"/>
          <cell r="AB413"/>
          <cell r="AC413"/>
          <cell r="AD413"/>
          <cell r="AE413"/>
          <cell r="AF413"/>
          <cell r="AG413"/>
          <cell r="AH413"/>
          <cell r="AI413"/>
        </row>
        <row r="414">
          <cell r="E414" t="str">
            <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cell r="V414"/>
          <cell r="W414"/>
          <cell r="X414"/>
          <cell r="Y414"/>
          <cell r="Z414"/>
          <cell r="AA414"/>
          <cell r="AB414"/>
          <cell r="AC414"/>
          <cell r="AD414"/>
          <cell r="AE414"/>
          <cell r="AF414"/>
          <cell r="AG414"/>
          <cell r="AH414"/>
          <cell r="AI414"/>
        </row>
        <row r="415">
          <cell r="E415" t="str">
            <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cell r="V415"/>
          <cell r="W415"/>
          <cell r="X415"/>
          <cell r="Y415"/>
          <cell r="Z415"/>
          <cell r="AA415"/>
          <cell r="AB415"/>
          <cell r="AC415"/>
          <cell r="AD415"/>
          <cell r="AE415"/>
          <cell r="AF415"/>
          <cell r="AG415"/>
          <cell r="AH415"/>
          <cell r="AI415"/>
        </row>
        <row r="416">
          <cell r="E416"/>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row>
        <row r="417">
          <cell r="E417"/>
          <cell r="F417"/>
          <cell r="G417"/>
          <cell r="H417"/>
          <cell r="I417"/>
          <cell r="J417"/>
          <cell r="K417"/>
          <cell r="L417"/>
          <cell r="M417"/>
          <cell r="N417"/>
          <cell r="O417"/>
          <cell r="P417"/>
          <cell r="Q417"/>
          <cell r="R417"/>
          <cell r="S417"/>
          <cell r="T417"/>
          <cell r="U417"/>
          <cell r="V417"/>
          <cell r="W417"/>
          <cell r="X417"/>
          <cell r="Y417"/>
          <cell r="Z417"/>
          <cell r="AA417"/>
          <cell r="AB417"/>
          <cell r="AC417"/>
          <cell r="AD417"/>
          <cell r="AE417"/>
          <cell r="AF417"/>
          <cell r="AG417"/>
          <cell r="AH417"/>
          <cell r="AI417"/>
        </row>
        <row r="418">
          <cell r="E418" t="str">
            <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cell r="V418"/>
          <cell r="W418"/>
          <cell r="X418"/>
          <cell r="Y418"/>
          <cell r="Z418"/>
          <cell r="AA418"/>
          <cell r="AB418"/>
          <cell r="AC418"/>
          <cell r="AD418"/>
          <cell r="AE418"/>
          <cell r="AF418"/>
          <cell r="AG418"/>
          <cell r="AH418"/>
          <cell r="AI418"/>
        </row>
        <row r="419">
          <cell r="E419" t="str">
            <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cell r="V419"/>
          <cell r="W419"/>
          <cell r="X419"/>
          <cell r="Y419"/>
          <cell r="Z419"/>
          <cell r="AA419"/>
          <cell r="AB419"/>
          <cell r="AC419"/>
          <cell r="AD419"/>
          <cell r="AE419"/>
          <cell r="AF419"/>
          <cell r="AG419"/>
          <cell r="AH419"/>
          <cell r="AI419"/>
        </row>
        <row r="420">
          <cell r="E420" t="str">
            <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cell r="V420"/>
          <cell r="W420"/>
          <cell r="X420"/>
          <cell r="Y420"/>
          <cell r="Z420"/>
          <cell r="AA420"/>
          <cell r="AB420"/>
          <cell r="AC420"/>
          <cell r="AD420"/>
          <cell r="AE420"/>
          <cell r="AF420"/>
          <cell r="AG420"/>
          <cell r="AH420"/>
          <cell r="AI420"/>
        </row>
        <row r="421">
          <cell r="E421" t="str">
            <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cell r="V421"/>
          <cell r="W421"/>
          <cell r="X421"/>
          <cell r="Y421"/>
          <cell r="Z421"/>
          <cell r="AA421"/>
          <cell r="AB421"/>
          <cell r="AC421"/>
          <cell r="AD421"/>
          <cell r="AE421"/>
          <cell r="AF421"/>
          <cell r="AG421"/>
          <cell r="AH421"/>
          <cell r="AI421"/>
        </row>
        <row r="422">
          <cell r="E422" t="str">
            <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cell r="V422"/>
          <cell r="W422"/>
          <cell r="X422"/>
          <cell r="Y422"/>
          <cell r="Z422"/>
          <cell r="AA422"/>
          <cell r="AB422"/>
          <cell r="AC422"/>
          <cell r="AD422"/>
          <cell r="AE422"/>
          <cell r="AF422"/>
          <cell r="AG422"/>
          <cell r="AH422"/>
          <cell r="AI422"/>
        </row>
        <row r="423">
          <cell r="E423" t="str">
            <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cell r="V423"/>
          <cell r="W423"/>
          <cell r="X423"/>
          <cell r="Y423"/>
          <cell r="Z423"/>
          <cell r="AA423"/>
          <cell r="AB423"/>
          <cell r="AC423"/>
          <cell r="AD423"/>
          <cell r="AE423"/>
          <cell r="AF423"/>
          <cell r="AG423"/>
          <cell r="AH423"/>
          <cell r="AI423"/>
        </row>
        <row r="424">
          <cell r="E424" t="str">
            <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cell r="V424"/>
          <cell r="W424"/>
          <cell r="X424"/>
          <cell r="Y424"/>
          <cell r="Z424"/>
          <cell r="AA424"/>
          <cell r="AB424"/>
          <cell r="AC424"/>
          <cell r="AD424"/>
          <cell r="AE424"/>
          <cell r="AF424"/>
          <cell r="AG424"/>
          <cell r="AH424"/>
          <cell r="AI424"/>
        </row>
        <row r="425">
          <cell r="E425" t="str">
            <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cell r="V425"/>
          <cell r="W425"/>
          <cell r="X425"/>
          <cell r="Y425"/>
          <cell r="Z425"/>
          <cell r="AA425"/>
          <cell r="AB425"/>
          <cell r="AC425"/>
          <cell r="AD425"/>
          <cell r="AE425"/>
          <cell r="AF425"/>
          <cell r="AG425"/>
          <cell r="AH425"/>
          <cell r="AI425"/>
        </row>
        <row r="426">
          <cell r="E426" t="str">
            <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cell r="V426"/>
          <cell r="W426"/>
          <cell r="X426"/>
          <cell r="Y426"/>
          <cell r="Z426"/>
          <cell r="AA426"/>
          <cell r="AB426"/>
          <cell r="AC426"/>
          <cell r="AD426"/>
          <cell r="AE426"/>
          <cell r="AF426"/>
          <cell r="AG426"/>
          <cell r="AH426"/>
          <cell r="AI426"/>
        </row>
        <row r="427">
          <cell r="E427" t="str">
            <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cell r="V427"/>
          <cell r="W427"/>
          <cell r="X427"/>
          <cell r="Y427"/>
          <cell r="Z427"/>
          <cell r="AA427"/>
          <cell r="AB427"/>
          <cell r="AC427"/>
          <cell r="AD427"/>
          <cell r="AE427"/>
          <cell r="AF427"/>
          <cell r="AG427"/>
          <cell r="AH427"/>
          <cell r="AI427"/>
        </row>
        <row r="428">
          <cell r="E428" t="str">
            <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cell r="V428"/>
          <cell r="W428"/>
          <cell r="X428"/>
          <cell r="Y428"/>
          <cell r="Z428"/>
          <cell r="AA428"/>
          <cell r="AB428"/>
          <cell r="AC428"/>
          <cell r="AD428"/>
          <cell r="AE428"/>
          <cell r="AF428"/>
          <cell r="AG428"/>
          <cell r="AH428"/>
          <cell r="AI428"/>
        </row>
        <row r="429">
          <cell r="E429"/>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row>
        <row r="430">
          <cell r="E430"/>
          <cell r="F430"/>
          <cell r="G430"/>
          <cell r="H430"/>
          <cell r="I430"/>
          <cell r="J430"/>
          <cell r="K430"/>
          <cell r="L430"/>
          <cell r="M430"/>
          <cell r="N430"/>
          <cell r="O430"/>
          <cell r="P430"/>
          <cell r="Q430"/>
          <cell r="R430"/>
          <cell r="S430"/>
          <cell r="T430"/>
          <cell r="U430"/>
          <cell r="V430"/>
          <cell r="W430"/>
          <cell r="X430"/>
          <cell r="Y430"/>
          <cell r="Z430"/>
          <cell r="AA430"/>
          <cell r="AB430"/>
          <cell r="AC430"/>
          <cell r="AD430"/>
          <cell r="AE430"/>
          <cell r="AF430"/>
          <cell r="AG430"/>
          <cell r="AH430"/>
          <cell r="AI430"/>
        </row>
        <row r="431">
          <cell r="E431"/>
          <cell r="F431">
            <v>7250</v>
          </cell>
          <cell r="G431">
            <v>0</v>
          </cell>
          <cell r="H431">
            <v>0</v>
          </cell>
          <cell r="I431">
            <v>106054</v>
          </cell>
          <cell r="J431">
            <v>218290</v>
          </cell>
          <cell r="K431">
            <v>229269</v>
          </cell>
          <cell r="L431">
            <v>44490</v>
          </cell>
          <cell r="M431">
            <v>24668</v>
          </cell>
          <cell r="N431">
            <v>36600</v>
          </cell>
          <cell r="O431">
            <v>437407</v>
          </cell>
          <cell r="P431">
            <v>918370</v>
          </cell>
          <cell r="Q431">
            <v>966279</v>
          </cell>
          <cell r="R431">
            <v>34761</v>
          </cell>
          <cell r="S431">
            <v>65414</v>
          </cell>
          <cell r="T431">
            <v>65225</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row>
        <row r="432">
          <cell r="E432"/>
          <cell r="F432"/>
          <cell r="G432"/>
          <cell r="H432"/>
          <cell r="I432"/>
          <cell r="J432"/>
          <cell r="K432"/>
          <cell r="L432"/>
          <cell r="M432"/>
          <cell r="N432"/>
          <cell r="O432"/>
          <cell r="P432"/>
          <cell r="Q432"/>
          <cell r="R432"/>
          <cell r="S432"/>
          <cell r="T432"/>
          <cell r="U432"/>
          <cell r="V432"/>
          <cell r="W432"/>
          <cell r="X432"/>
          <cell r="Y432"/>
          <cell r="Z432"/>
          <cell r="AA432"/>
          <cell r="AB432"/>
          <cell r="AC432"/>
          <cell r="AD432"/>
          <cell r="AE432"/>
          <cell r="AF432"/>
          <cell r="AG432"/>
          <cell r="AH432"/>
          <cell r="AI432"/>
        </row>
        <row r="433">
          <cell r="E433"/>
          <cell r="F433"/>
          <cell r="G433"/>
          <cell r="H433"/>
          <cell r="I433"/>
          <cell r="J433"/>
          <cell r="K433"/>
          <cell r="L433"/>
          <cell r="M433"/>
          <cell r="N433"/>
          <cell r="O433"/>
          <cell r="P433"/>
          <cell r="Q433"/>
          <cell r="R433"/>
          <cell r="S433"/>
          <cell r="T433"/>
          <cell r="U433"/>
          <cell r="V433"/>
          <cell r="W433"/>
          <cell r="X433"/>
          <cell r="Y433"/>
          <cell r="Z433"/>
          <cell r="AA433"/>
          <cell r="AB433"/>
          <cell r="AC433"/>
          <cell r="AD433"/>
          <cell r="AE433"/>
          <cell r="AF433"/>
          <cell r="AG433"/>
          <cell r="AH433"/>
          <cell r="AI433"/>
        </row>
        <row r="434">
          <cell r="E434"/>
          <cell r="F434"/>
          <cell r="G434"/>
          <cell r="H434"/>
          <cell r="I434"/>
          <cell r="J434"/>
          <cell r="K434"/>
          <cell r="L434"/>
          <cell r="M434"/>
          <cell r="N434"/>
          <cell r="O434"/>
          <cell r="P434"/>
          <cell r="Q434"/>
          <cell r="R434"/>
          <cell r="S434"/>
          <cell r="T434"/>
          <cell r="U434"/>
          <cell r="V434"/>
          <cell r="W434"/>
          <cell r="X434"/>
          <cell r="Y434"/>
          <cell r="Z434"/>
          <cell r="AA434"/>
          <cell r="AB434"/>
          <cell r="AC434"/>
          <cell r="AD434"/>
          <cell r="AE434"/>
          <cell r="AF434"/>
          <cell r="AG434"/>
          <cell r="AH434"/>
          <cell r="AI434"/>
        </row>
        <row r="435">
          <cell r="E435" t="str">
            <v>eThekwini</v>
          </cell>
          <cell r="F435">
            <v>0</v>
          </cell>
          <cell r="G435">
            <v>0</v>
          </cell>
          <cell r="H435">
            <v>0</v>
          </cell>
          <cell r="I435">
            <v>7740</v>
          </cell>
          <cell r="J435">
            <v>50565</v>
          </cell>
          <cell r="K435">
            <v>50528</v>
          </cell>
          <cell r="L435">
            <v>5000</v>
          </cell>
          <cell r="M435">
            <v>5000</v>
          </cell>
          <cell r="N435">
            <v>6000</v>
          </cell>
          <cell r="O435">
            <v>0</v>
          </cell>
          <cell r="P435">
            <v>0</v>
          </cell>
          <cell r="Q435">
            <v>0</v>
          </cell>
          <cell r="R435">
            <v>0</v>
          </cell>
          <cell r="S435">
            <v>0</v>
          </cell>
          <cell r="T435">
            <v>0</v>
          </cell>
          <cell r="U435"/>
          <cell r="V435"/>
          <cell r="W435"/>
          <cell r="X435"/>
          <cell r="Y435"/>
          <cell r="Z435"/>
          <cell r="AA435"/>
          <cell r="AB435"/>
          <cell r="AC435"/>
          <cell r="AD435"/>
          <cell r="AE435"/>
          <cell r="AF435"/>
          <cell r="AG435"/>
          <cell r="AH435"/>
          <cell r="AI435"/>
        </row>
        <row r="436">
          <cell r="E436" t="str">
            <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cell r="V436"/>
          <cell r="W436"/>
          <cell r="X436"/>
          <cell r="Y436"/>
          <cell r="Z436"/>
          <cell r="AA436"/>
          <cell r="AB436"/>
          <cell r="AC436"/>
          <cell r="AD436"/>
          <cell r="AE436"/>
          <cell r="AF436"/>
          <cell r="AG436"/>
          <cell r="AH436"/>
          <cell r="AI436"/>
        </row>
        <row r="437">
          <cell r="E437" t="str">
            <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cell r="V437"/>
          <cell r="W437"/>
          <cell r="X437"/>
          <cell r="Y437"/>
          <cell r="Z437"/>
          <cell r="AA437"/>
          <cell r="AB437"/>
          <cell r="AC437"/>
          <cell r="AD437"/>
          <cell r="AE437"/>
          <cell r="AF437"/>
          <cell r="AG437"/>
          <cell r="AH437"/>
          <cell r="AI437"/>
        </row>
        <row r="438">
          <cell r="E438" t="str">
            <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cell r="V438"/>
          <cell r="W438"/>
          <cell r="X438"/>
          <cell r="Y438"/>
          <cell r="Z438"/>
          <cell r="AA438"/>
          <cell r="AB438"/>
          <cell r="AC438"/>
          <cell r="AD438"/>
          <cell r="AE438"/>
          <cell r="AF438"/>
          <cell r="AG438"/>
          <cell r="AH438"/>
          <cell r="AI438"/>
        </row>
        <row r="439">
          <cell r="E439" t="str">
            <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cell r="V439"/>
          <cell r="W439"/>
          <cell r="X439"/>
          <cell r="Y439"/>
          <cell r="Z439"/>
          <cell r="AA439"/>
          <cell r="AB439"/>
          <cell r="AC439"/>
          <cell r="AD439"/>
          <cell r="AE439"/>
          <cell r="AF439"/>
          <cell r="AG439"/>
          <cell r="AH439"/>
          <cell r="AI439"/>
        </row>
        <row r="440">
          <cell r="E440"/>
          <cell r="F440"/>
          <cell r="G440"/>
          <cell r="H440"/>
          <cell r="I440"/>
          <cell r="J440"/>
          <cell r="K440"/>
          <cell r="L440"/>
          <cell r="M440"/>
          <cell r="N440"/>
          <cell r="O440"/>
          <cell r="P440"/>
          <cell r="Q440"/>
          <cell r="R440"/>
          <cell r="S440"/>
          <cell r="T440"/>
          <cell r="U440"/>
          <cell r="V440"/>
          <cell r="W440"/>
          <cell r="X440"/>
          <cell r="Y440"/>
          <cell r="Z440"/>
          <cell r="AA440"/>
          <cell r="AB440"/>
          <cell r="AC440"/>
          <cell r="AD440"/>
          <cell r="AE440"/>
          <cell r="AF440"/>
          <cell r="AG440"/>
          <cell r="AH440"/>
          <cell r="AI440"/>
        </row>
        <row r="441">
          <cell r="E441"/>
          <cell r="F441"/>
          <cell r="G441"/>
          <cell r="H441"/>
          <cell r="I441"/>
          <cell r="J441"/>
          <cell r="K441"/>
          <cell r="L441"/>
          <cell r="M441"/>
          <cell r="N441"/>
          <cell r="O441"/>
          <cell r="P441"/>
          <cell r="Q441"/>
          <cell r="R441"/>
          <cell r="S441"/>
          <cell r="T441"/>
          <cell r="U441"/>
          <cell r="V441"/>
          <cell r="W441"/>
          <cell r="X441"/>
          <cell r="Y441"/>
          <cell r="Z441"/>
          <cell r="AA441"/>
          <cell r="AB441"/>
          <cell r="AC441"/>
          <cell r="AD441"/>
          <cell r="AE441"/>
          <cell r="AF441"/>
          <cell r="AG441"/>
          <cell r="AH441"/>
          <cell r="AI441"/>
        </row>
        <row r="442">
          <cell r="E442" t="str">
            <v>uMdoni</v>
          </cell>
          <cell r="F442">
            <v>0</v>
          </cell>
          <cell r="G442">
            <v>0</v>
          </cell>
          <cell r="H442">
            <v>0</v>
          </cell>
          <cell r="I442">
            <v>79406</v>
          </cell>
          <cell r="J442">
            <v>58882</v>
          </cell>
          <cell r="K442">
            <v>99323</v>
          </cell>
          <cell r="L442">
            <v>0</v>
          </cell>
          <cell r="M442">
            <v>0</v>
          </cell>
          <cell r="N442">
            <v>0</v>
          </cell>
          <cell r="O442">
            <v>0</v>
          </cell>
          <cell r="P442">
            <v>0</v>
          </cell>
          <cell r="Q442">
            <v>0</v>
          </cell>
          <cell r="R442">
            <v>0</v>
          </cell>
          <cell r="S442">
            <v>0</v>
          </cell>
          <cell r="T442">
            <v>0</v>
          </cell>
          <cell r="U442"/>
          <cell r="V442"/>
          <cell r="W442"/>
          <cell r="X442"/>
          <cell r="Y442"/>
          <cell r="Z442"/>
          <cell r="AA442"/>
          <cell r="AB442"/>
          <cell r="AC442"/>
          <cell r="AD442"/>
          <cell r="AE442"/>
          <cell r="AF442"/>
          <cell r="AG442"/>
          <cell r="AH442"/>
          <cell r="AI442"/>
        </row>
        <row r="443">
          <cell r="E443" t="str">
            <v>uMzumbe</v>
          </cell>
          <cell r="F443">
            <v>0</v>
          </cell>
          <cell r="G443">
            <v>0</v>
          </cell>
          <cell r="H443">
            <v>0</v>
          </cell>
          <cell r="I443">
            <v>22108</v>
          </cell>
          <cell r="J443">
            <v>54908</v>
          </cell>
          <cell r="K443">
            <v>25458</v>
          </cell>
          <cell r="L443">
            <v>0</v>
          </cell>
          <cell r="M443">
            <v>0</v>
          </cell>
          <cell r="N443">
            <v>0</v>
          </cell>
          <cell r="O443">
            <v>0</v>
          </cell>
          <cell r="P443">
            <v>0</v>
          </cell>
          <cell r="Q443">
            <v>0</v>
          </cell>
          <cell r="R443">
            <v>0</v>
          </cell>
          <cell r="S443">
            <v>0</v>
          </cell>
          <cell r="T443">
            <v>0</v>
          </cell>
          <cell r="U443"/>
          <cell r="V443"/>
          <cell r="W443"/>
          <cell r="X443"/>
          <cell r="Y443"/>
          <cell r="Z443"/>
          <cell r="AA443"/>
          <cell r="AB443"/>
          <cell r="AC443"/>
          <cell r="AD443"/>
          <cell r="AE443"/>
          <cell r="AF443"/>
          <cell r="AG443"/>
          <cell r="AH443"/>
          <cell r="AI443"/>
        </row>
        <row r="444">
          <cell r="E444" t="str">
            <v>uMuziwabantu</v>
          </cell>
          <cell r="F444">
            <v>0</v>
          </cell>
          <cell r="G444">
            <v>0</v>
          </cell>
          <cell r="H444">
            <v>0</v>
          </cell>
          <cell r="I444">
            <v>12673</v>
          </cell>
          <cell r="J444">
            <v>21062</v>
          </cell>
          <cell r="K444">
            <v>6238</v>
          </cell>
          <cell r="L444">
            <v>0</v>
          </cell>
          <cell r="M444">
            <v>0</v>
          </cell>
          <cell r="N444">
            <v>0</v>
          </cell>
          <cell r="O444">
            <v>0</v>
          </cell>
          <cell r="P444">
            <v>0</v>
          </cell>
          <cell r="Q444">
            <v>0</v>
          </cell>
          <cell r="R444">
            <v>0</v>
          </cell>
          <cell r="S444">
            <v>0</v>
          </cell>
          <cell r="T444">
            <v>0</v>
          </cell>
          <cell r="U444"/>
          <cell r="V444"/>
          <cell r="W444"/>
          <cell r="X444"/>
          <cell r="Y444"/>
          <cell r="Z444"/>
          <cell r="AA444"/>
          <cell r="AB444"/>
          <cell r="AC444"/>
          <cell r="AD444"/>
          <cell r="AE444"/>
          <cell r="AF444"/>
          <cell r="AG444"/>
          <cell r="AH444"/>
          <cell r="AI444"/>
        </row>
        <row r="445">
          <cell r="E445" t="str">
            <v>Ray Nkonyeni</v>
          </cell>
          <cell r="F445">
            <v>0</v>
          </cell>
          <cell r="G445">
            <v>0</v>
          </cell>
          <cell r="H445">
            <v>0</v>
          </cell>
          <cell r="I445">
            <v>10261</v>
          </cell>
          <cell r="J445">
            <v>8014</v>
          </cell>
          <cell r="K445">
            <v>37243</v>
          </cell>
          <cell r="L445">
            <v>500</v>
          </cell>
          <cell r="M445">
            <v>500</v>
          </cell>
          <cell r="N445">
            <v>1000</v>
          </cell>
          <cell r="O445">
            <v>0</v>
          </cell>
          <cell r="P445">
            <v>0</v>
          </cell>
          <cell r="Q445">
            <v>0</v>
          </cell>
          <cell r="R445">
            <v>0</v>
          </cell>
          <cell r="S445">
            <v>0</v>
          </cell>
          <cell r="T445">
            <v>0</v>
          </cell>
          <cell r="U445"/>
          <cell r="V445"/>
          <cell r="W445"/>
          <cell r="X445"/>
          <cell r="Y445"/>
          <cell r="Z445"/>
          <cell r="AA445"/>
          <cell r="AB445"/>
          <cell r="AC445"/>
          <cell r="AD445"/>
          <cell r="AE445"/>
          <cell r="AF445"/>
          <cell r="AG445"/>
          <cell r="AH445"/>
          <cell r="AI445"/>
        </row>
        <row r="446">
          <cell r="E446" t="str">
            <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cell r="V446"/>
          <cell r="W446"/>
          <cell r="X446"/>
          <cell r="Y446"/>
          <cell r="Z446"/>
          <cell r="AA446"/>
          <cell r="AB446"/>
          <cell r="AC446"/>
          <cell r="AD446"/>
          <cell r="AE446"/>
          <cell r="AF446"/>
          <cell r="AG446"/>
          <cell r="AH446"/>
          <cell r="AI446"/>
        </row>
        <row r="447">
          <cell r="E447" t="str">
            <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cell r="V447"/>
          <cell r="W447"/>
          <cell r="X447"/>
          <cell r="Y447"/>
          <cell r="Z447"/>
          <cell r="AA447"/>
          <cell r="AB447"/>
          <cell r="AC447"/>
          <cell r="AD447"/>
          <cell r="AE447"/>
          <cell r="AF447"/>
          <cell r="AG447"/>
          <cell r="AH447"/>
          <cell r="AI447"/>
        </row>
        <row r="448">
          <cell r="E448" t="str">
            <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cell r="V448"/>
          <cell r="W448"/>
          <cell r="X448"/>
          <cell r="Y448"/>
          <cell r="Z448"/>
          <cell r="AA448"/>
          <cell r="AB448"/>
          <cell r="AC448"/>
          <cell r="AD448"/>
          <cell r="AE448"/>
          <cell r="AF448"/>
          <cell r="AG448"/>
          <cell r="AH448"/>
          <cell r="AI448"/>
        </row>
        <row r="449">
          <cell r="E449" t="str">
            <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cell r="V449"/>
          <cell r="W449"/>
          <cell r="X449"/>
          <cell r="Y449"/>
          <cell r="Z449"/>
          <cell r="AA449"/>
          <cell r="AB449"/>
          <cell r="AC449"/>
          <cell r="AD449"/>
          <cell r="AE449"/>
          <cell r="AF449"/>
          <cell r="AG449"/>
          <cell r="AH449"/>
          <cell r="AI449"/>
        </row>
        <row r="450">
          <cell r="E450" t="str">
            <v/>
          </cell>
          <cell r="F450">
            <v>0</v>
          </cell>
          <cell r="G450">
            <v>0</v>
          </cell>
          <cell r="H450">
            <v>0</v>
          </cell>
          <cell r="I450">
            <v>0</v>
          </cell>
          <cell r="J450">
            <v>0</v>
          </cell>
          <cell r="K450">
            <v>0</v>
          </cell>
          <cell r="L450">
            <v>0</v>
          </cell>
          <cell r="M450">
            <v>0</v>
          </cell>
          <cell r="N450">
            <v>0</v>
          </cell>
          <cell r="O450">
            <v>0</v>
          </cell>
          <cell r="P450">
            <v>0</v>
          </cell>
          <cell r="Q450">
            <v>0</v>
          </cell>
          <cell r="R450">
            <v>0</v>
          </cell>
          <cell r="S450">
            <v>0</v>
          </cell>
          <cell r="T450">
            <v>0</v>
          </cell>
          <cell r="U450"/>
          <cell r="V450"/>
          <cell r="W450"/>
          <cell r="X450"/>
          <cell r="Y450"/>
          <cell r="Z450"/>
          <cell r="AA450"/>
          <cell r="AB450"/>
          <cell r="AC450"/>
          <cell r="AD450"/>
          <cell r="AE450"/>
          <cell r="AF450"/>
          <cell r="AG450"/>
          <cell r="AH450"/>
          <cell r="AI450"/>
        </row>
        <row r="451">
          <cell r="E451" t="str">
            <v/>
          </cell>
          <cell r="F451">
            <v>0</v>
          </cell>
          <cell r="G451">
            <v>0</v>
          </cell>
          <cell r="H451">
            <v>0</v>
          </cell>
          <cell r="I451">
            <v>0</v>
          </cell>
          <cell r="J451">
            <v>0</v>
          </cell>
          <cell r="K451">
            <v>0</v>
          </cell>
          <cell r="L451">
            <v>0</v>
          </cell>
          <cell r="M451">
            <v>0</v>
          </cell>
          <cell r="N451">
            <v>0</v>
          </cell>
          <cell r="O451">
            <v>0</v>
          </cell>
          <cell r="P451">
            <v>0</v>
          </cell>
          <cell r="Q451">
            <v>0</v>
          </cell>
          <cell r="R451">
            <v>0</v>
          </cell>
          <cell r="S451">
            <v>0</v>
          </cell>
          <cell r="T451">
            <v>0</v>
          </cell>
          <cell r="U451"/>
          <cell r="V451"/>
          <cell r="W451"/>
          <cell r="X451"/>
          <cell r="Y451"/>
          <cell r="Z451"/>
          <cell r="AA451"/>
          <cell r="AB451"/>
          <cell r="AC451"/>
          <cell r="AD451"/>
          <cell r="AE451"/>
          <cell r="AF451"/>
          <cell r="AG451"/>
          <cell r="AH451"/>
          <cell r="AI451"/>
        </row>
        <row r="452">
          <cell r="E452" t="str">
            <v>Ugu District Municipality</v>
          </cell>
          <cell r="F452">
            <v>3031</v>
          </cell>
          <cell r="G452">
            <v>5741</v>
          </cell>
          <cell r="H452">
            <v>5994</v>
          </cell>
          <cell r="I452">
            <v>0</v>
          </cell>
          <cell r="J452">
            <v>0</v>
          </cell>
          <cell r="K452">
            <v>0</v>
          </cell>
          <cell r="L452">
            <v>0</v>
          </cell>
          <cell r="M452">
            <v>0</v>
          </cell>
          <cell r="N452">
            <v>0</v>
          </cell>
          <cell r="O452">
            <v>0</v>
          </cell>
          <cell r="P452">
            <v>0</v>
          </cell>
          <cell r="Q452">
            <v>0</v>
          </cell>
          <cell r="R452">
            <v>0</v>
          </cell>
          <cell r="S452">
            <v>0</v>
          </cell>
          <cell r="T452">
            <v>0</v>
          </cell>
          <cell r="U452"/>
          <cell r="V452"/>
          <cell r="W452"/>
          <cell r="X452"/>
          <cell r="Y452"/>
          <cell r="Z452"/>
          <cell r="AA452"/>
          <cell r="AB452"/>
          <cell r="AC452"/>
          <cell r="AD452"/>
          <cell r="AE452"/>
          <cell r="AF452"/>
          <cell r="AG452"/>
          <cell r="AH452"/>
          <cell r="AI452"/>
        </row>
        <row r="453">
          <cell r="E453"/>
          <cell r="F453">
            <v>3031</v>
          </cell>
          <cell r="G453">
            <v>5741</v>
          </cell>
          <cell r="H453">
            <v>5994</v>
          </cell>
          <cell r="I453">
            <v>124448</v>
          </cell>
          <cell r="J453">
            <v>142866</v>
          </cell>
          <cell r="K453">
            <v>168262</v>
          </cell>
          <cell r="L453">
            <v>500</v>
          </cell>
          <cell r="M453">
            <v>500</v>
          </cell>
          <cell r="N453">
            <v>1000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row>
        <row r="454">
          <cell r="E454"/>
          <cell r="F454"/>
          <cell r="G454"/>
          <cell r="H454"/>
          <cell r="I454"/>
          <cell r="J454"/>
          <cell r="K454"/>
          <cell r="L454"/>
          <cell r="M454"/>
          <cell r="N454"/>
          <cell r="O454"/>
          <cell r="P454"/>
          <cell r="Q454"/>
          <cell r="R454"/>
          <cell r="S454"/>
          <cell r="T454"/>
          <cell r="U454"/>
          <cell r="V454"/>
          <cell r="W454"/>
          <cell r="X454"/>
          <cell r="Y454"/>
          <cell r="Z454"/>
          <cell r="AA454"/>
          <cell r="AB454"/>
          <cell r="AC454"/>
          <cell r="AD454"/>
          <cell r="AE454"/>
          <cell r="AF454"/>
          <cell r="AG454"/>
          <cell r="AH454"/>
          <cell r="AI454"/>
        </row>
        <row r="455">
          <cell r="E455" t="str">
            <v>uMshwathi</v>
          </cell>
          <cell r="F455">
            <v>0</v>
          </cell>
          <cell r="G455">
            <v>0</v>
          </cell>
          <cell r="H455">
            <v>0</v>
          </cell>
          <cell r="I455">
            <v>0</v>
          </cell>
          <cell r="J455">
            <v>0</v>
          </cell>
          <cell r="K455">
            <v>6445</v>
          </cell>
          <cell r="L455">
            <v>0</v>
          </cell>
          <cell r="M455">
            <v>0</v>
          </cell>
          <cell r="N455">
            <v>0</v>
          </cell>
          <cell r="O455">
            <v>0</v>
          </cell>
          <cell r="P455">
            <v>0</v>
          </cell>
          <cell r="Q455">
            <v>0</v>
          </cell>
          <cell r="R455">
            <v>0</v>
          </cell>
          <cell r="S455">
            <v>0</v>
          </cell>
          <cell r="T455">
            <v>0</v>
          </cell>
          <cell r="U455"/>
          <cell r="V455"/>
          <cell r="W455"/>
          <cell r="X455"/>
          <cell r="Y455"/>
          <cell r="Z455"/>
          <cell r="AA455"/>
          <cell r="AB455"/>
          <cell r="AC455"/>
          <cell r="AD455"/>
          <cell r="AE455"/>
          <cell r="AF455"/>
          <cell r="AG455"/>
          <cell r="AH455"/>
          <cell r="AI455"/>
        </row>
        <row r="456">
          <cell r="E456" t="str">
            <v>uMngeni</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cell r="V456"/>
          <cell r="W456"/>
          <cell r="X456"/>
          <cell r="Y456"/>
          <cell r="Z456"/>
          <cell r="AA456"/>
          <cell r="AB456"/>
          <cell r="AC456"/>
          <cell r="AD456"/>
          <cell r="AE456"/>
          <cell r="AF456"/>
          <cell r="AG456"/>
          <cell r="AH456"/>
          <cell r="AI456"/>
        </row>
        <row r="457">
          <cell r="E457" t="str">
            <v>Mpofana</v>
          </cell>
          <cell r="F457">
            <v>0</v>
          </cell>
          <cell r="G457">
            <v>0</v>
          </cell>
          <cell r="H457">
            <v>0</v>
          </cell>
          <cell r="I457">
            <v>2196</v>
          </cell>
          <cell r="J457">
            <v>0</v>
          </cell>
          <cell r="K457">
            <v>0</v>
          </cell>
          <cell r="L457">
            <v>0</v>
          </cell>
          <cell r="M457">
            <v>0</v>
          </cell>
          <cell r="N457">
            <v>0</v>
          </cell>
          <cell r="O457">
            <v>0</v>
          </cell>
          <cell r="P457">
            <v>0</v>
          </cell>
          <cell r="Q457">
            <v>0</v>
          </cell>
          <cell r="R457">
            <v>0</v>
          </cell>
          <cell r="S457">
            <v>0</v>
          </cell>
          <cell r="T457">
            <v>0</v>
          </cell>
          <cell r="U457"/>
          <cell r="V457"/>
          <cell r="W457"/>
          <cell r="X457"/>
          <cell r="Y457"/>
          <cell r="Z457"/>
          <cell r="AA457"/>
          <cell r="AB457"/>
          <cell r="AC457"/>
          <cell r="AD457"/>
          <cell r="AE457"/>
          <cell r="AF457"/>
          <cell r="AG457"/>
          <cell r="AH457"/>
          <cell r="AI457"/>
        </row>
        <row r="458">
          <cell r="E458" t="str">
            <v>iMpendle</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cell r="V458"/>
          <cell r="W458"/>
          <cell r="X458"/>
          <cell r="Y458"/>
          <cell r="Z458"/>
          <cell r="AA458"/>
          <cell r="AB458"/>
          <cell r="AC458"/>
          <cell r="AD458"/>
          <cell r="AE458"/>
          <cell r="AF458"/>
          <cell r="AG458"/>
          <cell r="AH458"/>
          <cell r="AI458"/>
        </row>
        <row r="459">
          <cell r="E459" t="str">
            <v>Msunduzi</v>
          </cell>
          <cell r="F459">
            <v>0</v>
          </cell>
          <cell r="G459">
            <v>0</v>
          </cell>
          <cell r="H459">
            <v>0</v>
          </cell>
          <cell r="I459">
            <v>42503</v>
          </cell>
          <cell r="J459">
            <v>33716</v>
          </cell>
          <cell r="K459">
            <v>41718</v>
          </cell>
          <cell r="L459">
            <v>1000</v>
          </cell>
          <cell r="M459">
            <v>1000</v>
          </cell>
          <cell r="N459">
            <v>1000</v>
          </cell>
          <cell r="O459">
            <v>0</v>
          </cell>
          <cell r="P459">
            <v>0</v>
          </cell>
          <cell r="Q459">
            <v>0</v>
          </cell>
          <cell r="R459">
            <v>0</v>
          </cell>
          <cell r="S459">
            <v>0</v>
          </cell>
          <cell r="T459">
            <v>0</v>
          </cell>
          <cell r="U459"/>
          <cell r="V459"/>
          <cell r="W459"/>
          <cell r="X459"/>
          <cell r="Y459"/>
          <cell r="Z459"/>
          <cell r="AA459"/>
          <cell r="AB459"/>
          <cell r="AC459"/>
          <cell r="AD459"/>
          <cell r="AE459"/>
          <cell r="AF459"/>
          <cell r="AG459"/>
          <cell r="AH459"/>
          <cell r="AI459"/>
        </row>
        <row r="460">
          <cell r="E460" t="str">
            <v>Mkhambathini</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cell r="V460"/>
          <cell r="W460"/>
          <cell r="X460"/>
          <cell r="Y460"/>
          <cell r="Z460"/>
          <cell r="AA460"/>
          <cell r="AB460"/>
          <cell r="AC460"/>
          <cell r="AD460"/>
          <cell r="AE460"/>
          <cell r="AF460"/>
          <cell r="AG460"/>
          <cell r="AH460"/>
          <cell r="AI460"/>
        </row>
        <row r="461">
          <cell r="E461" t="str">
            <v>Richmond</v>
          </cell>
          <cell r="F461">
            <v>0</v>
          </cell>
          <cell r="G461">
            <v>0</v>
          </cell>
          <cell r="H461">
            <v>0</v>
          </cell>
          <cell r="I461">
            <v>0</v>
          </cell>
          <cell r="J461">
            <v>0</v>
          </cell>
          <cell r="K461">
            <v>2762</v>
          </cell>
          <cell r="L461">
            <v>0</v>
          </cell>
          <cell r="M461">
            <v>0</v>
          </cell>
          <cell r="N461">
            <v>0</v>
          </cell>
          <cell r="O461">
            <v>0</v>
          </cell>
          <cell r="P461">
            <v>0</v>
          </cell>
          <cell r="Q461">
            <v>0</v>
          </cell>
          <cell r="R461">
            <v>0</v>
          </cell>
          <cell r="S461">
            <v>0</v>
          </cell>
          <cell r="T461">
            <v>0</v>
          </cell>
          <cell r="U461"/>
          <cell r="V461"/>
          <cell r="W461"/>
          <cell r="X461"/>
          <cell r="Y461"/>
          <cell r="Z461"/>
          <cell r="AA461"/>
          <cell r="AB461"/>
          <cell r="AC461"/>
          <cell r="AD461"/>
          <cell r="AE461"/>
          <cell r="AF461"/>
          <cell r="AG461"/>
          <cell r="AH461"/>
          <cell r="AI461"/>
        </row>
        <row r="462">
          <cell r="E462" t="str">
            <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cell r="V462"/>
          <cell r="W462"/>
          <cell r="X462"/>
          <cell r="Y462"/>
          <cell r="Z462"/>
          <cell r="AA462"/>
          <cell r="AB462"/>
          <cell r="AC462"/>
          <cell r="AD462"/>
          <cell r="AE462"/>
          <cell r="AF462"/>
          <cell r="AG462"/>
          <cell r="AH462"/>
          <cell r="AI462"/>
        </row>
        <row r="463">
          <cell r="E463" t="str">
            <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cell r="V463"/>
          <cell r="W463"/>
          <cell r="X463"/>
          <cell r="Y463"/>
          <cell r="Z463"/>
          <cell r="AA463"/>
          <cell r="AB463"/>
          <cell r="AC463"/>
          <cell r="AD463"/>
          <cell r="AE463"/>
          <cell r="AF463"/>
          <cell r="AG463"/>
          <cell r="AH463"/>
          <cell r="AI463"/>
        </row>
        <row r="464">
          <cell r="E464" t="str">
            <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cell r="V464"/>
          <cell r="W464"/>
          <cell r="X464"/>
          <cell r="Y464"/>
          <cell r="Z464"/>
          <cell r="AA464"/>
          <cell r="AB464"/>
          <cell r="AC464"/>
          <cell r="AD464"/>
          <cell r="AE464"/>
          <cell r="AF464"/>
          <cell r="AG464"/>
          <cell r="AH464"/>
          <cell r="AI464"/>
        </row>
        <row r="465">
          <cell r="E465" t="str">
            <v>uMgungundlovu District Municipality</v>
          </cell>
          <cell r="F465">
            <v>3500</v>
          </cell>
          <cell r="G465">
            <v>5740</v>
          </cell>
          <cell r="H465">
            <v>5994</v>
          </cell>
          <cell r="I465">
            <v>0</v>
          </cell>
          <cell r="J465">
            <v>0</v>
          </cell>
          <cell r="K465">
            <v>0</v>
          </cell>
          <cell r="L465">
            <v>0</v>
          </cell>
          <cell r="M465">
            <v>0</v>
          </cell>
          <cell r="N465">
            <v>0</v>
          </cell>
          <cell r="O465">
            <v>0</v>
          </cell>
          <cell r="P465">
            <v>0</v>
          </cell>
          <cell r="Q465">
            <v>0</v>
          </cell>
          <cell r="R465">
            <v>0</v>
          </cell>
          <cell r="S465">
            <v>0</v>
          </cell>
          <cell r="T465">
            <v>0</v>
          </cell>
          <cell r="U465"/>
          <cell r="V465"/>
          <cell r="W465"/>
          <cell r="X465"/>
          <cell r="Y465"/>
          <cell r="Z465"/>
          <cell r="AA465"/>
          <cell r="AB465"/>
          <cell r="AC465"/>
          <cell r="AD465"/>
          <cell r="AE465"/>
          <cell r="AF465"/>
          <cell r="AG465"/>
          <cell r="AH465"/>
          <cell r="AI465"/>
        </row>
        <row r="466">
          <cell r="E466"/>
          <cell r="F466">
            <v>3500</v>
          </cell>
          <cell r="G466">
            <v>5740</v>
          </cell>
          <cell r="H466">
            <v>5994</v>
          </cell>
          <cell r="I466">
            <v>44699</v>
          </cell>
          <cell r="J466">
            <v>33716</v>
          </cell>
          <cell r="K466">
            <v>50925</v>
          </cell>
          <cell r="L466">
            <v>1000</v>
          </cell>
          <cell r="M466">
            <v>1000</v>
          </cell>
          <cell r="N466">
            <v>1000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row>
        <row r="467">
          <cell r="E467"/>
          <cell r="F467"/>
          <cell r="G467"/>
          <cell r="H467"/>
          <cell r="I467"/>
          <cell r="J467"/>
          <cell r="K467"/>
          <cell r="L467"/>
          <cell r="M467"/>
          <cell r="N467"/>
          <cell r="O467"/>
          <cell r="P467"/>
          <cell r="Q467"/>
          <cell r="R467"/>
          <cell r="S467"/>
          <cell r="T467"/>
          <cell r="U467"/>
          <cell r="V467"/>
          <cell r="W467"/>
          <cell r="X467"/>
          <cell r="Y467"/>
          <cell r="Z467"/>
          <cell r="AA467"/>
          <cell r="AB467"/>
          <cell r="AC467"/>
          <cell r="AD467"/>
          <cell r="AE467"/>
          <cell r="AF467"/>
          <cell r="AG467"/>
          <cell r="AH467"/>
          <cell r="AI467"/>
        </row>
        <row r="468">
          <cell r="E468" t="str">
            <v>Okhahlamba</v>
          </cell>
          <cell r="F468">
            <v>0</v>
          </cell>
          <cell r="G468">
            <v>0</v>
          </cell>
          <cell r="H468">
            <v>0</v>
          </cell>
          <cell r="I468">
            <v>0</v>
          </cell>
          <cell r="J468">
            <v>0</v>
          </cell>
          <cell r="K468">
            <v>4903</v>
          </cell>
          <cell r="L468">
            <v>0</v>
          </cell>
          <cell r="M468">
            <v>0</v>
          </cell>
          <cell r="N468">
            <v>0</v>
          </cell>
          <cell r="O468">
            <v>0</v>
          </cell>
          <cell r="P468">
            <v>0</v>
          </cell>
          <cell r="Q468">
            <v>0</v>
          </cell>
          <cell r="R468">
            <v>0</v>
          </cell>
          <cell r="S468">
            <v>0</v>
          </cell>
          <cell r="T468">
            <v>0</v>
          </cell>
          <cell r="U468"/>
          <cell r="V468"/>
          <cell r="W468"/>
          <cell r="X468"/>
          <cell r="Y468"/>
          <cell r="Z468"/>
          <cell r="AA468"/>
          <cell r="AB468"/>
          <cell r="AC468"/>
          <cell r="AD468"/>
          <cell r="AE468"/>
          <cell r="AF468"/>
          <cell r="AG468"/>
          <cell r="AH468"/>
          <cell r="AI468"/>
        </row>
        <row r="469">
          <cell r="E469" t="str">
            <v>iNkosi Langalibalele</v>
          </cell>
          <cell r="F469">
            <v>0</v>
          </cell>
          <cell r="G469">
            <v>0</v>
          </cell>
          <cell r="H469">
            <v>0</v>
          </cell>
          <cell r="I469">
            <v>3175</v>
          </cell>
          <cell r="J469">
            <v>45525</v>
          </cell>
          <cell r="K469">
            <v>0</v>
          </cell>
          <cell r="L469">
            <v>0</v>
          </cell>
          <cell r="M469">
            <v>0</v>
          </cell>
          <cell r="N469">
            <v>0</v>
          </cell>
          <cell r="O469">
            <v>0</v>
          </cell>
          <cell r="P469">
            <v>0</v>
          </cell>
          <cell r="Q469">
            <v>0</v>
          </cell>
          <cell r="R469">
            <v>0</v>
          </cell>
          <cell r="S469">
            <v>0</v>
          </cell>
          <cell r="T469">
            <v>0</v>
          </cell>
          <cell r="U469"/>
          <cell r="V469"/>
          <cell r="W469"/>
          <cell r="X469"/>
          <cell r="Y469"/>
          <cell r="Z469"/>
          <cell r="AA469"/>
          <cell r="AB469"/>
          <cell r="AC469"/>
          <cell r="AD469"/>
          <cell r="AE469"/>
          <cell r="AF469"/>
          <cell r="AG469"/>
          <cell r="AH469"/>
          <cell r="AI469"/>
        </row>
        <row r="470">
          <cell r="E470" t="str">
            <v>Alfred Duma</v>
          </cell>
          <cell r="F470">
            <v>0</v>
          </cell>
          <cell r="G470">
            <v>0</v>
          </cell>
          <cell r="H470">
            <v>0</v>
          </cell>
          <cell r="I470">
            <v>21365</v>
          </cell>
          <cell r="J470">
            <v>5920</v>
          </cell>
          <cell r="K470">
            <v>40120</v>
          </cell>
          <cell r="L470">
            <v>0</v>
          </cell>
          <cell r="M470">
            <v>0</v>
          </cell>
          <cell r="N470">
            <v>0</v>
          </cell>
          <cell r="O470">
            <v>0</v>
          </cell>
          <cell r="P470">
            <v>0</v>
          </cell>
          <cell r="Q470">
            <v>0</v>
          </cell>
          <cell r="R470">
            <v>0</v>
          </cell>
          <cell r="S470">
            <v>0</v>
          </cell>
          <cell r="T470">
            <v>0</v>
          </cell>
          <cell r="U470"/>
          <cell r="V470"/>
          <cell r="W470"/>
          <cell r="X470"/>
          <cell r="Y470"/>
          <cell r="Z470"/>
          <cell r="AA470"/>
          <cell r="AB470"/>
          <cell r="AC470"/>
          <cell r="AD470"/>
          <cell r="AE470"/>
          <cell r="AF470"/>
          <cell r="AG470"/>
          <cell r="AH470"/>
          <cell r="AI470"/>
        </row>
        <row r="471">
          <cell r="E471" t="str">
            <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cell r="V471"/>
          <cell r="W471"/>
          <cell r="X471"/>
          <cell r="Y471"/>
          <cell r="Z471"/>
          <cell r="AA471"/>
          <cell r="AB471"/>
          <cell r="AC471"/>
          <cell r="AD471"/>
          <cell r="AE471"/>
          <cell r="AF471"/>
          <cell r="AG471"/>
          <cell r="AH471"/>
          <cell r="AI471"/>
        </row>
        <row r="472">
          <cell r="E472" t="str">
            <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cell r="V472"/>
          <cell r="W472"/>
          <cell r="X472"/>
          <cell r="Y472"/>
          <cell r="Z472"/>
          <cell r="AA472"/>
          <cell r="AB472"/>
          <cell r="AC472"/>
          <cell r="AD472"/>
          <cell r="AE472"/>
          <cell r="AF472"/>
          <cell r="AG472"/>
          <cell r="AH472"/>
          <cell r="AI472"/>
        </row>
        <row r="473">
          <cell r="E473" t="str">
            <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cell r="V473"/>
          <cell r="W473"/>
          <cell r="X473"/>
          <cell r="Y473"/>
          <cell r="Z473"/>
          <cell r="AA473"/>
          <cell r="AB473"/>
          <cell r="AC473"/>
          <cell r="AD473"/>
          <cell r="AE473"/>
          <cell r="AF473"/>
          <cell r="AG473"/>
          <cell r="AH473"/>
          <cell r="AI473"/>
        </row>
        <row r="474">
          <cell r="E474" t="str">
            <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cell r="V474"/>
          <cell r="W474"/>
          <cell r="X474"/>
          <cell r="Y474"/>
          <cell r="Z474"/>
          <cell r="AA474"/>
          <cell r="AB474"/>
          <cell r="AC474"/>
          <cell r="AD474"/>
          <cell r="AE474"/>
          <cell r="AF474"/>
          <cell r="AG474"/>
          <cell r="AH474"/>
          <cell r="AI474"/>
        </row>
        <row r="475">
          <cell r="E475" t="str">
            <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cell r="V475"/>
          <cell r="W475"/>
          <cell r="X475"/>
          <cell r="Y475"/>
          <cell r="Z475"/>
          <cell r="AA475"/>
          <cell r="AB475"/>
          <cell r="AC475"/>
          <cell r="AD475"/>
          <cell r="AE475"/>
          <cell r="AF475"/>
          <cell r="AG475"/>
          <cell r="AH475"/>
          <cell r="AI475"/>
        </row>
        <row r="476">
          <cell r="E476" t="str">
            <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cell r="V476"/>
          <cell r="W476"/>
          <cell r="X476"/>
          <cell r="Y476"/>
          <cell r="Z476"/>
          <cell r="AA476"/>
          <cell r="AB476"/>
          <cell r="AC476"/>
          <cell r="AD476"/>
          <cell r="AE476"/>
          <cell r="AF476"/>
          <cell r="AG476"/>
          <cell r="AH476"/>
          <cell r="AI476"/>
        </row>
        <row r="477">
          <cell r="E477" t="str">
            <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cell r="V477"/>
          <cell r="W477"/>
          <cell r="X477"/>
          <cell r="Y477"/>
          <cell r="Z477"/>
          <cell r="AA477"/>
          <cell r="AB477"/>
          <cell r="AC477"/>
          <cell r="AD477"/>
          <cell r="AE477"/>
          <cell r="AF477"/>
          <cell r="AG477"/>
          <cell r="AH477"/>
          <cell r="AI477"/>
        </row>
        <row r="478">
          <cell r="E478" t="str">
            <v>uThukela District Municipality</v>
          </cell>
          <cell r="F478">
            <v>3031</v>
          </cell>
          <cell r="G478">
            <v>5741</v>
          </cell>
          <cell r="H478">
            <v>5994</v>
          </cell>
          <cell r="I478">
            <v>0</v>
          </cell>
          <cell r="J478">
            <v>0</v>
          </cell>
          <cell r="K478">
            <v>0</v>
          </cell>
          <cell r="L478">
            <v>0</v>
          </cell>
          <cell r="M478">
            <v>0</v>
          </cell>
          <cell r="N478">
            <v>0</v>
          </cell>
          <cell r="O478">
            <v>0</v>
          </cell>
          <cell r="P478">
            <v>0</v>
          </cell>
          <cell r="Q478">
            <v>0</v>
          </cell>
          <cell r="R478">
            <v>0</v>
          </cell>
          <cell r="S478">
            <v>0</v>
          </cell>
          <cell r="T478">
            <v>0</v>
          </cell>
          <cell r="U478"/>
          <cell r="V478"/>
          <cell r="W478"/>
          <cell r="X478"/>
          <cell r="Y478"/>
          <cell r="Z478"/>
          <cell r="AA478"/>
          <cell r="AB478"/>
          <cell r="AC478"/>
          <cell r="AD478"/>
          <cell r="AE478"/>
          <cell r="AF478"/>
          <cell r="AG478"/>
          <cell r="AH478"/>
          <cell r="AI478"/>
        </row>
        <row r="479">
          <cell r="E479"/>
          <cell r="F479">
            <v>3031</v>
          </cell>
          <cell r="G479">
            <v>5741</v>
          </cell>
          <cell r="H479">
            <v>5994</v>
          </cell>
          <cell r="I479">
            <v>24540</v>
          </cell>
          <cell r="J479">
            <v>51445</v>
          </cell>
          <cell r="K479">
            <v>45023</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row>
        <row r="480">
          <cell r="E480"/>
          <cell r="F480"/>
          <cell r="G480"/>
          <cell r="H480"/>
          <cell r="I480"/>
          <cell r="J480"/>
          <cell r="K480"/>
          <cell r="L480"/>
          <cell r="M480"/>
          <cell r="N480"/>
          <cell r="O480"/>
          <cell r="P480"/>
          <cell r="Q480"/>
          <cell r="R480"/>
          <cell r="S480"/>
          <cell r="T480"/>
          <cell r="U480"/>
          <cell r="V480"/>
          <cell r="W480"/>
          <cell r="X480"/>
          <cell r="Y480"/>
          <cell r="Z480"/>
          <cell r="AA480"/>
          <cell r="AB480"/>
          <cell r="AC480"/>
          <cell r="AD480"/>
          <cell r="AE480"/>
          <cell r="AF480"/>
          <cell r="AG480"/>
          <cell r="AH480"/>
          <cell r="AI480"/>
        </row>
        <row r="481">
          <cell r="E481" t="str">
            <v>eNdumeni</v>
          </cell>
          <cell r="F481">
            <v>0</v>
          </cell>
          <cell r="G481">
            <v>0</v>
          </cell>
          <cell r="H481">
            <v>0</v>
          </cell>
          <cell r="I481">
            <v>6466</v>
          </cell>
          <cell r="J481">
            <v>15849</v>
          </cell>
          <cell r="K481">
            <v>11348</v>
          </cell>
          <cell r="L481">
            <v>0</v>
          </cell>
          <cell r="M481">
            <v>0</v>
          </cell>
          <cell r="N481">
            <v>0</v>
          </cell>
          <cell r="O481">
            <v>0</v>
          </cell>
          <cell r="P481">
            <v>0</v>
          </cell>
          <cell r="Q481">
            <v>0</v>
          </cell>
          <cell r="R481">
            <v>0</v>
          </cell>
          <cell r="S481">
            <v>0</v>
          </cell>
          <cell r="T481">
            <v>0</v>
          </cell>
          <cell r="U481"/>
          <cell r="V481"/>
          <cell r="W481"/>
          <cell r="X481"/>
          <cell r="Y481"/>
          <cell r="Z481"/>
          <cell r="AA481"/>
          <cell r="AB481"/>
          <cell r="AC481"/>
          <cell r="AD481"/>
          <cell r="AE481"/>
          <cell r="AF481"/>
          <cell r="AG481"/>
          <cell r="AH481"/>
          <cell r="AI481"/>
        </row>
        <row r="482">
          <cell r="E482" t="str">
            <v>Nquthu</v>
          </cell>
          <cell r="F482">
            <v>0</v>
          </cell>
          <cell r="G482">
            <v>0</v>
          </cell>
          <cell r="H482">
            <v>0</v>
          </cell>
          <cell r="I482">
            <v>25498</v>
          </cell>
          <cell r="J482">
            <v>17145</v>
          </cell>
          <cell r="K482">
            <v>22328</v>
          </cell>
          <cell r="L482">
            <v>0</v>
          </cell>
          <cell r="M482">
            <v>0</v>
          </cell>
          <cell r="N482">
            <v>0</v>
          </cell>
          <cell r="O482">
            <v>0</v>
          </cell>
          <cell r="P482">
            <v>0</v>
          </cell>
          <cell r="Q482">
            <v>0</v>
          </cell>
          <cell r="R482">
            <v>0</v>
          </cell>
          <cell r="S482">
            <v>0</v>
          </cell>
          <cell r="T482">
            <v>0</v>
          </cell>
          <cell r="U482"/>
          <cell r="V482"/>
          <cell r="W482"/>
          <cell r="X482"/>
          <cell r="Y482"/>
          <cell r="Z482"/>
          <cell r="AA482"/>
          <cell r="AB482"/>
          <cell r="AC482"/>
          <cell r="AD482"/>
          <cell r="AE482"/>
          <cell r="AF482"/>
          <cell r="AG482"/>
          <cell r="AH482"/>
          <cell r="AI482"/>
        </row>
        <row r="483">
          <cell r="E483" t="str">
            <v>uMsinga</v>
          </cell>
          <cell r="F483">
            <v>0</v>
          </cell>
          <cell r="G483">
            <v>0</v>
          </cell>
          <cell r="H483">
            <v>0</v>
          </cell>
          <cell r="I483">
            <v>10369</v>
          </cell>
          <cell r="J483">
            <v>8002</v>
          </cell>
          <cell r="K483">
            <v>0</v>
          </cell>
          <cell r="L483">
            <v>0</v>
          </cell>
          <cell r="M483">
            <v>0</v>
          </cell>
          <cell r="N483">
            <v>0</v>
          </cell>
          <cell r="O483">
            <v>0</v>
          </cell>
          <cell r="P483">
            <v>0</v>
          </cell>
          <cell r="Q483">
            <v>0</v>
          </cell>
          <cell r="R483">
            <v>0</v>
          </cell>
          <cell r="S483">
            <v>0</v>
          </cell>
          <cell r="T483">
            <v>0</v>
          </cell>
          <cell r="U483"/>
          <cell r="V483"/>
          <cell r="W483"/>
          <cell r="X483"/>
          <cell r="Y483"/>
          <cell r="Z483"/>
          <cell r="AA483"/>
          <cell r="AB483"/>
          <cell r="AC483"/>
          <cell r="AD483"/>
          <cell r="AE483"/>
          <cell r="AF483"/>
          <cell r="AG483"/>
          <cell r="AH483"/>
          <cell r="AI483"/>
        </row>
        <row r="484">
          <cell r="E484" t="str">
            <v>uMvoti</v>
          </cell>
          <cell r="F484">
            <v>0</v>
          </cell>
          <cell r="G484">
            <v>0</v>
          </cell>
          <cell r="H484">
            <v>0</v>
          </cell>
          <cell r="I484">
            <v>6923</v>
          </cell>
          <cell r="J484">
            <v>0</v>
          </cell>
          <cell r="K484">
            <v>27714</v>
          </cell>
          <cell r="L484">
            <v>0</v>
          </cell>
          <cell r="M484">
            <v>0</v>
          </cell>
          <cell r="N484">
            <v>0</v>
          </cell>
          <cell r="O484">
            <v>0</v>
          </cell>
          <cell r="P484">
            <v>0</v>
          </cell>
          <cell r="Q484">
            <v>0</v>
          </cell>
          <cell r="R484">
            <v>0</v>
          </cell>
          <cell r="S484">
            <v>0</v>
          </cell>
          <cell r="T484">
            <v>0</v>
          </cell>
          <cell r="U484"/>
          <cell r="V484"/>
          <cell r="W484"/>
          <cell r="X484"/>
          <cell r="Y484"/>
          <cell r="Z484"/>
          <cell r="AA484"/>
          <cell r="AB484"/>
          <cell r="AC484"/>
          <cell r="AD484"/>
          <cell r="AE484"/>
          <cell r="AF484"/>
          <cell r="AG484"/>
          <cell r="AH484"/>
          <cell r="AI484"/>
        </row>
        <row r="485">
          <cell r="E485" t="str">
            <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cell r="V485"/>
          <cell r="W485"/>
          <cell r="X485"/>
          <cell r="Y485"/>
          <cell r="Z485"/>
          <cell r="AA485"/>
          <cell r="AB485"/>
          <cell r="AC485"/>
          <cell r="AD485"/>
          <cell r="AE485"/>
          <cell r="AF485"/>
          <cell r="AG485"/>
          <cell r="AH485"/>
          <cell r="AI485"/>
        </row>
        <row r="486">
          <cell r="E486" t="str">
            <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cell r="V486"/>
          <cell r="W486"/>
          <cell r="X486"/>
          <cell r="Y486"/>
          <cell r="Z486"/>
          <cell r="AA486"/>
          <cell r="AB486"/>
          <cell r="AC486"/>
          <cell r="AD486"/>
          <cell r="AE486"/>
          <cell r="AF486"/>
          <cell r="AG486"/>
          <cell r="AH486"/>
          <cell r="AI486"/>
        </row>
        <row r="487">
          <cell r="E487" t="str">
            <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cell r="V487"/>
          <cell r="W487"/>
          <cell r="X487"/>
          <cell r="Y487"/>
          <cell r="Z487"/>
          <cell r="AA487"/>
          <cell r="AB487"/>
          <cell r="AC487"/>
          <cell r="AD487"/>
          <cell r="AE487"/>
          <cell r="AF487"/>
          <cell r="AG487"/>
          <cell r="AH487"/>
          <cell r="AI487"/>
        </row>
        <row r="488">
          <cell r="E488" t="str">
            <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cell r="V488"/>
          <cell r="W488"/>
          <cell r="X488"/>
          <cell r="Y488"/>
          <cell r="Z488"/>
          <cell r="AA488"/>
          <cell r="AB488"/>
          <cell r="AC488"/>
          <cell r="AD488"/>
          <cell r="AE488"/>
          <cell r="AF488"/>
          <cell r="AG488"/>
          <cell r="AH488"/>
          <cell r="AI488"/>
        </row>
        <row r="489">
          <cell r="E489" t="str">
            <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cell r="V489"/>
          <cell r="W489"/>
          <cell r="X489"/>
          <cell r="Y489"/>
          <cell r="Z489"/>
          <cell r="AA489"/>
          <cell r="AB489"/>
          <cell r="AC489"/>
          <cell r="AD489"/>
          <cell r="AE489"/>
          <cell r="AF489"/>
          <cell r="AG489"/>
          <cell r="AH489"/>
          <cell r="AI489"/>
        </row>
        <row r="490">
          <cell r="E490" t="str">
            <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cell r="V490"/>
          <cell r="W490"/>
          <cell r="X490"/>
          <cell r="Y490"/>
          <cell r="Z490"/>
          <cell r="AA490"/>
          <cell r="AB490"/>
          <cell r="AC490"/>
          <cell r="AD490"/>
          <cell r="AE490"/>
          <cell r="AF490"/>
          <cell r="AG490"/>
          <cell r="AH490"/>
          <cell r="AI490"/>
        </row>
        <row r="491">
          <cell r="E491" t="str">
            <v>uMzinyathi District Municipality</v>
          </cell>
          <cell r="F491">
            <v>4031</v>
          </cell>
          <cell r="G491">
            <v>5741</v>
          </cell>
          <cell r="H491">
            <v>5994</v>
          </cell>
          <cell r="I491">
            <v>0</v>
          </cell>
          <cell r="J491">
            <v>0</v>
          </cell>
          <cell r="K491">
            <v>0</v>
          </cell>
          <cell r="L491">
            <v>0</v>
          </cell>
          <cell r="M491">
            <v>0</v>
          </cell>
          <cell r="N491">
            <v>0</v>
          </cell>
          <cell r="O491">
            <v>0</v>
          </cell>
          <cell r="P491">
            <v>0</v>
          </cell>
          <cell r="Q491">
            <v>0</v>
          </cell>
          <cell r="R491">
            <v>0</v>
          </cell>
          <cell r="S491">
            <v>0</v>
          </cell>
          <cell r="T491">
            <v>0</v>
          </cell>
          <cell r="U491"/>
          <cell r="V491"/>
          <cell r="W491"/>
          <cell r="X491"/>
          <cell r="Y491"/>
          <cell r="Z491"/>
          <cell r="AA491"/>
          <cell r="AB491"/>
          <cell r="AC491"/>
          <cell r="AD491"/>
          <cell r="AE491"/>
          <cell r="AF491"/>
          <cell r="AG491"/>
          <cell r="AH491"/>
          <cell r="AI491"/>
        </row>
        <row r="492">
          <cell r="E492"/>
          <cell r="F492">
            <v>4031</v>
          </cell>
          <cell r="G492">
            <v>5741</v>
          </cell>
          <cell r="H492">
            <v>5994</v>
          </cell>
          <cell r="I492">
            <v>49256</v>
          </cell>
          <cell r="J492">
            <v>40996</v>
          </cell>
          <cell r="K492">
            <v>61390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row>
        <row r="493">
          <cell r="E493"/>
          <cell r="F493"/>
          <cell r="G493"/>
          <cell r="H493"/>
          <cell r="I493"/>
          <cell r="J493"/>
          <cell r="K493"/>
          <cell r="L493"/>
          <cell r="M493"/>
          <cell r="N493"/>
          <cell r="O493"/>
          <cell r="P493"/>
          <cell r="Q493"/>
          <cell r="R493"/>
          <cell r="S493"/>
          <cell r="T493"/>
          <cell r="U493"/>
          <cell r="V493"/>
          <cell r="W493"/>
          <cell r="X493"/>
          <cell r="Y493"/>
          <cell r="Z493"/>
          <cell r="AA493"/>
          <cell r="AB493"/>
          <cell r="AC493"/>
          <cell r="AD493"/>
          <cell r="AE493"/>
          <cell r="AF493"/>
          <cell r="AG493"/>
          <cell r="AH493"/>
          <cell r="AI493"/>
        </row>
        <row r="494">
          <cell r="E494" t="str">
            <v>Newcastle</v>
          </cell>
          <cell r="F494">
            <v>0</v>
          </cell>
          <cell r="G494">
            <v>0</v>
          </cell>
          <cell r="H494">
            <v>0</v>
          </cell>
          <cell r="I494">
            <v>13985</v>
          </cell>
          <cell r="J494">
            <v>9637</v>
          </cell>
          <cell r="K494">
            <v>13995</v>
          </cell>
          <cell r="L494">
            <v>100</v>
          </cell>
          <cell r="M494">
            <v>300</v>
          </cell>
          <cell r="N494">
            <v>399</v>
          </cell>
          <cell r="O494">
            <v>0</v>
          </cell>
          <cell r="P494">
            <v>0</v>
          </cell>
          <cell r="Q494">
            <v>0</v>
          </cell>
          <cell r="R494">
            <v>0</v>
          </cell>
          <cell r="S494">
            <v>0</v>
          </cell>
          <cell r="T494">
            <v>0</v>
          </cell>
          <cell r="U494"/>
          <cell r="V494"/>
          <cell r="W494"/>
          <cell r="X494"/>
          <cell r="Y494"/>
          <cell r="Z494"/>
          <cell r="AA494"/>
          <cell r="AB494"/>
          <cell r="AC494"/>
          <cell r="AD494"/>
          <cell r="AE494"/>
          <cell r="AF494"/>
          <cell r="AG494"/>
          <cell r="AH494"/>
          <cell r="AI494"/>
        </row>
        <row r="495">
          <cell r="E495" t="str">
            <v>eMadlangeni</v>
          </cell>
          <cell r="F495">
            <v>0</v>
          </cell>
          <cell r="G495">
            <v>0</v>
          </cell>
          <cell r="H495">
            <v>0</v>
          </cell>
          <cell r="I495">
            <v>4317</v>
          </cell>
          <cell r="J495">
            <v>9844</v>
          </cell>
          <cell r="K495">
            <v>1772</v>
          </cell>
          <cell r="L495">
            <v>0</v>
          </cell>
          <cell r="M495">
            <v>0</v>
          </cell>
          <cell r="N495">
            <v>0</v>
          </cell>
          <cell r="O495">
            <v>0</v>
          </cell>
          <cell r="P495">
            <v>0</v>
          </cell>
          <cell r="Q495">
            <v>0</v>
          </cell>
          <cell r="R495">
            <v>0</v>
          </cell>
          <cell r="S495">
            <v>0</v>
          </cell>
          <cell r="T495">
            <v>0</v>
          </cell>
          <cell r="U495"/>
          <cell r="V495"/>
          <cell r="W495"/>
          <cell r="X495"/>
          <cell r="Y495"/>
          <cell r="Z495"/>
          <cell r="AA495"/>
          <cell r="AB495"/>
          <cell r="AC495"/>
          <cell r="AD495"/>
          <cell r="AE495"/>
          <cell r="AF495"/>
          <cell r="AG495"/>
          <cell r="AH495"/>
          <cell r="AI495"/>
        </row>
        <row r="496">
          <cell r="E496" t="str">
            <v>Dannhauser</v>
          </cell>
          <cell r="F496">
            <v>0</v>
          </cell>
          <cell r="G496">
            <v>0</v>
          </cell>
          <cell r="H496">
            <v>0</v>
          </cell>
          <cell r="I496">
            <v>11420</v>
          </cell>
          <cell r="J496">
            <v>0</v>
          </cell>
          <cell r="K496">
            <v>2256</v>
          </cell>
          <cell r="L496">
            <v>0</v>
          </cell>
          <cell r="M496">
            <v>0</v>
          </cell>
          <cell r="N496">
            <v>0</v>
          </cell>
          <cell r="O496">
            <v>0</v>
          </cell>
          <cell r="P496">
            <v>0</v>
          </cell>
          <cell r="Q496">
            <v>0</v>
          </cell>
          <cell r="R496">
            <v>0</v>
          </cell>
          <cell r="S496">
            <v>0</v>
          </cell>
          <cell r="T496">
            <v>0</v>
          </cell>
          <cell r="U496"/>
          <cell r="V496"/>
          <cell r="W496"/>
          <cell r="X496"/>
          <cell r="Y496"/>
          <cell r="Z496"/>
          <cell r="AA496"/>
          <cell r="AB496"/>
          <cell r="AC496"/>
          <cell r="AD496"/>
          <cell r="AE496"/>
          <cell r="AF496"/>
          <cell r="AG496"/>
          <cell r="AH496"/>
          <cell r="AI496"/>
        </row>
        <row r="497">
          <cell r="E497" t="str">
            <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cell r="V497"/>
          <cell r="W497"/>
          <cell r="X497"/>
          <cell r="Y497"/>
          <cell r="Z497"/>
          <cell r="AA497"/>
          <cell r="AB497"/>
          <cell r="AC497"/>
          <cell r="AD497"/>
          <cell r="AE497"/>
          <cell r="AF497"/>
          <cell r="AG497"/>
          <cell r="AH497"/>
          <cell r="AI497"/>
        </row>
        <row r="498">
          <cell r="E498" t="str">
            <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cell r="V498"/>
          <cell r="W498"/>
          <cell r="X498"/>
          <cell r="Y498"/>
          <cell r="Z498"/>
          <cell r="AA498"/>
          <cell r="AB498"/>
          <cell r="AC498"/>
          <cell r="AD498"/>
          <cell r="AE498"/>
          <cell r="AF498"/>
          <cell r="AG498"/>
          <cell r="AH498"/>
          <cell r="AI498"/>
        </row>
        <row r="499">
          <cell r="E499" t="str">
            <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cell r="V499"/>
          <cell r="W499"/>
          <cell r="X499"/>
          <cell r="Y499"/>
          <cell r="Z499"/>
          <cell r="AA499"/>
          <cell r="AB499"/>
          <cell r="AC499"/>
          <cell r="AD499"/>
          <cell r="AE499"/>
          <cell r="AF499"/>
          <cell r="AG499"/>
          <cell r="AH499"/>
          <cell r="AI499"/>
        </row>
        <row r="500">
          <cell r="E500" t="str">
            <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cell r="V500"/>
          <cell r="W500"/>
          <cell r="X500"/>
          <cell r="Y500"/>
          <cell r="Z500"/>
          <cell r="AA500"/>
          <cell r="AB500"/>
          <cell r="AC500"/>
          <cell r="AD500"/>
          <cell r="AE500"/>
          <cell r="AF500"/>
          <cell r="AG500"/>
          <cell r="AH500"/>
          <cell r="AI500"/>
        </row>
        <row r="501">
          <cell r="E501" t="str">
            <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cell r="V501"/>
          <cell r="W501"/>
          <cell r="X501"/>
          <cell r="Y501"/>
          <cell r="Z501"/>
          <cell r="AA501"/>
          <cell r="AB501"/>
          <cell r="AC501"/>
          <cell r="AD501"/>
          <cell r="AE501"/>
          <cell r="AF501"/>
          <cell r="AG501"/>
          <cell r="AH501"/>
          <cell r="AI501"/>
        </row>
        <row r="502">
          <cell r="E502" t="str">
            <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cell r="V502"/>
          <cell r="W502"/>
          <cell r="X502"/>
          <cell r="Y502"/>
          <cell r="Z502"/>
          <cell r="AA502"/>
          <cell r="AB502"/>
          <cell r="AC502"/>
          <cell r="AD502"/>
          <cell r="AE502"/>
          <cell r="AF502"/>
          <cell r="AG502"/>
          <cell r="AH502"/>
          <cell r="AI502"/>
        </row>
        <row r="503">
          <cell r="E503" t="str">
            <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cell r="V503"/>
          <cell r="W503"/>
          <cell r="X503"/>
          <cell r="Y503"/>
          <cell r="Z503"/>
          <cell r="AA503"/>
          <cell r="AB503"/>
          <cell r="AC503"/>
          <cell r="AD503"/>
          <cell r="AE503"/>
          <cell r="AF503"/>
          <cell r="AG503"/>
          <cell r="AH503"/>
          <cell r="AI503"/>
        </row>
        <row r="504">
          <cell r="E504" t="str">
            <v>Amajuba District Municipality</v>
          </cell>
          <cell r="F504">
            <v>3031</v>
          </cell>
          <cell r="G504">
            <v>5741</v>
          </cell>
          <cell r="H504">
            <v>5994</v>
          </cell>
          <cell r="I504">
            <v>0</v>
          </cell>
          <cell r="J504">
            <v>0</v>
          </cell>
          <cell r="K504">
            <v>0</v>
          </cell>
          <cell r="L504">
            <v>0</v>
          </cell>
          <cell r="M504">
            <v>0</v>
          </cell>
          <cell r="N504">
            <v>0</v>
          </cell>
          <cell r="O504">
            <v>0</v>
          </cell>
          <cell r="P504">
            <v>0</v>
          </cell>
          <cell r="Q504">
            <v>0</v>
          </cell>
          <cell r="R504">
            <v>0</v>
          </cell>
          <cell r="S504">
            <v>0</v>
          </cell>
          <cell r="T504">
            <v>0</v>
          </cell>
          <cell r="U504"/>
          <cell r="V504"/>
          <cell r="W504"/>
          <cell r="X504"/>
          <cell r="Y504"/>
          <cell r="Z504"/>
          <cell r="AA504"/>
          <cell r="AB504"/>
          <cell r="AC504"/>
          <cell r="AD504"/>
          <cell r="AE504"/>
          <cell r="AF504"/>
          <cell r="AG504"/>
          <cell r="AH504"/>
          <cell r="AI504"/>
        </row>
        <row r="505">
          <cell r="E505"/>
          <cell r="F505">
            <v>3031</v>
          </cell>
          <cell r="G505">
            <v>5741</v>
          </cell>
          <cell r="H505">
            <v>5994</v>
          </cell>
          <cell r="I505">
            <v>29722</v>
          </cell>
          <cell r="J505">
            <v>19481</v>
          </cell>
          <cell r="K505">
            <v>18023</v>
          </cell>
          <cell r="L505">
            <v>100</v>
          </cell>
          <cell r="M505">
            <v>300</v>
          </cell>
          <cell r="N505">
            <v>399</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row>
        <row r="506">
          <cell r="E506"/>
          <cell r="F506"/>
          <cell r="G506"/>
          <cell r="H506"/>
          <cell r="I506"/>
          <cell r="J506"/>
          <cell r="K506"/>
          <cell r="L506"/>
          <cell r="M506"/>
          <cell r="N506"/>
          <cell r="O506"/>
          <cell r="P506"/>
          <cell r="Q506"/>
          <cell r="R506"/>
          <cell r="S506"/>
          <cell r="T506"/>
          <cell r="U506"/>
          <cell r="V506"/>
          <cell r="W506"/>
          <cell r="X506"/>
          <cell r="Y506"/>
          <cell r="Z506"/>
          <cell r="AA506"/>
          <cell r="AB506"/>
          <cell r="AC506"/>
          <cell r="AD506"/>
          <cell r="AE506"/>
          <cell r="AF506"/>
          <cell r="AG506"/>
          <cell r="AH506"/>
          <cell r="AI506"/>
        </row>
        <row r="507">
          <cell r="E507" t="str">
            <v>eDumbe</v>
          </cell>
          <cell r="F507">
            <v>0</v>
          </cell>
          <cell r="G507">
            <v>0</v>
          </cell>
          <cell r="H507">
            <v>0</v>
          </cell>
          <cell r="I507">
            <v>12617</v>
          </cell>
          <cell r="J507">
            <v>6403</v>
          </cell>
          <cell r="K507">
            <v>38095</v>
          </cell>
          <cell r="L507">
            <v>0</v>
          </cell>
          <cell r="M507">
            <v>0</v>
          </cell>
          <cell r="N507">
            <v>0</v>
          </cell>
          <cell r="O507">
            <v>0</v>
          </cell>
          <cell r="P507">
            <v>0</v>
          </cell>
          <cell r="Q507">
            <v>0</v>
          </cell>
          <cell r="R507">
            <v>0</v>
          </cell>
          <cell r="S507">
            <v>0</v>
          </cell>
          <cell r="T507">
            <v>0</v>
          </cell>
          <cell r="U507"/>
          <cell r="V507"/>
          <cell r="W507"/>
          <cell r="X507"/>
          <cell r="Y507"/>
          <cell r="Z507"/>
          <cell r="AA507"/>
          <cell r="AB507"/>
          <cell r="AC507"/>
          <cell r="AD507"/>
          <cell r="AE507"/>
          <cell r="AF507"/>
          <cell r="AG507"/>
          <cell r="AH507"/>
          <cell r="AI507"/>
        </row>
        <row r="508">
          <cell r="E508" t="str">
            <v>uPhongolo</v>
          </cell>
          <cell r="F508">
            <v>0</v>
          </cell>
          <cell r="G508">
            <v>0</v>
          </cell>
          <cell r="H508">
            <v>0</v>
          </cell>
          <cell r="I508">
            <v>3987</v>
          </cell>
          <cell r="J508">
            <v>8486</v>
          </cell>
          <cell r="K508">
            <v>9253</v>
          </cell>
          <cell r="L508">
            <v>0</v>
          </cell>
          <cell r="M508">
            <v>0</v>
          </cell>
          <cell r="N508">
            <v>0</v>
          </cell>
          <cell r="O508">
            <v>0</v>
          </cell>
          <cell r="P508">
            <v>0</v>
          </cell>
          <cell r="Q508">
            <v>0</v>
          </cell>
          <cell r="R508">
            <v>0</v>
          </cell>
          <cell r="S508">
            <v>0</v>
          </cell>
          <cell r="T508">
            <v>0</v>
          </cell>
          <cell r="U508"/>
          <cell r="V508"/>
          <cell r="W508"/>
          <cell r="X508"/>
          <cell r="Y508"/>
          <cell r="Z508"/>
          <cell r="AA508"/>
          <cell r="AB508"/>
          <cell r="AC508"/>
          <cell r="AD508"/>
          <cell r="AE508"/>
          <cell r="AF508"/>
          <cell r="AG508"/>
          <cell r="AH508"/>
          <cell r="AI508"/>
        </row>
        <row r="509">
          <cell r="E509" t="str">
            <v>AbaQulusi</v>
          </cell>
          <cell r="F509">
            <v>0</v>
          </cell>
          <cell r="G509">
            <v>0</v>
          </cell>
          <cell r="H509">
            <v>0</v>
          </cell>
          <cell r="I509">
            <v>27433</v>
          </cell>
          <cell r="J509">
            <v>32625</v>
          </cell>
          <cell r="K509">
            <v>5064</v>
          </cell>
          <cell r="L509">
            <v>0</v>
          </cell>
          <cell r="M509">
            <v>0</v>
          </cell>
          <cell r="N509">
            <v>0</v>
          </cell>
          <cell r="O509">
            <v>0</v>
          </cell>
          <cell r="P509">
            <v>0</v>
          </cell>
          <cell r="Q509">
            <v>0</v>
          </cell>
          <cell r="R509">
            <v>0</v>
          </cell>
          <cell r="S509">
            <v>0</v>
          </cell>
          <cell r="T509">
            <v>0</v>
          </cell>
          <cell r="U509"/>
          <cell r="V509"/>
          <cell r="W509"/>
          <cell r="X509"/>
          <cell r="Y509"/>
          <cell r="Z509"/>
          <cell r="AA509"/>
          <cell r="AB509"/>
          <cell r="AC509"/>
          <cell r="AD509"/>
          <cell r="AE509"/>
          <cell r="AF509"/>
          <cell r="AG509"/>
          <cell r="AH509"/>
          <cell r="AI509"/>
        </row>
        <row r="510">
          <cell r="E510" t="str">
            <v>Nongoma</v>
          </cell>
          <cell r="F510">
            <v>0</v>
          </cell>
          <cell r="G510">
            <v>0</v>
          </cell>
          <cell r="H510">
            <v>0</v>
          </cell>
          <cell r="I510">
            <v>550</v>
          </cell>
          <cell r="J510">
            <v>5159</v>
          </cell>
          <cell r="K510">
            <v>16596</v>
          </cell>
          <cell r="L510">
            <v>0</v>
          </cell>
          <cell r="M510">
            <v>0</v>
          </cell>
          <cell r="N510">
            <v>0</v>
          </cell>
          <cell r="O510">
            <v>0</v>
          </cell>
          <cell r="P510">
            <v>0</v>
          </cell>
          <cell r="Q510">
            <v>0</v>
          </cell>
          <cell r="R510">
            <v>0</v>
          </cell>
          <cell r="S510">
            <v>0</v>
          </cell>
          <cell r="T510">
            <v>0</v>
          </cell>
          <cell r="U510"/>
          <cell r="V510"/>
          <cell r="W510"/>
          <cell r="X510"/>
          <cell r="Y510"/>
          <cell r="Z510"/>
          <cell r="AA510"/>
          <cell r="AB510"/>
          <cell r="AC510"/>
          <cell r="AD510"/>
          <cell r="AE510"/>
          <cell r="AF510"/>
          <cell r="AG510"/>
          <cell r="AH510"/>
          <cell r="AI510"/>
        </row>
        <row r="511">
          <cell r="E511" t="str">
            <v>Ulundi</v>
          </cell>
          <cell r="F511">
            <v>0</v>
          </cell>
          <cell r="G511">
            <v>0</v>
          </cell>
          <cell r="H511">
            <v>0</v>
          </cell>
          <cell r="I511">
            <v>19921</v>
          </cell>
          <cell r="J511">
            <v>7340</v>
          </cell>
          <cell r="K511">
            <v>11233</v>
          </cell>
          <cell r="L511">
            <v>0</v>
          </cell>
          <cell r="M511">
            <v>0</v>
          </cell>
          <cell r="N511">
            <v>0</v>
          </cell>
          <cell r="O511">
            <v>0</v>
          </cell>
          <cell r="P511">
            <v>0</v>
          </cell>
          <cell r="Q511">
            <v>0</v>
          </cell>
          <cell r="R511">
            <v>0</v>
          </cell>
          <cell r="S511">
            <v>0</v>
          </cell>
          <cell r="T511">
            <v>0</v>
          </cell>
          <cell r="U511"/>
          <cell r="V511"/>
          <cell r="W511"/>
          <cell r="X511"/>
          <cell r="Y511"/>
          <cell r="Z511"/>
          <cell r="AA511"/>
          <cell r="AB511"/>
          <cell r="AC511"/>
          <cell r="AD511"/>
          <cell r="AE511"/>
          <cell r="AF511"/>
          <cell r="AG511"/>
          <cell r="AH511"/>
          <cell r="AI511"/>
        </row>
        <row r="512">
          <cell r="E512" t="str">
            <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cell r="V512"/>
          <cell r="W512"/>
          <cell r="X512"/>
          <cell r="Y512"/>
          <cell r="Z512"/>
          <cell r="AA512"/>
          <cell r="AB512"/>
          <cell r="AC512"/>
          <cell r="AD512"/>
          <cell r="AE512"/>
          <cell r="AF512"/>
          <cell r="AG512"/>
          <cell r="AH512"/>
          <cell r="AI512"/>
        </row>
        <row r="513">
          <cell r="E513" t="str">
            <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cell r="V513"/>
          <cell r="W513"/>
          <cell r="X513"/>
          <cell r="Y513"/>
          <cell r="Z513"/>
          <cell r="AA513"/>
          <cell r="AB513"/>
          <cell r="AC513"/>
          <cell r="AD513"/>
          <cell r="AE513"/>
          <cell r="AF513"/>
          <cell r="AG513"/>
          <cell r="AH513"/>
          <cell r="AI513"/>
        </row>
        <row r="514">
          <cell r="E514" t="str">
            <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cell r="V514"/>
          <cell r="W514"/>
          <cell r="X514"/>
          <cell r="Y514"/>
          <cell r="Z514"/>
          <cell r="AA514"/>
          <cell r="AB514"/>
          <cell r="AC514"/>
          <cell r="AD514"/>
          <cell r="AE514"/>
          <cell r="AF514"/>
          <cell r="AG514"/>
          <cell r="AH514"/>
          <cell r="AI514"/>
        </row>
        <row r="515">
          <cell r="E515" t="str">
            <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cell r="V515"/>
          <cell r="W515"/>
          <cell r="X515"/>
          <cell r="Y515"/>
          <cell r="Z515"/>
          <cell r="AA515"/>
          <cell r="AB515"/>
          <cell r="AC515"/>
          <cell r="AD515"/>
          <cell r="AE515"/>
          <cell r="AF515"/>
          <cell r="AG515"/>
          <cell r="AH515"/>
          <cell r="AI515"/>
        </row>
        <row r="516">
          <cell r="E516" t="str">
            <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cell r="V516"/>
          <cell r="W516"/>
          <cell r="X516"/>
          <cell r="Y516"/>
          <cell r="Z516"/>
          <cell r="AA516"/>
          <cell r="AB516"/>
          <cell r="AC516"/>
          <cell r="AD516"/>
          <cell r="AE516"/>
          <cell r="AF516"/>
          <cell r="AG516"/>
          <cell r="AH516"/>
          <cell r="AI516"/>
        </row>
        <row r="517">
          <cell r="E517" t="str">
            <v>Zululand District Municipality</v>
          </cell>
          <cell r="F517">
            <v>4031</v>
          </cell>
          <cell r="G517">
            <v>5741</v>
          </cell>
          <cell r="H517">
            <v>5994</v>
          </cell>
          <cell r="I517">
            <v>0</v>
          </cell>
          <cell r="J517">
            <v>0</v>
          </cell>
          <cell r="K517">
            <v>0</v>
          </cell>
          <cell r="L517">
            <v>0</v>
          </cell>
          <cell r="M517">
            <v>0</v>
          </cell>
          <cell r="N517">
            <v>0</v>
          </cell>
          <cell r="O517">
            <v>0</v>
          </cell>
          <cell r="P517">
            <v>0</v>
          </cell>
          <cell r="Q517">
            <v>0</v>
          </cell>
          <cell r="R517">
            <v>0</v>
          </cell>
          <cell r="S517">
            <v>0</v>
          </cell>
          <cell r="T517">
            <v>0</v>
          </cell>
          <cell r="U517"/>
          <cell r="V517"/>
          <cell r="W517"/>
          <cell r="X517"/>
          <cell r="Y517"/>
          <cell r="Z517"/>
          <cell r="AA517"/>
          <cell r="AB517"/>
          <cell r="AC517"/>
          <cell r="AD517"/>
          <cell r="AE517"/>
          <cell r="AF517"/>
          <cell r="AG517"/>
          <cell r="AH517"/>
          <cell r="AI517"/>
        </row>
        <row r="518">
          <cell r="E518"/>
          <cell r="F518">
            <v>4031</v>
          </cell>
          <cell r="G518">
            <v>5741</v>
          </cell>
          <cell r="H518">
            <v>5994</v>
          </cell>
          <cell r="I518">
            <v>64508</v>
          </cell>
          <cell r="J518">
            <v>60013</v>
          </cell>
          <cell r="K518">
            <v>80241</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row>
        <row r="519">
          <cell r="E519"/>
          <cell r="F519"/>
          <cell r="G519"/>
          <cell r="H519"/>
          <cell r="I519"/>
          <cell r="J519"/>
          <cell r="K519"/>
          <cell r="L519"/>
          <cell r="M519"/>
          <cell r="N519"/>
          <cell r="O519"/>
          <cell r="P519"/>
          <cell r="Q519"/>
          <cell r="R519"/>
          <cell r="S519"/>
          <cell r="T519"/>
          <cell r="U519"/>
          <cell r="V519"/>
          <cell r="W519"/>
          <cell r="X519"/>
          <cell r="Y519"/>
          <cell r="Z519"/>
          <cell r="AA519"/>
          <cell r="AB519"/>
          <cell r="AC519"/>
          <cell r="AD519"/>
          <cell r="AE519"/>
          <cell r="AF519"/>
          <cell r="AG519"/>
          <cell r="AH519"/>
          <cell r="AI519"/>
        </row>
        <row r="520">
          <cell r="E520" t="str">
            <v>uMhlabuyalingana</v>
          </cell>
          <cell r="F520">
            <v>0</v>
          </cell>
          <cell r="G520">
            <v>0</v>
          </cell>
          <cell r="H520">
            <v>0</v>
          </cell>
          <cell r="I520">
            <v>152173</v>
          </cell>
          <cell r="J520">
            <v>177540</v>
          </cell>
          <cell r="K520">
            <v>60445</v>
          </cell>
          <cell r="L520">
            <v>0</v>
          </cell>
          <cell r="M520">
            <v>0</v>
          </cell>
          <cell r="N520">
            <v>0</v>
          </cell>
          <cell r="O520">
            <v>0</v>
          </cell>
          <cell r="P520">
            <v>0</v>
          </cell>
          <cell r="Q520">
            <v>0</v>
          </cell>
          <cell r="R520">
            <v>0</v>
          </cell>
          <cell r="S520">
            <v>0</v>
          </cell>
          <cell r="T520">
            <v>0</v>
          </cell>
          <cell r="U520"/>
          <cell r="V520"/>
          <cell r="W520"/>
          <cell r="X520"/>
          <cell r="Y520"/>
          <cell r="Z520"/>
          <cell r="AA520"/>
          <cell r="AB520"/>
          <cell r="AC520"/>
          <cell r="AD520"/>
          <cell r="AE520"/>
          <cell r="AF520"/>
          <cell r="AG520"/>
          <cell r="AH520"/>
          <cell r="AI520"/>
        </row>
        <row r="521">
          <cell r="E521" t="str">
            <v>Jozini</v>
          </cell>
          <cell r="F521">
            <v>0</v>
          </cell>
          <cell r="G521">
            <v>0</v>
          </cell>
          <cell r="H521">
            <v>0</v>
          </cell>
          <cell r="I521">
            <v>76178</v>
          </cell>
          <cell r="J521">
            <v>68330</v>
          </cell>
          <cell r="K521">
            <v>0</v>
          </cell>
          <cell r="L521">
            <v>0</v>
          </cell>
          <cell r="M521">
            <v>0</v>
          </cell>
          <cell r="N521">
            <v>0</v>
          </cell>
          <cell r="O521">
            <v>0</v>
          </cell>
          <cell r="P521">
            <v>0</v>
          </cell>
          <cell r="Q521">
            <v>0</v>
          </cell>
          <cell r="R521">
            <v>0</v>
          </cell>
          <cell r="S521">
            <v>0</v>
          </cell>
          <cell r="T521">
            <v>0</v>
          </cell>
          <cell r="U521"/>
          <cell r="V521"/>
          <cell r="W521"/>
          <cell r="X521"/>
          <cell r="Y521"/>
          <cell r="Z521"/>
          <cell r="AA521"/>
          <cell r="AB521"/>
          <cell r="AC521"/>
          <cell r="AD521"/>
          <cell r="AE521"/>
          <cell r="AF521"/>
          <cell r="AG521"/>
          <cell r="AH521"/>
          <cell r="AI521"/>
        </row>
        <row r="522">
          <cell r="E522" t="str">
            <v>Mtubatuba</v>
          </cell>
          <cell r="F522">
            <v>0</v>
          </cell>
          <cell r="G522">
            <v>0</v>
          </cell>
          <cell r="H522">
            <v>0</v>
          </cell>
          <cell r="I522">
            <v>46400</v>
          </cell>
          <cell r="J522">
            <v>53313</v>
          </cell>
          <cell r="K522">
            <v>199493</v>
          </cell>
          <cell r="L522">
            <v>0</v>
          </cell>
          <cell r="M522">
            <v>0</v>
          </cell>
          <cell r="N522">
            <v>0</v>
          </cell>
          <cell r="O522">
            <v>0</v>
          </cell>
          <cell r="P522">
            <v>0</v>
          </cell>
          <cell r="Q522">
            <v>0</v>
          </cell>
          <cell r="R522">
            <v>0</v>
          </cell>
          <cell r="S522">
            <v>0</v>
          </cell>
          <cell r="T522">
            <v>0</v>
          </cell>
          <cell r="U522"/>
          <cell r="V522"/>
          <cell r="W522"/>
          <cell r="X522"/>
          <cell r="Y522"/>
          <cell r="Z522"/>
          <cell r="AA522"/>
          <cell r="AB522"/>
          <cell r="AC522"/>
          <cell r="AD522"/>
          <cell r="AE522"/>
          <cell r="AF522"/>
          <cell r="AG522"/>
          <cell r="AH522"/>
          <cell r="AI522"/>
        </row>
        <row r="523">
          <cell r="E523" t="str">
            <v>Big Five Hlabisa</v>
          </cell>
          <cell r="F523">
            <v>0</v>
          </cell>
          <cell r="G523">
            <v>0</v>
          </cell>
          <cell r="H523">
            <v>0</v>
          </cell>
          <cell r="I523">
            <v>10583</v>
          </cell>
          <cell r="J523">
            <v>10711</v>
          </cell>
          <cell r="K523">
            <v>18046</v>
          </cell>
          <cell r="L523">
            <v>0</v>
          </cell>
          <cell r="M523">
            <v>0</v>
          </cell>
          <cell r="N523">
            <v>0</v>
          </cell>
          <cell r="O523">
            <v>0</v>
          </cell>
          <cell r="P523">
            <v>0</v>
          </cell>
          <cell r="Q523">
            <v>0</v>
          </cell>
          <cell r="R523">
            <v>0</v>
          </cell>
          <cell r="S523">
            <v>0</v>
          </cell>
          <cell r="T523">
            <v>0</v>
          </cell>
          <cell r="U523"/>
          <cell r="V523"/>
          <cell r="W523"/>
          <cell r="X523"/>
          <cell r="Y523"/>
          <cell r="Z523"/>
          <cell r="AA523"/>
          <cell r="AB523"/>
          <cell r="AC523"/>
          <cell r="AD523"/>
          <cell r="AE523"/>
          <cell r="AF523"/>
          <cell r="AG523"/>
          <cell r="AH523"/>
          <cell r="AI523"/>
        </row>
        <row r="524">
          <cell r="E524" t="str">
            <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cell r="V524"/>
          <cell r="W524"/>
          <cell r="X524"/>
          <cell r="Y524"/>
          <cell r="Z524"/>
          <cell r="AA524"/>
          <cell r="AB524"/>
          <cell r="AC524"/>
          <cell r="AD524"/>
          <cell r="AE524"/>
          <cell r="AF524"/>
          <cell r="AG524"/>
          <cell r="AH524"/>
          <cell r="AI524"/>
        </row>
        <row r="525">
          <cell r="E525" t="str">
            <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cell r="V525"/>
          <cell r="W525"/>
          <cell r="X525"/>
          <cell r="Y525"/>
          <cell r="Z525"/>
          <cell r="AA525"/>
          <cell r="AB525"/>
          <cell r="AC525"/>
          <cell r="AD525"/>
          <cell r="AE525"/>
          <cell r="AF525"/>
          <cell r="AG525"/>
          <cell r="AH525"/>
          <cell r="AI525"/>
        </row>
        <row r="526">
          <cell r="E526" t="str">
            <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cell r="V526"/>
          <cell r="W526"/>
          <cell r="X526"/>
          <cell r="Y526"/>
          <cell r="Z526"/>
          <cell r="AA526"/>
          <cell r="AB526"/>
          <cell r="AC526"/>
          <cell r="AD526"/>
          <cell r="AE526"/>
          <cell r="AF526"/>
          <cell r="AG526"/>
          <cell r="AH526"/>
          <cell r="AI526"/>
        </row>
        <row r="527">
          <cell r="E527" t="str">
            <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cell r="V527"/>
          <cell r="W527"/>
          <cell r="X527"/>
          <cell r="Y527"/>
          <cell r="Z527"/>
          <cell r="AA527"/>
          <cell r="AB527"/>
          <cell r="AC527"/>
          <cell r="AD527"/>
          <cell r="AE527"/>
          <cell r="AF527"/>
          <cell r="AG527"/>
          <cell r="AH527"/>
          <cell r="AI527"/>
        </row>
        <row r="528">
          <cell r="E528" t="str">
            <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cell r="V528"/>
          <cell r="W528"/>
          <cell r="X528"/>
          <cell r="Y528"/>
          <cell r="Z528"/>
          <cell r="AA528"/>
          <cell r="AB528"/>
          <cell r="AC528"/>
          <cell r="AD528"/>
          <cell r="AE528"/>
          <cell r="AF528"/>
          <cell r="AG528"/>
          <cell r="AH528"/>
          <cell r="AI528"/>
        </row>
        <row r="529">
          <cell r="E529" t="str">
            <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cell r="V529"/>
          <cell r="W529"/>
          <cell r="X529"/>
          <cell r="Y529"/>
          <cell r="Z529"/>
          <cell r="AA529"/>
          <cell r="AB529"/>
          <cell r="AC529"/>
          <cell r="AD529"/>
          <cell r="AE529"/>
          <cell r="AF529"/>
          <cell r="AG529"/>
          <cell r="AH529"/>
          <cell r="AI529"/>
        </row>
        <row r="530">
          <cell r="E530" t="str">
            <v>uMkhanyakude District Municipality</v>
          </cell>
          <cell r="F530">
            <v>4031</v>
          </cell>
          <cell r="G530">
            <v>5741</v>
          </cell>
          <cell r="H530">
            <v>5994</v>
          </cell>
          <cell r="I530">
            <v>0</v>
          </cell>
          <cell r="J530">
            <v>0</v>
          </cell>
          <cell r="K530">
            <v>0</v>
          </cell>
          <cell r="L530">
            <v>0</v>
          </cell>
          <cell r="M530">
            <v>0</v>
          </cell>
          <cell r="N530">
            <v>0</v>
          </cell>
          <cell r="O530">
            <v>0</v>
          </cell>
          <cell r="P530">
            <v>0</v>
          </cell>
          <cell r="Q530">
            <v>0</v>
          </cell>
          <cell r="R530">
            <v>0</v>
          </cell>
          <cell r="S530">
            <v>0</v>
          </cell>
          <cell r="T530">
            <v>0</v>
          </cell>
          <cell r="U530"/>
          <cell r="V530"/>
          <cell r="W530"/>
          <cell r="X530"/>
          <cell r="Y530"/>
          <cell r="Z530"/>
          <cell r="AA530"/>
          <cell r="AB530"/>
          <cell r="AC530"/>
          <cell r="AD530"/>
          <cell r="AE530"/>
          <cell r="AF530"/>
          <cell r="AG530"/>
          <cell r="AH530"/>
          <cell r="AI530"/>
        </row>
        <row r="531">
          <cell r="E531"/>
          <cell r="F531">
            <v>4031</v>
          </cell>
          <cell r="G531">
            <v>5741</v>
          </cell>
          <cell r="H531">
            <v>5994</v>
          </cell>
          <cell r="I531">
            <v>285334</v>
          </cell>
          <cell r="J531">
            <v>309894</v>
          </cell>
          <cell r="K531">
            <v>277984</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row>
        <row r="532">
          <cell r="E532"/>
          <cell r="F532"/>
          <cell r="G532"/>
          <cell r="H532"/>
          <cell r="I532"/>
          <cell r="J532"/>
          <cell r="K532"/>
          <cell r="L532"/>
          <cell r="M532"/>
          <cell r="N532"/>
          <cell r="O532"/>
          <cell r="P532"/>
          <cell r="Q532"/>
          <cell r="R532"/>
          <cell r="S532"/>
          <cell r="T532"/>
          <cell r="U532"/>
          <cell r="V532"/>
          <cell r="W532"/>
          <cell r="X532"/>
          <cell r="Y532"/>
          <cell r="Z532"/>
          <cell r="AA532"/>
          <cell r="AB532"/>
          <cell r="AC532"/>
          <cell r="AD532"/>
          <cell r="AE532"/>
          <cell r="AF532"/>
          <cell r="AG532"/>
          <cell r="AH532"/>
          <cell r="AI532"/>
        </row>
        <row r="533">
          <cell r="E533" t="str">
            <v>uMfolozi</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cell r="V533"/>
          <cell r="W533"/>
          <cell r="X533"/>
          <cell r="Y533"/>
          <cell r="Z533"/>
          <cell r="AA533"/>
          <cell r="AB533"/>
          <cell r="AC533"/>
          <cell r="AD533"/>
          <cell r="AE533"/>
          <cell r="AF533"/>
          <cell r="AG533"/>
          <cell r="AH533"/>
          <cell r="AI533"/>
        </row>
        <row r="534">
          <cell r="E534" t="str">
            <v>uMhlathuze</v>
          </cell>
          <cell r="F534">
            <v>0</v>
          </cell>
          <cell r="G534">
            <v>0</v>
          </cell>
          <cell r="H534">
            <v>0</v>
          </cell>
          <cell r="I534">
            <v>6811</v>
          </cell>
          <cell r="J534">
            <v>43988</v>
          </cell>
          <cell r="K534">
            <v>13627</v>
          </cell>
          <cell r="L534">
            <v>0</v>
          </cell>
          <cell r="M534">
            <v>0</v>
          </cell>
          <cell r="N534">
            <v>0</v>
          </cell>
          <cell r="O534">
            <v>0</v>
          </cell>
          <cell r="P534">
            <v>0</v>
          </cell>
          <cell r="Q534">
            <v>0</v>
          </cell>
          <cell r="R534">
            <v>0</v>
          </cell>
          <cell r="S534">
            <v>0</v>
          </cell>
          <cell r="T534">
            <v>0</v>
          </cell>
          <cell r="U534"/>
          <cell r="V534"/>
          <cell r="W534"/>
          <cell r="X534"/>
          <cell r="Y534"/>
          <cell r="Z534"/>
          <cell r="AA534"/>
          <cell r="AB534"/>
          <cell r="AC534"/>
          <cell r="AD534"/>
          <cell r="AE534"/>
          <cell r="AF534"/>
          <cell r="AG534"/>
          <cell r="AH534"/>
          <cell r="AI534"/>
        </row>
        <row r="535">
          <cell r="E535" t="str">
            <v>uMlalazi</v>
          </cell>
          <cell r="F535">
            <v>0</v>
          </cell>
          <cell r="G535">
            <v>0</v>
          </cell>
          <cell r="H535">
            <v>0</v>
          </cell>
          <cell r="I535">
            <v>12439</v>
          </cell>
          <cell r="J535">
            <v>20000</v>
          </cell>
          <cell r="K535">
            <v>28773</v>
          </cell>
          <cell r="L535">
            <v>0</v>
          </cell>
          <cell r="M535">
            <v>0</v>
          </cell>
          <cell r="N535">
            <v>0</v>
          </cell>
          <cell r="O535">
            <v>0</v>
          </cell>
          <cell r="P535">
            <v>0</v>
          </cell>
          <cell r="Q535">
            <v>0</v>
          </cell>
          <cell r="R535">
            <v>0</v>
          </cell>
          <cell r="S535">
            <v>0</v>
          </cell>
          <cell r="T535">
            <v>0</v>
          </cell>
          <cell r="U535"/>
          <cell r="V535"/>
          <cell r="W535"/>
          <cell r="X535"/>
          <cell r="Y535"/>
          <cell r="Z535"/>
          <cell r="AA535"/>
          <cell r="AB535"/>
          <cell r="AC535"/>
          <cell r="AD535"/>
          <cell r="AE535"/>
          <cell r="AF535"/>
          <cell r="AG535"/>
          <cell r="AH535"/>
          <cell r="AI535"/>
        </row>
        <row r="536">
          <cell r="E536" t="str">
            <v>Mthonjaneni</v>
          </cell>
          <cell r="F536">
            <v>0</v>
          </cell>
          <cell r="G536">
            <v>0</v>
          </cell>
          <cell r="H536">
            <v>0</v>
          </cell>
          <cell r="I536">
            <v>5925</v>
          </cell>
          <cell r="J536">
            <v>15140</v>
          </cell>
          <cell r="K536">
            <v>1657</v>
          </cell>
          <cell r="L536">
            <v>0</v>
          </cell>
          <cell r="M536">
            <v>0</v>
          </cell>
          <cell r="N536">
            <v>0</v>
          </cell>
          <cell r="O536">
            <v>0</v>
          </cell>
          <cell r="P536">
            <v>0</v>
          </cell>
          <cell r="Q536">
            <v>0</v>
          </cell>
          <cell r="R536">
            <v>0</v>
          </cell>
          <cell r="S536">
            <v>0</v>
          </cell>
          <cell r="T536">
            <v>0</v>
          </cell>
          <cell r="U536"/>
          <cell r="V536"/>
          <cell r="W536"/>
          <cell r="X536"/>
          <cell r="Y536"/>
          <cell r="Z536"/>
          <cell r="AA536"/>
          <cell r="AB536"/>
          <cell r="AC536"/>
          <cell r="AD536"/>
          <cell r="AE536"/>
          <cell r="AF536"/>
          <cell r="AG536"/>
          <cell r="AH536"/>
          <cell r="AI536"/>
        </row>
        <row r="537">
          <cell r="E537" t="str">
            <v>Nkandla</v>
          </cell>
          <cell r="F537">
            <v>0</v>
          </cell>
          <cell r="G537">
            <v>0</v>
          </cell>
          <cell r="H537">
            <v>0</v>
          </cell>
          <cell r="I537">
            <v>1100</v>
          </cell>
          <cell r="J537">
            <v>17041</v>
          </cell>
          <cell r="K537">
            <v>32386</v>
          </cell>
          <cell r="L537">
            <v>0</v>
          </cell>
          <cell r="M537">
            <v>0</v>
          </cell>
          <cell r="N537">
            <v>0</v>
          </cell>
          <cell r="O537">
            <v>0</v>
          </cell>
          <cell r="P537">
            <v>0</v>
          </cell>
          <cell r="Q537">
            <v>0</v>
          </cell>
          <cell r="R537">
            <v>0</v>
          </cell>
          <cell r="S537">
            <v>0</v>
          </cell>
          <cell r="T537">
            <v>0</v>
          </cell>
          <cell r="U537"/>
          <cell r="V537"/>
          <cell r="W537"/>
          <cell r="X537"/>
          <cell r="Y537"/>
          <cell r="Z537"/>
          <cell r="AA537"/>
          <cell r="AB537"/>
          <cell r="AC537"/>
          <cell r="AD537"/>
          <cell r="AE537"/>
          <cell r="AF537"/>
          <cell r="AG537"/>
          <cell r="AH537"/>
          <cell r="AI537"/>
        </row>
        <row r="538">
          <cell r="E538" t="str">
            <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cell r="V538"/>
          <cell r="W538"/>
          <cell r="X538"/>
          <cell r="Y538"/>
          <cell r="Z538"/>
          <cell r="AA538"/>
          <cell r="AB538"/>
          <cell r="AC538"/>
          <cell r="AD538"/>
          <cell r="AE538"/>
          <cell r="AF538"/>
          <cell r="AG538"/>
          <cell r="AH538"/>
          <cell r="AI538"/>
        </row>
        <row r="539">
          <cell r="E539" t="str">
            <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cell r="V539"/>
          <cell r="W539"/>
          <cell r="X539"/>
          <cell r="Y539"/>
          <cell r="Z539"/>
          <cell r="AA539"/>
          <cell r="AB539"/>
          <cell r="AC539"/>
          <cell r="AD539"/>
          <cell r="AE539"/>
          <cell r="AF539"/>
          <cell r="AG539"/>
          <cell r="AH539"/>
          <cell r="AI539"/>
        </row>
        <row r="540">
          <cell r="E540" t="str">
            <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cell r="V540"/>
          <cell r="W540"/>
          <cell r="X540"/>
          <cell r="Y540"/>
          <cell r="Z540"/>
          <cell r="AA540"/>
          <cell r="AB540"/>
          <cell r="AC540"/>
          <cell r="AD540"/>
          <cell r="AE540"/>
          <cell r="AF540"/>
          <cell r="AG540"/>
          <cell r="AH540"/>
          <cell r="AI540"/>
        </row>
        <row r="541">
          <cell r="E541" t="str">
            <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cell r="V541"/>
          <cell r="W541"/>
          <cell r="X541"/>
          <cell r="Y541"/>
          <cell r="Z541"/>
          <cell r="AA541"/>
          <cell r="AB541"/>
          <cell r="AC541"/>
          <cell r="AD541"/>
          <cell r="AE541"/>
          <cell r="AF541"/>
          <cell r="AG541"/>
          <cell r="AH541"/>
          <cell r="AI541"/>
        </row>
        <row r="542">
          <cell r="E542" t="str">
            <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cell r="V542"/>
          <cell r="W542"/>
          <cell r="X542"/>
          <cell r="Y542"/>
          <cell r="Z542"/>
          <cell r="AA542"/>
          <cell r="AB542"/>
          <cell r="AC542"/>
          <cell r="AD542"/>
          <cell r="AE542"/>
          <cell r="AF542"/>
          <cell r="AG542"/>
          <cell r="AH542"/>
          <cell r="AI542"/>
        </row>
        <row r="543">
          <cell r="E543" t="str">
            <v>King Cetshwayo District Municipality</v>
          </cell>
          <cell r="F543">
            <v>3031</v>
          </cell>
          <cell r="G543">
            <v>5741</v>
          </cell>
          <cell r="H543">
            <v>5994</v>
          </cell>
          <cell r="I543">
            <v>0</v>
          </cell>
          <cell r="J543">
            <v>0</v>
          </cell>
          <cell r="K543">
            <v>0</v>
          </cell>
          <cell r="L543">
            <v>0</v>
          </cell>
          <cell r="M543">
            <v>0</v>
          </cell>
          <cell r="N543">
            <v>0</v>
          </cell>
          <cell r="O543">
            <v>0</v>
          </cell>
          <cell r="P543">
            <v>0</v>
          </cell>
          <cell r="Q543">
            <v>0</v>
          </cell>
          <cell r="R543">
            <v>0</v>
          </cell>
          <cell r="S543">
            <v>0</v>
          </cell>
          <cell r="T543">
            <v>0</v>
          </cell>
          <cell r="U543"/>
          <cell r="V543"/>
          <cell r="W543"/>
          <cell r="X543"/>
          <cell r="Y543"/>
          <cell r="Z543"/>
          <cell r="AA543"/>
          <cell r="AB543"/>
          <cell r="AC543"/>
          <cell r="AD543"/>
          <cell r="AE543"/>
          <cell r="AF543"/>
          <cell r="AG543"/>
          <cell r="AH543"/>
          <cell r="AI543"/>
        </row>
        <row r="544">
          <cell r="E544"/>
          <cell r="F544">
            <v>3031</v>
          </cell>
          <cell r="G544">
            <v>5741</v>
          </cell>
          <cell r="H544">
            <v>5994</v>
          </cell>
          <cell r="I544">
            <v>26275</v>
          </cell>
          <cell r="J544">
            <v>96169</v>
          </cell>
          <cell r="K544">
            <v>76443</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row>
        <row r="545">
          <cell r="E545"/>
          <cell r="F545"/>
          <cell r="G545"/>
          <cell r="H545"/>
          <cell r="I545"/>
          <cell r="J545"/>
          <cell r="K545"/>
          <cell r="L545"/>
          <cell r="M545"/>
          <cell r="N545"/>
          <cell r="O545"/>
          <cell r="P545"/>
          <cell r="Q545"/>
          <cell r="R545"/>
          <cell r="S545"/>
          <cell r="T545"/>
          <cell r="U545"/>
          <cell r="V545"/>
          <cell r="W545"/>
          <cell r="X545"/>
          <cell r="Y545"/>
          <cell r="Z545"/>
          <cell r="AA545"/>
          <cell r="AB545"/>
          <cell r="AC545"/>
          <cell r="AD545"/>
          <cell r="AE545"/>
          <cell r="AF545"/>
          <cell r="AG545"/>
          <cell r="AH545"/>
          <cell r="AI545"/>
        </row>
        <row r="546">
          <cell r="E546" t="str">
            <v>Mandeni</v>
          </cell>
          <cell r="F546">
            <v>0</v>
          </cell>
          <cell r="G546">
            <v>0</v>
          </cell>
          <cell r="H546">
            <v>0</v>
          </cell>
          <cell r="I546">
            <v>2900</v>
          </cell>
          <cell r="J546">
            <v>20598</v>
          </cell>
          <cell r="K546">
            <v>15813</v>
          </cell>
          <cell r="L546">
            <v>0</v>
          </cell>
          <cell r="M546">
            <v>0</v>
          </cell>
          <cell r="N546">
            <v>0</v>
          </cell>
          <cell r="O546">
            <v>0</v>
          </cell>
          <cell r="P546">
            <v>0</v>
          </cell>
          <cell r="Q546">
            <v>0</v>
          </cell>
          <cell r="R546">
            <v>0</v>
          </cell>
          <cell r="S546">
            <v>0</v>
          </cell>
          <cell r="T546">
            <v>0</v>
          </cell>
          <cell r="U546"/>
          <cell r="V546"/>
          <cell r="W546"/>
          <cell r="X546"/>
          <cell r="Y546"/>
          <cell r="Z546"/>
          <cell r="AA546"/>
          <cell r="AB546"/>
          <cell r="AC546"/>
          <cell r="AD546"/>
          <cell r="AE546"/>
          <cell r="AF546"/>
          <cell r="AG546"/>
          <cell r="AH546"/>
          <cell r="AI546"/>
        </row>
        <row r="547">
          <cell r="E547" t="str">
            <v>KwaDukuza</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cell r="V547"/>
          <cell r="W547"/>
          <cell r="X547"/>
          <cell r="Y547"/>
          <cell r="Z547"/>
          <cell r="AA547"/>
          <cell r="AB547"/>
          <cell r="AC547"/>
          <cell r="AD547"/>
          <cell r="AE547"/>
          <cell r="AF547"/>
          <cell r="AG547"/>
          <cell r="AH547"/>
          <cell r="AI547"/>
        </row>
        <row r="548">
          <cell r="E548" t="str">
            <v>Ndwedwe</v>
          </cell>
          <cell r="F548">
            <v>0</v>
          </cell>
          <cell r="G548">
            <v>0</v>
          </cell>
          <cell r="H548">
            <v>0</v>
          </cell>
          <cell r="I548">
            <v>8793</v>
          </cell>
          <cell r="J548">
            <v>28638</v>
          </cell>
          <cell r="K548">
            <v>9829</v>
          </cell>
          <cell r="L548">
            <v>0</v>
          </cell>
          <cell r="M548">
            <v>0</v>
          </cell>
          <cell r="N548">
            <v>0</v>
          </cell>
          <cell r="O548">
            <v>0</v>
          </cell>
          <cell r="P548">
            <v>0</v>
          </cell>
          <cell r="Q548">
            <v>0</v>
          </cell>
          <cell r="R548">
            <v>0</v>
          </cell>
          <cell r="S548">
            <v>0</v>
          </cell>
          <cell r="T548">
            <v>0</v>
          </cell>
          <cell r="U548"/>
          <cell r="V548"/>
          <cell r="W548"/>
          <cell r="X548"/>
          <cell r="Y548"/>
          <cell r="Z548"/>
          <cell r="AA548"/>
          <cell r="AB548"/>
          <cell r="AC548"/>
          <cell r="AD548"/>
          <cell r="AE548"/>
          <cell r="AF548"/>
          <cell r="AG548"/>
          <cell r="AH548"/>
          <cell r="AI548"/>
        </row>
        <row r="549">
          <cell r="E549" t="str">
            <v>Maphumulo</v>
          </cell>
          <cell r="F549">
            <v>0</v>
          </cell>
          <cell r="G549">
            <v>0</v>
          </cell>
          <cell r="H549">
            <v>0</v>
          </cell>
          <cell r="I549">
            <v>975</v>
          </cell>
          <cell r="J549">
            <v>0</v>
          </cell>
          <cell r="K549">
            <v>13742</v>
          </cell>
          <cell r="L549">
            <v>0</v>
          </cell>
          <cell r="M549">
            <v>0</v>
          </cell>
          <cell r="N549">
            <v>0</v>
          </cell>
          <cell r="O549">
            <v>0</v>
          </cell>
          <cell r="P549">
            <v>0</v>
          </cell>
          <cell r="Q549">
            <v>0</v>
          </cell>
          <cell r="R549">
            <v>0</v>
          </cell>
          <cell r="S549">
            <v>0</v>
          </cell>
          <cell r="T549">
            <v>0</v>
          </cell>
          <cell r="U549"/>
          <cell r="V549"/>
          <cell r="W549"/>
          <cell r="X549"/>
          <cell r="Y549"/>
          <cell r="Z549"/>
          <cell r="AA549"/>
          <cell r="AB549"/>
          <cell r="AC549"/>
          <cell r="AD549"/>
          <cell r="AE549"/>
          <cell r="AF549"/>
          <cell r="AG549"/>
          <cell r="AH549"/>
          <cell r="AI549"/>
        </row>
        <row r="550">
          <cell r="E550" t="str">
            <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cell r="V550"/>
          <cell r="W550"/>
          <cell r="X550"/>
          <cell r="Y550"/>
          <cell r="Z550"/>
          <cell r="AA550"/>
          <cell r="AB550"/>
          <cell r="AC550"/>
          <cell r="AD550"/>
          <cell r="AE550"/>
          <cell r="AF550"/>
          <cell r="AG550"/>
          <cell r="AH550"/>
          <cell r="AI550"/>
        </row>
        <row r="551">
          <cell r="E551" t="str">
            <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cell r="V551"/>
          <cell r="W551"/>
          <cell r="X551"/>
          <cell r="Y551"/>
          <cell r="Z551"/>
          <cell r="AA551"/>
          <cell r="AB551"/>
          <cell r="AC551"/>
          <cell r="AD551"/>
          <cell r="AE551"/>
          <cell r="AF551"/>
          <cell r="AG551"/>
          <cell r="AH551"/>
          <cell r="AI551"/>
        </row>
        <row r="552">
          <cell r="E552" t="str">
            <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cell r="V552"/>
          <cell r="W552"/>
          <cell r="X552"/>
          <cell r="Y552"/>
          <cell r="Z552"/>
          <cell r="AA552"/>
          <cell r="AB552"/>
          <cell r="AC552"/>
          <cell r="AD552"/>
          <cell r="AE552"/>
          <cell r="AF552"/>
          <cell r="AG552"/>
          <cell r="AH552"/>
          <cell r="AI552"/>
        </row>
        <row r="553">
          <cell r="E553" t="str">
            <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cell r="V553"/>
          <cell r="W553"/>
          <cell r="X553"/>
          <cell r="Y553"/>
          <cell r="Z553"/>
          <cell r="AA553"/>
          <cell r="AB553"/>
          <cell r="AC553"/>
          <cell r="AD553"/>
          <cell r="AE553"/>
          <cell r="AF553"/>
          <cell r="AG553"/>
          <cell r="AH553"/>
          <cell r="AI553"/>
        </row>
        <row r="554">
          <cell r="E554" t="str">
            <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cell r="V554"/>
          <cell r="W554"/>
          <cell r="X554"/>
          <cell r="Y554"/>
          <cell r="Z554"/>
          <cell r="AA554"/>
          <cell r="AB554"/>
          <cell r="AC554"/>
          <cell r="AD554"/>
          <cell r="AE554"/>
          <cell r="AF554"/>
          <cell r="AG554"/>
          <cell r="AH554"/>
          <cell r="AI554"/>
        </row>
        <row r="555">
          <cell r="E555" t="str">
            <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cell r="V555"/>
          <cell r="W555"/>
          <cell r="X555"/>
          <cell r="Y555"/>
          <cell r="Z555"/>
          <cell r="AA555"/>
          <cell r="AB555"/>
          <cell r="AC555"/>
          <cell r="AD555"/>
          <cell r="AE555"/>
          <cell r="AF555"/>
          <cell r="AG555"/>
          <cell r="AH555"/>
          <cell r="AI555"/>
        </row>
        <row r="556">
          <cell r="E556" t="str">
            <v>iLembe District Municipality</v>
          </cell>
          <cell r="F556">
            <v>3031</v>
          </cell>
          <cell r="G556">
            <v>5741</v>
          </cell>
          <cell r="H556">
            <v>5994</v>
          </cell>
          <cell r="I556">
            <v>0</v>
          </cell>
          <cell r="J556">
            <v>0</v>
          </cell>
          <cell r="K556">
            <v>0</v>
          </cell>
          <cell r="L556">
            <v>0</v>
          </cell>
          <cell r="M556">
            <v>0</v>
          </cell>
          <cell r="N556">
            <v>0</v>
          </cell>
          <cell r="O556">
            <v>0</v>
          </cell>
          <cell r="P556">
            <v>0</v>
          </cell>
          <cell r="Q556">
            <v>0</v>
          </cell>
          <cell r="R556">
            <v>0</v>
          </cell>
          <cell r="S556">
            <v>0</v>
          </cell>
          <cell r="T556">
            <v>0</v>
          </cell>
          <cell r="U556"/>
          <cell r="V556"/>
          <cell r="W556"/>
          <cell r="X556"/>
          <cell r="Y556"/>
          <cell r="Z556"/>
          <cell r="AA556"/>
          <cell r="AB556"/>
          <cell r="AC556"/>
          <cell r="AD556"/>
          <cell r="AE556"/>
          <cell r="AF556"/>
          <cell r="AG556"/>
          <cell r="AH556"/>
          <cell r="AI556"/>
        </row>
        <row r="557">
          <cell r="E557"/>
          <cell r="F557">
            <v>3031</v>
          </cell>
          <cell r="G557">
            <v>5741</v>
          </cell>
          <cell r="H557">
            <v>5994</v>
          </cell>
          <cell r="I557">
            <v>12668</v>
          </cell>
          <cell r="J557">
            <v>49236</v>
          </cell>
          <cell r="K557">
            <v>39384</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row>
        <row r="558">
          <cell r="E558"/>
          <cell r="F558"/>
          <cell r="G558"/>
          <cell r="H558"/>
          <cell r="I558"/>
          <cell r="J558"/>
          <cell r="K558"/>
          <cell r="L558"/>
          <cell r="M558"/>
          <cell r="N558"/>
          <cell r="O558"/>
          <cell r="P558"/>
          <cell r="Q558"/>
          <cell r="R558"/>
          <cell r="S558"/>
          <cell r="T558"/>
          <cell r="U558"/>
          <cell r="V558"/>
          <cell r="W558"/>
          <cell r="X558"/>
          <cell r="Y558"/>
          <cell r="Z558"/>
          <cell r="AA558"/>
          <cell r="AB558"/>
          <cell r="AC558"/>
          <cell r="AD558"/>
          <cell r="AE558"/>
          <cell r="AF558"/>
          <cell r="AG558"/>
          <cell r="AH558"/>
          <cell r="AI558"/>
        </row>
        <row r="559">
          <cell r="E559" t="str">
            <v>Greater Kokstad</v>
          </cell>
          <cell r="F559">
            <v>0</v>
          </cell>
          <cell r="G559">
            <v>0</v>
          </cell>
          <cell r="H559">
            <v>0</v>
          </cell>
          <cell r="I559">
            <v>550</v>
          </cell>
          <cell r="J559">
            <v>4147</v>
          </cell>
          <cell r="K559">
            <v>1151</v>
          </cell>
          <cell r="L559">
            <v>0</v>
          </cell>
          <cell r="M559">
            <v>0</v>
          </cell>
          <cell r="N559">
            <v>0</v>
          </cell>
          <cell r="O559">
            <v>0</v>
          </cell>
          <cell r="P559">
            <v>0</v>
          </cell>
          <cell r="Q559">
            <v>0</v>
          </cell>
          <cell r="R559">
            <v>0</v>
          </cell>
          <cell r="S559">
            <v>0</v>
          </cell>
          <cell r="T559">
            <v>0</v>
          </cell>
          <cell r="U559"/>
          <cell r="V559"/>
          <cell r="W559"/>
          <cell r="X559"/>
          <cell r="Y559"/>
          <cell r="Z559"/>
          <cell r="AA559"/>
          <cell r="AB559"/>
          <cell r="AC559"/>
          <cell r="AD559"/>
          <cell r="AE559"/>
          <cell r="AF559"/>
          <cell r="AG559"/>
          <cell r="AH559"/>
          <cell r="AI559"/>
        </row>
        <row r="560">
          <cell r="E560" t="str">
            <v>uBuhlebezwe</v>
          </cell>
          <cell r="F560">
            <v>0</v>
          </cell>
          <cell r="G560">
            <v>0</v>
          </cell>
          <cell r="H560">
            <v>0</v>
          </cell>
          <cell r="I560">
            <v>1300</v>
          </cell>
          <cell r="J560">
            <v>0</v>
          </cell>
          <cell r="K560">
            <v>7711</v>
          </cell>
          <cell r="L560">
            <v>0</v>
          </cell>
          <cell r="M560">
            <v>0</v>
          </cell>
          <cell r="N560">
            <v>0</v>
          </cell>
          <cell r="O560">
            <v>0</v>
          </cell>
          <cell r="P560">
            <v>0</v>
          </cell>
          <cell r="Q560">
            <v>0</v>
          </cell>
          <cell r="R560">
            <v>0</v>
          </cell>
          <cell r="S560">
            <v>0</v>
          </cell>
          <cell r="T560">
            <v>0</v>
          </cell>
          <cell r="U560"/>
          <cell r="V560"/>
          <cell r="W560"/>
          <cell r="X560"/>
          <cell r="Y560"/>
          <cell r="Z560"/>
          <cell r="AA560"/>
          <cell r="AB560"/>
          <cell r="AC560"/>
          <cell r="AD560"/>
          <cell r="AE560"/>
          <cell r="AF560"/>
          <cell r="AG560"/>
          <cell r="AH560"/>
          <cell r="AI560"/>
        </row>
        <row r="561">
          <cell r="E561" t="str">
            <v>uMzimkhulu</v>
          </cell>
          <cell r="F561">
            <v>0</v>
          </cell>
          <cell r="G561">
            <v>0</v>
          </cell>
          <cell r="H561">
            <v>0</v>
          </cell>
          <cell r="I561">
            <v>3050</v>
          </cell>
          <cell r="J561">
            <v>14631</v>
          </cell>
          <cell r="K561">
            <v>35954</v>
          </cell>
          <cell r="L561">
            <v>0</v>
          </cell>
          <cell r="M561">
            <v>0</v>
          </cell>
          <cell r="N561">
            <v>0</v>
          </cell>
          <cell r="O561">
            <v>0</v>
          </cell>
          <cell r="P561">
            <v>0</v>
          </cell>
          <cell r="Q561">
            <v>0</v>
          </cell>
          <cell r="R561">
            <v>0</v>
          </cell>
          <cell r="S561">
            <v>0</v>
          </cell>
          <cell r="T561">
            <v>0</v>
          </cell>
          <cell r="U561"/>
          <cell r="V561"/>
          <cell r="W561"/>
          <cell r="X561"/>
          <cell r="Y561"/>
          <cell r="Z561"/>
          <cell r="AA561"/>
          <cell r="AB561"/>
          <cell r="AC561"/>
          <cell r="AD561"/>
          <cell r="AE561"/>
          <cell r="AF561"/>
          <cell r="AG561"/>
          <cell r="AH561"/>
          <cell r="AI561"/>
        </row>
        <row r="562">
          <cell r="E562" t="str">
            <v>Dr Nkosazana Dlamini Zuma</v>
          </cell>
          <cell r="F562">
            <v>0</v>
          </cell>
          <cell r="G562">
            <v>0</v>
          </cell>
          <cell r="H562">
            <v>0</v>
          </cell>
          <cell r="I562">
            <v>0</v>
          </cell>
          <cell r="J562">
            <v>0</v>
          </cell>
          <cell r="K562">
            <v>52895</v>
          </cell>
          <cell r="L562">
            <v>0</v>
          </cell>
          <cell r="M562">
            <v>0</v>
          </cell>
          <cell r="N562">
            <v>0</v>
          </cell>
          <cell r="O562">
            <v>0</v>
          </cell>
          <cell r="P562">
            <v>0</v>
          </cell>
          <cell r="Q562">
            <v>0</v>
          </cell>
          <cell r="R562">
            <v>0</v>
          </cell>
          <cell r="S562">
            <v>0</v>
          </cell>
          <cell r="T562">
            <v>0</v>
          </cell>
          <cell r="U562"/>
          <cell r="V562"/>
          <cell r="W562"/>
          <cell r="X562"/>
          <cell r="Y562"/>
          <cell r="Z562"/>
          <cell r="AA562"/>
          <cell r="AB562"/>
          <cell r="AC562"/>
          <cell r="AD562"/>
          <cell r="AE562"/>
          <cell r="AF562"/>
          <cell r="AG562"/>
          <cell r="AH562"/>
          <cell r="AI562"/>
        </row>
        <row r="563">
          <cell r="E563" t="str">
            <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cell r="V563"/>
          <cell r="W563"/>
          <cell r="X563"/>
          <cell r="Y563"/>
          <cell r="Z563"/>
          <cell r="AA563"/>
          <cell r="AB563"/>
          <cell r="AC563"/>
          <cell r="AD563"/>
          <cell r="AE563"/>
          <cell r="AF563"/>
          <cell r="AG563"/>
          <cell r="AH563"/>
          <cell r="AI563"/>
        </row>
        <row r="564">
          <cell r="E564" t="str">
            <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cell r="V564"/>
          <cell r="W564"/>
          <cell r="X564"/>
          <cell r="Y564"/>
          <cell r="Z564"/>
          <cell r="AA564"/>
          <cell r="AB564"/>
          <cell r="AC564"/>
          <cell r="AD564"/>
          <cell r="AE564"/>
          <cell r="AF564"/>
          <cell r="AG564"/>
          <cell r="AH564"/>
          <cell r="AI564"/>
        </row>
        <row r="565">
          <cell r="E565" t="str">
            <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cell r="V565"/>
          <cell r="W565"/>
          <cell r="X565"/>
          <cell r="Y565"/>
          <cell r="Z565"/>
          <cell r="AA565"/>
          <cell r="AB565"/>
          <cell r="AC565"/>
          <cell r="AD565"/>
          <cell r="AE565"/>
          <cell r="AF565"/>
          <cell r="AG565"/>
          <cell r="AH565"/>
          <cell r="AI565"/>
        </row>
        <row r="566">
          <cell r="E566" t="str">
            <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cell r="V566"/>
          <cell r="W566"/>
          <cell r="X566"/>
          <cell r="Y566"/>
          <cell r="Z566"/>
          <cell r="AA566"/>
          <cell r="AB566"/>
          <cell r="AC566"/>
          <cell r="AD566"/>
          <cell r="AE566"/>
          <cell r="AF566"/>
          <cell r="AG566"/>
          <cell r="AH566"/>
          <cell r="AI566"/>
        </row>
        <row r="567">
          <cell r="E567" t="str">
            <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cell r="V567"/>
          <cell r="W567"/>
          <cell r="X567"/>
          <cell r="Y567"/>
          <cell r="Z567"/>
          <cell r="AA567"/>
          <cell r="AB567"/>
          <cell r="AC567"/>
          <cell r="AD567"/>
          <cell r="AE567"/>
          <cell r="AF567"/>
          <cell r="AG567"/>
          <cell r="AH567"/>
          <cell r="AI567"/>
        </row>
        <row r="568">
          <cell r="E568" t="str">
            <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cell r="V568"/>
          <cell r="W568"/>
          <cell r="X568"/>
          <cell r="Y568"/>
          <cell r="Z568"/>
          <cell r="AA568"/>
          <cell r="AB568"/>
          <cell r="AC568"/>
          <cell r="AD568"/>
          <cell r="AE568"/>
          <cell r="AF568"/>
          <cell r="AG568"/>
          <cell r="AH568"/>
          <cell r="AI568"/>
        </row>
        <row r="569">
          <cell r="E569" t="str">
            <v>Harry Gwala District Municipality</v>
          </cell>
          <cell r="F569">
            <v>4031</v>
          </cell>
          <cell r="G569">
            <v>5741</v>
          </cell>
          <cell r="H569">
            <v>5994</v>
          </cell>
          <cell r="I569">
            <v>0</v>
          </cell>
          <cell r="J569">
            <v>0</v>
          </cell>
          <cell r="K569">
            <v>0</v>
          </cell>
          <cell r="L569">
            <v>0</v>
          </cell>
          <cell r="M569">
            <v>0</v>
          </cell>
          <cell r="N569">
            <v>0</v>
          </cell>
          <cell r="O569">
            <v>0</v>
          </cell>
          <cell r="P569">
            <v>0</v>
          </cell>
          <cell r="Q569">
            <v>0</v>
          </cell>
          <cell r="R569">
            <v>0</v>
          </cell>
          <cell r="S569">
            <v>0</v>
          </cell>
          <cell r="T569">
            <v>0</v>
          </cell>
          <cell r="U569"/>
          <cell r="V569"/>
          <cell r="W569"/>
          <cell r="X569"/>
          <cell r="Y569"/>
          <cell r="Z569"/>
          <cell r="AA569"/>
          <cell r="AB569"/>
          <cell r="AC569"/>
          <cell r="AD569"/>
          <cell r="AE569"/>
          <cell r="AF569"/>
          <cell r="AG569"/>
          <cell r="AH569"/>
          <cell r="AI569"/>
        </row>
        <row r="570">
          <cell r="E570"/>
          <cell r="F570">
            <v>4031</v>
          </cell>
          <cell r="G570">
            <v>5741</v>
          </cell>
          <cell r="H570">
            <v>5994</v>
          </cell>
          <cell r="I570">
            <v>4900</v>
          </cell>
          <cell r="J570">
            <v>18778</v>
          </cell>
          <cell r="K570">
            <v>97711</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row>
        <row r="571">
          <cell r="E571"/>
          <cell r="F571"/>
          <cell r="G571"/>
          <cell r="H571"/>
          <cell r="I571"/>
          <cell r="J571"/>
          <cell r="K571"/>
          <cell r="L571"/>
          <cell r="M571"/>
          <cell r="N571"/>
          <cell r="O571"/>
          <cell r="P571"/>
          <cell r="Q571"/>
          <cell r="R571"/>
          <cell r="S571"/>
          <cell r="T571"/>
          <cell r="U571"/>
          <cell r="V571"/>
          <cell r="W571"/>
          <cell r="X571"/>
          <cell r="Y571"/>
          <cell r="Z571"/>
          <cell r="AA571"/>
          <cell r="AB571"/>
          <cell r="AC571"/>
          <cell r="AD571"/>
          <cell r="AE571"/>
          <cell r="AF571"/>
          <cell r="AG571"/>
          <cell r="AH571"/>
          <cell r="AI571"/>
        </row>
        <row r="572">
          <cell r="E572"/>
          <cell r="F572">
            <v>34779</v>
          </cell>
          <cell r="G572">
            <v>57409</v>
          </cell>
          <cell r="H572">
            <v>59940</v>
          </cell>
          <cell r="I572">
            <v>674090</v>
          </cell>
          <cell r="J572">
            <v>873159</v>
          </cell>
          <cell r="K572">
            <v>965914</v>
          </cell>
          <cell r="L572">
            <v>6600</v>
          </cell>
          <cell r="M572">
            <v>6800</v>
          </cell>
          <cell r="N572">
            <v>8399</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row>
        <row r="573">
          <cell r="E573"/>
          <cell r="F573"/>
          <cell r="G573"/>
          <cell r="H573"/>
          <cell r="I573"/>
          <cell r="J573"/>
          <cell r="K573"/>
          <cell r="L573"/>
          <cell r="M573"/>
          <cell r="N573"/>
          <cell r="O573"/>
          <cell r="P573"/>
          <cell r="Q573"/>
          <cell r="R573"/>
          <cell r="S573"/>
          <cell r="T573"/>
          <cell r="U573"/>
          <cell r="V573"/>
          <cell r="W573"/>
          <cell r="X573"/>
          <cell r="Y573"/>
          <cell r="Z573"/>
          <cell r="AA573"/>
          <cell r="AB573"/>
          <cell r="AC573"/>
          <cell r="AD573"/>
          <cell r="AE573"/>
          <cell r="AF573"/>
          <cell r="AG573"/>
          <cell r="AH573"/>
          <cell r="AI573"/>
        </row>
        <row r="574">
          <cell r="E574"/>
          <cell r="F574"/>
          <cell r="G574"/>
          <cell r="H574"/>
          <cell r="I574"/>
          <cell r="J574"/>
          <cell r="K574"/>
          <cell r="L574"/>
          <cell r="M574"/>
          <cell r="N574"/>
          <cell r="O574"/>
          <cell r="P574"/>
          <cell r="Q574"/>
          <cell r="R574"/>
          <cell r="S574"/>
          <cell r="T574"/>
          <cell r="U574"/>
          <cell r="V574"/>
          <cell r="W574"/>
          <cell r="X574"/>
          <cell r="Y574"/>
          <cell r="Z574"/>
          <cell r="AA574"/>
          <cell r="AB574"/>
          <cell r="AC574"/>
          <cell r="AD574"/>
          <cell r="AE574"/>
          <cell r="AF574"/>
          <cell r="AG574"/>
          <cell r="AH574"/>
          <cell r="AI574"/>
        </row>
        <row r="575">
          <cell r="E575"/>
          <cell r="F575"/>
          <cell r="G575"/>
          <cell r="H575"/>
          <cell r="I575"/>
          <cell r="J575"/>
          <cell r="K575"/>
          <cell r="L575"/>
          <cell r="M575"/>
          <cell r="N575"/>
          <cell r="O575"/>
          <cell r="P575"/>
          <cell r="Q575"/>
          <cell r="R575"/>
          <cell r="S575"/>
          <cell r="T575"/>
          <cell r="U575"/>
          <cell r="V575"/>
          <cell r="W575"/>
          <cell r="X575"/>
          <cell r="Y575"/>
          <cell r="Z575"/>
          <cell r="AA575"/>
          <cell r="AB575"/>
          <cell r="AC575"/>
          <cell r="AD575"/>
          <cell r="AE575"/>
          <cell r="AF575"/>
          <cell r="AG575"/>
          <cell r="AH575"/>
          <cell r="AI575"/>
        </row>
        <row r="576">
          <cell r="E576" t="str">
            <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cell r="V576"/>
          <cell r="W576"/>
          <cell r="X576"/>
          <cell r="Y576"/>
          <cell r="Z576"/>
          <cell r="AA576"/>
          <cell r="AB576"/>
          <cell r="AC576"/>
          <cell r="AD576"/>
          <cell r="AE576"/>
          <cell r="AF576"/>
          <cell r="AG576"/>
          <cell r="AH576"/>
          <cell r="AI576"/>
        </row>
        <row r="577">
          <cell r="E577" t="str">
            <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cell r="V577"/>
          <cell r="W577"/>
          <cell r="X577"/>
          <cell r="Y577"/>
          <cell r="Z577"/>
          <cell r="AA577"/>
          <cell r="AB577"/>
          <cell r="AC577"/>
          <cell r="AD577"/>
          <cell r="AE577"/>
          <cell r="AF577"/>
          <cell r="AG577"/>
          <cell r="AH577"/>
          <cell r="AI577"/>
        </row>
        <row r="578">
          <cell r="E578" t="str">
            <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cell r="V578"/>
          <cell r="W578"/>
          <cell r="X578"/>
          <cell r="Y578"/>
          <cell r="Z578"/>
          <cell r="AA578"/>
          <cell r="AB578"/>
          <cell r="AC578"/>
          <cell r="AD578"/>
          <cell r="AE578"/>
          <cell r="AF578"/>
          <cell r="AG578"/>
          <cell r="AH578"/>
          <cell r="AI578"/>
        </row>
        <row r="579">
          <cell r="E579" t="str">
            <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cell r="V579"/>
          <cell r="W579"/>
          <cell r="X579"/>
          <cell r="Y579"/>
          <cell r="Z579"/>
          <cell r="AA579"/>
          <cell r="AB579"/>
          <cell r="AC579"/>
          <cell r="AD579"/>
          <cell r="AE579"/>
          <cell r="AF579"/>
          <cell r="AG579"/>
          <cell r="AH579"/>
          <cell r="AI579"/>
        </row>
        <row r="580">
          <cell r="E580" t="str">
            <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cell r="V580"/>
          <cell r="W580"/>
          <cell r="X580"/>
          <cell r="Y580"/>
          <cell r="Z580"/>
          <cell r="AA580"/>
          <cell r="AB580"/>
          <cell r="AC580"/>
          <cell r="AD580"/>
          <cell r="AE580"/>
          <cell r="AF580"/>
          <cell r="AG580"/>
          <cell r="AH580"/>
          <cell r="AI580"/>
        </row>
        <row r="581">
          <cell r="E581"/>
          <cell r="F581"/>
          <cell r="G581"/>
          <cell r="H581"/>
          <cell r="I581"/>
          <cell r="J581"/>
          <cell r="K581"/>
          <cell r="L581"/>
          <cell r="M581"/>
          <cell r="N581"/>
          <cell r="O581"/>
          <cell r="P581"/>
          <cell r="Q581"/>
          <cell r="R581"/>
          <cell r="S581"/>
          <cell r="T581"/>
          <cell r="U581"/>
          <cell r="V581"/>
          <cell r="W581"/>
          <cell r="X581"/>
          <cell r="Y581"/>
          <cell r="Z581"/>
          <cell r="AA581"/>
          <cell r="AB581"/>
          <cell r="AC581"/>
          <cell r="AD581"/>
          <cell r="AE581"/>
          <cell r="AF581"/>
          <cell r="AG581"/>
          <cell r="AH581"/>
          <cell r="AI581"/>
        </row>
        <row r="582">
          <cell r="E582"/>
          <cell r="F582"/>
          <cell r="G582"/>
          <cell r="H582"/>
          <cell r="I582"/>
          <cell r="J582"/>
          <cell r="K582"/>
          <cell r="L582"/>
          <cell r="M582"/>
          <cell r="N582"/>
          <cell r="O582"/>
          <cell r="P582"/>
          <cell r="Q582"/>
          <cell r="R582"/>
          <cell r="S582"/>
          <cell r="T582"/>
          <cell r="U582"/>
          <cell r="V582"/>
          <cell r="W582"/>
          <cell r="X582"/>
          <cell r="Y582"/>
          <cell r="Z582"/>
          <cell r="AA582"/>
          <cell r="AB582"/>
          <cell r="AC582"/>
          <cell r="AD582"/>
          <cell r="AE582"/>
          <cell r="AF582"/>
          <cell r="AG582"/>
          <cell r="AH582"/>
          <cell r="AI582"/>
        </row>
        <row r="583">
          <cell r="E583" t="str">
            <v>Greater Giyani</v>
          </cell>
          <cell r="F583">
            <v>0</v>
          </cell>
          <cell r="G583">
            <v>0</v>
          </cell>
          <cell r="H583">
            <v>0</v>
          </cell>
          <cell r="I583">
            <v>17061</v>
          </cell>
          <cell r="J583">
            <v>22894</v>
          </cell>
          <cell r="K583">
            <v>18521</v>
          </cell>
          <cell r="L583">
            <v>0</v>
          </cell>
          <cell r="M583">
            <v>0</v>
          </cell>
          <cell r="N583">
            <v>0</v>
          </cell>
          <cell r="O583">
            <v>0</v>
          </cell>
          <cell r="P583">
            <v>0</v>
          </cell>
          <cell r="Q583">
            <v>0</v>
          </cell>
          <cell r="R583">
            <v>0</v>
          </cell>
          <cell r="S583">
            <v>0</v>
          </cell>
          <cell r="T583">
            <v>0</v>
          </cell>
          <cell r="U583"/>
          <cell r="V583"/>
          <cell r="W583"/>
          <cell r="X583"/>
          <cell r="Y583"/>
          <cell r="Z583"/>
          <cell r="AA583"/>
          <cell r="AB583"/>
          <cell r="AC583"/>
          <cell r="AD583"/>
          <cell r="AE583"/>
          <cell r="AF583"/>
          <cell r="AG583"/>
          <cell r="AH583"/>
          <cell r="AI583"/>
        </row>
        <row r="584">
          <cell r="E584" t="str">
            <v>Greater Letaba</v>
          </cell>
          <cell r="F584">
            <v>0</v>
          </cell>
          <cell r="G584">
            <v>0</v>
          </cell>
          <cell r="H584">
            <v>0</v>
          </cell>
          <cell r="I584">
            <v>9874</v>
          </cell>
          <cell r="J584">
            <v>11120</v>
          </cell>
          <cell r="K584">
            <v>8562</v>
          </cell>
          <cell r="L584">
            <v>0</v>
          </cell>
          <cell r="M584">
            <v>0</v>
          </cell>
          <cell r="N584">
            <v>0</v>
          </cell>
          <cell r="O584">
            <v>0</v>
          </cell>
          <cell r="P584">
            <v>0</v>
          </cell>
          <cell r="Q584">
            <v>0</v>
          </cell>
          <cell r="R584">
            <v>0</v>
          </cell>
          <cell r="S584">
            <v>0</v>
          </cell>
          <cell r="T584">
            <v>0</v>
          </cell>
          <cell r="U584"/>
          <cell r="V584"/>
          <cell r="W584"/>
          <cell r="X584"/>
          <cell r="Y584"/>
          <cell r="Z584"/>
          <cell r="AA584"/>
          <cell r="AB584"/>
          <cell r="AC584"/>
          <cell r="AD584"/>
          <cell r="AE584"/>
          <cell r="AF584"/>
          <cell r="AG584"/>
          <cell r="AH584"/>
          <cell r="AI584"/>
        </row>
        <row r="585">
          <cell r="E585" t="str">
            <v>Greater Tzaneen</v>
          </cell>
          <cell r="F585">
            <v>0</v>
          </cell>
          <cell r="G585">
            <v>0</v>
          </cell>
          <cell r="H585">
            <v>0</v>
          </cell>
          <cell r="I585">
            <v>17566</v>
          </cell>
          <cell r="J585">
            <v>9602</v>
          </cell>
          <cell r="K585">
            <v>17039</v>
          </cell>
          <cell r="L585">
            <v>0</v>
          </cell>
          <cell r="M585">
            <v>0</v>
          </cell>
          <cell r="N585">
            <v>0</v>
          </cell>
          <cell r="O585">
            <v>0</v>
          </cell>
          <cell r="P585">
            <v>0</v>
          </cell>
          <cell r="Q585">
            <v>0</v>
          </cell>
          <cell r="R585">
            <v>0</v>
          </cell>
          <cell r="S585">
            <v>0</v>
          </cell>
          <cell r="T585">
            <v>0</v>
          </cell>
          <cell r="U585"/>
          <cell r="V585"/>
          <cell r="W585"/>
          <cell r="X585"/>
          <cell r="Y585"/>
          <cell r="Z585"/>
          <cell r="AA585"/>
          <cell r="AB585"/>
          <cell r="AC585"/>
          <cell r="AD585"/>
          <cell r="AE585"/>
          <cell r="AF585"/>
          <cell r="AG585"/>
          <cell r="AH585"/>
          <cell r="AI585"/>
        </row>
        <row r="586">
          <cell r="E586" t="str">
            <v>Ba-Phalaborwa</v>
          </cell>
          <cell r="F586">
            <v>0</v>
          </cell>
          <cell r="G586">
            <v>0</v>
          </cell>
          <cell r="H586">
            <v>0</v>
          </cell>
          <cell r="I586">
            <v>7612</v>
          </cell>
          <cell r="J586">
            <v>8928</v>
          </cell>
          <cell r="K586">
            <v>21565</v>
          </cell>
          <cell r="L586">
            <v>0</v>
          </cell>
          <cell r="M586">
            <v>0</v>
          </cell>
          <cell r="N586">
            <v>0</v>
          </cell>
          <cell r="O586">
            <v>0</v>
          </cell>
          <cell r="P586">
            <v>0</v>
          </cell>
          <cell r="Q586">
            <v>0</v>
          </cell>
          <cell r="R586">
            <v>0</v>
          </cell>
          <cell r="S586">
            <v>0</v>
          </cell>
          <cell r="T586">
            <v>0</v>
          </cell>
          <cell r="U586"/>
          <cell r="V586"/>
          <cell r="W586"/>
          <cell r="X586"/>
          <cell r="Y586"/>
          <cell r="Z586"/>
          <cell r="AA586"/>
          <cell r="AB586"/>
          <cell r="AC586"/>
          <cell r="AD586"/>
          <cell r="AE586"/>
          <cell r="AF586"/>
          <cell r="AG586"/>
          <cell r="AH586"/>
          <cell r="AI586"/>
        </row>
        <row r="587">
          <cell r="E587" t="str">
            <v>Maruleng</v>
          </cell>
          <cell r="F587">
            <v>0</v>
          </cell>
          <cell r="G587">
            <v>0</v>
          </cell>
          <cell r="H587">
            <v>0</v>
          </cell>
          <cell r="I587">
            <v>8557</v>
          </cell>
          <cell r="J587">
            <v>14620</v>
          </cell>
          <cell r="K587">
            <v>8806</v>
          </cell>
          <cell r="L587">
            <v>0</v>
          </cell>
          <cell r="M587">
            <v>0</v>
          </cell>
          <cell r="N587">
            <v>0</v>
          </cell>
          <cell r="O587">
            <v>0</v>
          </cell>
          <cell r="P587">
            <v>0</v>
          </cell>
          <cell r="Q587">
            <v>0</v>
          </cell>
          <cell r="R587">
            <v>0</v>
          </cell>
          <cell r="S587">
            <v>0</v>
          </cell>
          <cell r="T587">
            <v>0</v>
          </cell>
          <cell r="U587"/>
          <cell r="V587"/>
          <cell r="W587"/>
          <cell r="X587"/>
          <cell r="Y587"/>
          <cell r="Z587"/>
          <cell r="AA587"/>
          <cell r="AB587"/>
          <cell r="AC587"/>
          <cell r="AD587"/>
          <cell r="AE587"/>
          <cell r="AF587"/>
          <cell r="AG587"/>
          <cell r="AH587"/>
          <cell r="AI587"/>
        </row>
        <row r="588">
          <cell r="E588" t="str">
            <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cell r="V588"/>
          <cell r="W588"/>
          <cell r="X588"/>
          <cell r="Y588"/>
          <cell r="Z588"/>
          <cell r="AA588"/>
          <cell r="AB588"/>
          <cell r="AC588"/>
          <cell r="AD588"/>
          <cell r="AE588"/>
          <cell r="AF588"/>
          <cell r="AG588"/>
          <cell r="AH588"/>
          <cell r="AI588"/>
        </row>
        <row r="589">
          <cell r="E589" t="str">
            <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cell r="V589"/>
          <cell r="W589"/>
          <cell r="X589"/>
          <cell r="Y589"/>
          <cell r="Z589"/>
          <cell r="AA589"/>
          <cell r="AB589"/>
          <cell r="AC589"/>
          <cell r="AD589"/>
          <cell r="AE589"/>
          <cell r="AF589"/>
          <cell r="AG589"/>
          <cell r="AH589"/>
          <cell r="AI589"/>
        </row>
        <row r="590">
          <cell r="E590" t="str">
            <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cell r="V590"/>
          <cell r="W590"/>
          <cell r="X590"/>
          <cell r="Y590"/>
          <cell r="Z590"/>
          <cell r="AA590"/>
          <cell r="AB590"/>
          <cell r="AC590"/>
          <cell r="AD590"/>
          <cell r="AE590"/>
          <cell r="AF590"/>
          <cell r="AG590"/>
          <cell r="AH590"/>
          <cell r="AI590"/>
        </row>
        <row r="591">
          <cell r="E591" t="str">
            <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cell r="V591"/>
          <cell r="W591"/>
          <cell r="X591"/>
          <cell r="Y591"/>
          <cell r="Z591"/>
          <cell r="AA591"/>
          <cell r="AB591"/>
          <cell r="AC591"/>
          <cell r="AD591"/>
          <cell r="AE591"/>
          <cell r="AF591"/>
          <cell r="AG591"/>
          <cell r="AH591"/>
          <cell r="AI591"/>
        </row>
        <row r="592">
          <cell r="E592" t="str">
            <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cell r="V592"/>
          <cell r="W592"/>
          <cell r="X592"/>
          <cell r="Y592"/>
          <cell r="Z592"/>
          <cell r="AA592"/>
          <cell r="AB592"/>
          <cell r="AC592"/>
          <cell r="AD592"/>
          <cell r="AE592"/>
          <cell r="AF592"/>
          <cell r="AG592"/>
          <cell r="AH592"/>
          <cell r="AI592"/>
        </row>
        <row r="593">
          <cell r="E593" t="str">
            <v>Mopani District Municipality</v>
          </cell>
          <cell r="F593">
            <v>4031</v>
          </cell>
          <cell r="G593">
            <v>5740</v>
          </cell>
          <cell r="H593">
            <v>5994</v>
          </cell>
          <cell r="I593">
            <v>0</v>
          </cell>
          <cell r="J593">
            <v>0</v>
          </cell>
          <cell r="K593">
            <v>0</v>
          </cell>
          <cell r="L593">
            <v>0</v>
          </cell>
          <cell r="M593">
            <v>0</v>
          </cell>
          <cell r="N593">
            <v>0</v>
          </cell>
          <cell r="O593">
            <v>412413</v>
          </cell>
          <cell r="P593">
            <v>576531</v>
          </cell>
          <cell r="Q593">
            <v>561595</v>
          </cell>
          <cell r="R593">
            <v>48402</v>
          </cell>
          <cell r="S593">
            <v>84362</v>
          </cell>
          <cell r="T593">
            <v>98862</v>
          </cell>
          <cell r="U593"/>
          <cell r="V593"/>
          <cell r="W593"/>
          <cell r="X593"/>
          <cell r="Y593"/>
          <cell r="Z593"/>
          <cell r="AA593"/>
          <cell r="AB593"/>
          <cell r="AC593"/>
          <cell r="AD593"/>
          <cell r="AE593"/>
          <cell r="AF593"/>
          <cell r="AG593"/>
          <cell r="AH593"/>
          <cell r="AI593"/>
        </row>
        <row r="594">
          <cell r="E594"/>
          <cell r="F594">
            <v>4031</v>
          </cell>
          <cell r="G594">
            <v>5740</v>
          </cell>
          <cell r="H594">
            <v>5994</v>
          </cell>
          <cell r="I594">
            <v>60670</v>
          </cell>
          <cell r="J594">
            <v>67164</v>
          </cell>
          <cell r="K594">
            <v>74493</v>
          </cell>
          <cell r="L594">
            <v>0</v>
          </cell>
          <cell r="M594">
            <v>0</v>
          </cell>
          <cell r="N594">
            <v>0</v>
          </cell>
          <cell r="O594">
            <v>412413</v>
          </cell>
          <cell r="P594">
            <v>576531</v>
          </cell>
          <cell r="Q594">
            <v>561595</v>
          </cell>
          <cell r="R594">
            <v>48402</v>
          </cell>
          <cell r="S594">
            <v>84362</v>
          </cell>
          <cell r="T594">
            <v>98862</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row>
        <row r="595">
          <cell r="E595"/>
          <cell r="F595"/>
          <cell r="G595"/>
          <cell r="H595"/>
          <cell r="I595"/>
          <cell r="J595"/>
          <cell r="K595"/>
          <cell r="L595"/>
          <cell r="M595"/>
          <cell r="N595"/>
          <cell r="O595"/>
          <cell r="P595"/>
          <cell r="Q595"/>
          <cell r="R595"/>
          <cell r="S595"/>
          <cell r="T595"/>
          <cell r="U595"/>
          <cell r="V595"/>
          <cell r="W595"/>
          <cell r="X595"/>
          <cell r="Y595"/>
          <cell r="Z595"/>
          <cell r="AA595"/>
          <cell r="AB595"/>
          <cell r="AC595"/>
          <cell r="AD595"/>
          <cell r="AE595"/>
          <cell r="AF595"/>
          <cell r="AG595"/>
          <cell r="AH595"/>
          <cell r="AI595"/>
        </row>
        <row r="596">
          <cell r="E596" t="str">
            <v>Musina</v>
          </cell>
          <cell r="F596">
            <v>0</v>
          </cell>
          <cell r="G596">
            <v>0</v>
          </cell>
          <cell r="H596">
            <v>0</v>
          </cell>
          <cell r="I596">
            <v>14923</v>
          </cell>
          <cell r="J596">
            <v>8855</v>
          </cell>
          <cell r="K596">
            <v>14346</v>
          </cell>
          <cell r="L596">
            <v>0</v>
          </cell>
          <cell r="M596">
            <v>0</v>
          </cell>
          <cell r="N596">
            <v>0</v>
          </cell>
          <cell r="O596">
            <v>0</v>
          </cell>
          <cell r="P596">
            <v>0</v>
          </cell>
          <cell r="Q596">
            <v>0</v>
          </cell>
          <cell r="R596">
            <v>0</v>
          </cell>
          <cell r="S596">
            <v>0</v>
          </cell>
          <cell r="T596">
            <v>0</v>
          </cell>
          <cell r="U596"/>
          <cell r="V596"/>
          <cell r="W596"/>
          <cell r="X596"/>
          <cell r="Y596"/>
          <cell r="Z596"/>
          <cell r="AA596"/>
          <cell r="AB596"/>
          <cell r="AC596"/>
          <cell r="AD596"/>
          <cell r="AE596"/>
          <cell r="AF596"/>
          <cell r="AG596"/>
          <cell r="AH596"/>
          <cell r="AI596"/>
        </row>
        <row r="597">
          <cell r="E597" t="str">
            <v>Thulamela</v>
          </cell>
          <cell r="F597">
            <v>0</v>
          </cell>
          <cell r="G597">
            <v>0</v>
          </cell>
          <cell r="H597">
            <v>0</v>
          </cell>
          <cell r="I597">
            <v>43074</v>
          </cell>
          <cell r="J597">
            <v>79207</v>
          </cell>
          <cell r="K597">
            <v>76154</v>
          </cell>
          <cell r="L597">
            <v>600</v>
          </cell>
          <cell r="M597">
            <v>300</v>
          </cell>
          <cell r="N597">
            <v>300</v>
          </cell>
          <cell r="O597">
            <v>0</v>
          </cell>
          <cell r="P597">
            <v>0</v>
          </cell>
          <cell r="Q597">
            <v>0</v>
          </cell>
          <cell r="R597">
            <v>0</v>
          </cell>
          <cell r="S597">
            <v>0</v>
          </cell>
          <cell r="T597">
            <v>0</v>
          </cell>
          <cell r="U597"/>
          <cell r="V597"/>
          <cell r="W597"/>
          <cell r="X597"/>
          <cell r="Y597"/>
          <cell r="Z597"/>
          <cell r="AA597"/>
          <cell r="AB597"/>
          <cell r="AC597"/>
          <cell r="AD597"/>
          <cell r="AE597"/>
          <cell r="AF597"/>
          <cell r="AG597"/>
          <cell r="AH597"/>
          <cell r="AI597"/>
        </row>
        <row r="598">
          <cell r="E598" t="str">
            <v>Makhado</v>
          </cell>
          <cell r="F598">
            <v>0</v>
          </cell>
          <cell r="G598">
            <v>0</v>
          </cell>
          <cell r="H598">
            <v>0</v>
          </cell>
          <cell r="I598">
            <v>11634</v>
          </cell>
          <cell r="J598">
            <v>14883</v>
          </cell>
          <cell r="K598">
            <v>12981</v>
          </cell>
          <cell r="L598">
            <v>0</v>
          </cell>
          <cell r="M598">
            <v>0</v>
          </cell>
          <cell r="N598">
            <v>0</v>
          </cell>
          <cell r="O598">
            <v>0</v>
          </cell>
          <cell r="P598">
            <v>0</v>
          </cell>
          <cell r="Q598">
            <v>0</v>
          </cell>
          <cell r="R598">
            <v>0</v>
          </cell>
          <cell r="S598">
            <v>0</v>
          </cell>
          <cell r="T598">
            <v>0</v>
          </cell>
          <cell r="U598"/>
          <cell r="V598"/>
          <cell r="W598"/>
          <cell r="X598"/>
          <cell r="Y598"/>
          <cell r="Z598"/>
          <cell r="AA598"/>
          <cell r="AB598"/>
          <cell r="AC598"/>
          <cell r="AD598"/>
          <cell r="AE598"/>
          <cell r="AF598"/>
          <cell r="AG598"/>
          <cell r="AH598"/>
          <cell r="AI598"/>
        </row>
        <row r="599">
          <cell r="E599" t="str">
            <v>Collins Chabane</v>
          </cell>
          <cell r="F599">
            <v>0</v>
          </cell>
          <cell r="G599">
            <v>0</v>
          </cell>
          <cell r="H599">
            <v>0</v>
          </cell>
          <cell r="I599">
            <v>20743</v>
          </cell>
          <cell r="J599">
            <v>19011</v>
          </cell>
          <cell r="K599">
            <v>33361</v>
          </cell>
          <cell r="L599">
            <v>0</v>
          </cell>
          <cell r="M599">
            <v>0</v>
          </cell>
          <cell r="N599">
            <v>0</v>
          </cell>
          <cell r="O599">
            <v>0</v>
          </cell>
          <cell r="P599">
            <v>0</v>
          </cell>
          <cell r="Q599">
            <v>0</v>
          </cell>
          <cell r="R599">
            <v>0</v>
          </cell>
          <cell r="S599">
            <v>0</v>
          </cell>
          <cell r="T599">
            <v>0</v>
          </cell>
          <cell r="U599"/>
          <cell r="V599"/>
          <cell r="W599"/>
          <cell r="X599"/>
          <cell r="Y599"/>
          <cell r="Z599"/>
          <cell r="AA599"/>
          <cell r="AB599"/>
          <cell r="AC599"/>
          <cell r="AD599"/>
          <cell r="AE599"/>
          <cell r="AF599"/>
          <cell r="AG599"/>
          <cell r="AH599"/>
          <cell r="AI599"/>
        </row>
        <row r="600">
          <cell r="E600" t="str">
            <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cell r="V600"/>
          <cell r="W600"/>
          <cell r="X600"/>
          <cell r="Y600"/>
          <cell r="Z600"/>
          <cell r="AA600"/>
          <cell r="AB600"/>
          <cell r="AC600"/>
          <cell r="AD600"/>
          <cell r="AE600"/>
          <cell r="AF600"/>
          <cell r="AG600"/>
          <cell r="AH600"/>
          <cell r="AI600"/>
        </row>
        <row r="601">
          <cell r="E601" t="str">
            <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cell r="V601"/>
          <cell r="W601"/>
          <cell r="X601"/>
          <cell r="Y601"/>
          <cell r="Z601"/>
          <cell r="AA601"/>
          <cell r="AB601"/>
          <cell r="AC601"/>
          <cell r="AD601"/>
          <cell r="AE601"/>
          <cell r="AF601"/>
          <cell r="AG601"/>
          <cell r="AH601"/>
          <cell r="AI601"/>
        </row>
        <row r="602">
          <cell r="E602" t="str">
            <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cell r="V602"/>
          <cell r="W602"/>
          <cell r="X602"/>
          <cell r="Y602"/>
          <cell r="Z602"/>
          <cell r="AA602"/>
          <cell r="AB602"/>
          <cell r="AC602"/>
          <cell r="AD602"/>
          <cell r="AE602"/>
          <cell r="AF602"/>
          <cell r="AG602"/>
          <cell r="AH602"/>
          <cell r="AI602"/>
        </row>
        <row r="603">
          <cell r="E603" t="str">
            <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cell r="V603"/>
          <cell r="W603"/>
          <cell r="X603"/>
          <cell r="Y603"/>
          <cell r="Z603"/>
          <cell r="AA603"/>
          <cell r="AB603"/>
          <cell r="AC603"/>
          <cell r="AD603"/>
          <cell r="AE603"/>
          <cell r="AF603"/>
          <cell r="AG603"/>
          <cell r="AH603"/>
          <cell r="AI603"/>
        </row>
        <row r="604">
          <cell r="E604" t="str">
            <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cell r="V604"/>
          <cell r="W604"/>
          <cell r="X604"/>
          <cell r="Y604"/>
          <cell r="Z604"/>
          <cell r="AA604"/>
          <cell r="AB604"/>
          <cell r="AC604"/>
          <cell r="AD604"/>
          <cell r="AE604"/>
          <cell r="AF604"/>
          <cell r="AG604"/>
          <cell r="AH604"/>
          <cell r="AI604"/>
        </row>
        <row r="605">
          <cell r="E605" t="str">
            <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cell r="V605"/>
          <cell r="W605"/>
          <cell r="X605"/>
          <cell r="Y605"/>
          <cell r="Z605"/>
          <cell r="AA605"/>
          <cell r="AB605"/>
          <cell r="AC605"/>
          <cell r="AD605"/>
          <cell r="AE605"/>
          <cell r="AF605"/>
          <cell r="AG605"/>
          <cell r="AH605"/>
          <cell r="AI605"/>
        </row>
        <row r="606">
          <cell r="E606" t="str">
            <v>Vhembe District Municipality</v>
          </cell>
          <cell r="F606">
            <v>3031</v>
          </cell>
          <cell r="G606">
            <v>5741</v>
          </cell>
          <cell r="H606">
            <v>5994</v>
          </cell>
          <cell r="I606">
            <v>0</v>
          </cell>
          <cell r="J606">
            <v>0</v>
          </cell>
          <cell r="K606">
            <v>0</v>
          </cell>
          <cell r="L606">
            <v>0</v>
          </cell>
          <cell r="M606">
            <v>0</v>
          </cell>
          <cell r="N606">
            <v>0</v>
          </cell>
          <cell r="O606">
            <v>80000</v>
          </cell>
          <cell r="P606">
            <v>50000</v>
          </cell>
          <cell r="Q606">
            <v>0</v>
          </cell>
          <cell r="R606">
            <v>0</v>
          </cell>
          <cell r="S606">
            <v>0</v>
          </cell>
          <cell r="T606">
            <v>0</v>
          </cell>
          <cell r="U606"/>
          <cell r="V606"/>
          <cell r="W606"/>
          <cell r="X606"/>
          <cell r="Y606"/>
          <cell r="Z606"/>
          <cell r="AA606"/>
          <cell r="AB606"/>
          <cell r="AC606"/>
          <cell r="AD606"/>
          <cell r="AE606"/>
          <cell r="AF606"/>
          <cell r="AG606"/>
          <cell r="AH606"/>
          <cell r="AI606"/>
        </row>
        <row r="607">
          <cell r="E607"/>
          <cell r="F607">
            <v>3031</v>
          </cell>
          <cell r="G607">
            <v>5741</v>
          </cell>
          <cell r="H607">
            <v>5994</v>
          </cell>
          <cell r="I607">
            <v>90374</v>
          </cell>
          <cell r="J607">
            <v>121956</v>
          </cell>
          <cell r="K607">
            <v>136842</v>
          </cell>
          <cell r="L607">
            <v>600</v>
          </cell>
          <cell r="M607">
            <v>300</v>
          </cell>
          <cell r="N607">
            <v>300</v>
          </cell>
          <cell r="O607">
            <v>80000</v>
          </cell>
          <cell r="P607">
            <v>50000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row>
        <row r="608">
          <cell r="E608"/>
          <cell r="F608"/>
          <cell r="G608"/>
          <cell r="H608"/>
          <cell r="I608"/>
          <cell r="J608"/>
          <cell r="K608"/>
          <cell r="L608"/>
          <cell r="M608"/>
          <cell r="N608"/>
          <cell r="O608"/>
          <cell r="P608"/>
          <cell r="Q608"/>
          <cell r="R608"/>
          <cell r="S608"/>
          <cell r="T608"/>
          <cell r="U608"/>
          <cell r="V608"/>
          <cell r="W608"/>
          <cell r="X608"/>
          <cell r="Y608"/>
          <cell r="Z608"/>
          <cell r="AA608"/>
          <cell r="AB608"/>
          <cell r="AC608"/>
          <cell r="AD608"/>
          <cell r="AE608"/>
          <cell r="AF608"/>
          <cell r="AG608"/>
          <cell r="AH608"/>
          <cell r="AI608"/>
        </row>
        <row r="609">
          <cell r="E609" t="str">
            <v>Blouberg</v>
          </cell>
          <cell r="F609">
            <v>0</v>
          </cell>
          <cell r="G609">
            <v>0</v>
          </cell>
          <cell r="H609">
            <v>0</v>
          </cell>
          <cell r="I609">
            <v>3285</v>
          </cell>
          <cell r="J609">
            <v>4956</v>
          </cell>
          <cell r="K609">
            <v>5513</v>
          </cell>
          <cell r="L609">
            <v>0</v>
          </cell>
          <cell r="M609">
            <v>0</v>
          </cell>
          <cell r="N609">
            <v>0</v>
          </cell>
          <cell r="O609">
            <v>0</v>
          </cell>
          <cell r="P609">
            <v>0</v>
          </cell>
          <cell r="Q609">
            <v>0</v>
          </cell>
          <cell r="R609">
            <v>0</v>
          </cell>
          <cell r="S609">
            <v>0</v>
          </cell>
          <cell r="T609">
            <v>0</v>
          </cell>
          <cell r="U609"/>
          <cell r="V609"/>
          <cell r="W609"/>
          <cell r="X609"/>
          <cell r="Y609"/>
          <cell r="Z609"/>
          <cell r="AA609"/>
          <cell r="AB609"/>
          <cell r="AC609"/>
          <cell r="AD609"/>
          <cell r="AE609"/>
          <cell r="AF609"/>
          <cell r="AG609"/>
          <cell r="AH609"/>
          <cell r="AI609"/>
        </row>
        <row r="610">
          <cell r="E610" t="str">
            <v>Molemole</v>
          </cell>
          <cell r="F610">
            <v>0</v>
          </cell>
          <cell r="G610">
            <v>0</v>
          </cell>
          <cell r="H610">
            <v>0</v>
          </cell>
          <cell r="I610">
            <v>6146</v>
          </cell>
          <cell r="J610">
            <v>3745</v>
          </cell>
          <cell r="K610">
            <v>9904</v>
          </cell>
          <cell r="L610">
            <v>0</v>
          </cell>
          <cell r="M610">
            <v>0</v>
          </cell>
          <cell r="N610">
            <v>0</v>
          </cell>
          <cell r="O610">
            <v>0</v>
          </cell>
          <cell r="P610">
            <v>0</v>
          </cell>
          <cell r="Q610">
            <v>0</v>
          </cell>
          <cell r="R610">
            <v>0</v>
          </cell>
          <cell r="S610">
            <v>0</v>
          </cell>
          <cell r="T610">
            <v>0</v>
          </cell>
          <cell r="U610"/>
          <cell r="V610"/>
          <cell r="W610"/>
          <cell r="X610"/>
          <cell r="Y610"/>
          <cell r="Z610"/>
          <cell r="AA610"/>
          <cell r="AB610"/>
          <cell r="AC610"/>
          <cell r="AD610"/>
          <cell r="AE610"/>
          <cell r="AF610"/>
          <cell r="AG610"/>
          <cell r="AH610"/>
          <cell r="AI610"/>
        </row>
        <row r="611">
          <cell r="E611" t="str">
            <v>Polokwane</v>
          </cell>
          <cell r="F611">
            <v>0</v>
          </cell>
          <cell r="G611">
            <v>0</v>
          </cell>
          <cell r="H611">
            <v>0</v>
          </cell>
          <cell r="I611">
            <v>52353</v>
          </cell>
          <cell r="J611">
            <v>109636</v>
          </cell>
          <cell r="K611">
            <v>131513</v>
          </cell>
          <cell r="L611">
            <v>300</v>
          </cell>
          <cell r="M611">
            <v>300</v>
          </cell>
          <cell r="N611">
            <v>300</v>
          </cell>
          <cell r="O611">
            <v>0</v>
          </cell>
          <cell r="P611">
            <v>0</v>
          </cell>
          <cell r="Q611">
            <v>0</v>
          </cell>
          <cell r="R611">
            <v>0</v>
          </cell>
          <cell r="S611">
            <v>0</v>
          </cell>
          <cell r="T611">
            <v>0</v>
          </cell>
          <cell r="U611"/>
          <cell r="V611"/>
          <cell r="W611"/>
          <cell r="X611"/>
          <cell r="Y611"/>
          <cell r="Z611"/>
          <cell r="AA611"/>
          <cell r="AB611"/>
          <cell r="AC611"/>
          <cell r="AD611"/>
          <cell r="AE611"/>
          <cell r="AF611"/>
          <cell r="AG611"/>
          <cell r="AH611"/>
          <cell r="AI611"/>
        </row>
        <row r="612">
          <cell r="E612" t="str">
            <v>Lepele-Nkumpi</v>
          </cell>
          <cell r="F612">
            <v>0</v>
          </cell>
          <cell r="G612">
            <v>0</v>
          </cell>
          <cell r="H612">
            <v>0</v>
          </cell>
          <cell r="I612">
            <v>9942</v>
          </cell>
          <cell r="J612">
            <v>21717</v>
          </cell>
          <cell r="K612">
            <v>13193</v>
          </cell>
          <cell r="L612">
            <v>0</v>
          </cell>
          <cell r="M612">
            <v>0</v>
          </cell>
          <cell r="N612">
            <v>0</v>
          </cell>
          <cell r="O612">
            <v>0</v>
          </cell>
          <cell r="P612">
            <v>0</v>
          </cell>
          <cell r="Q612">
            <v>0</v>
          </cell>
          <cell r="R612">
            <v>0</v>
          </cell>
          <cell r="S612">
            <v>0</v>
          </cell>
          <cell r="T612">
            <v>0</v>
          </cell>
          <cell r="U612"/>
          <cell r="V612"/>
          <cell r="W612"/>
          <cell r="X612"/>
          <cell r="Y612"/>
          <cell r="Z612"/>
          <cell r="AA612"/>
          <cell r="AB612"/>
          <cell r="AC612"/>
          <cell r="AD612"/>
          <cell r="AE612"/>
          <cell r="AF612"/>
          <cell r="AG612"/>
          <cell r="AH612"/>
          <cell r="AI612"/>
        </row>
        <row r="613">
          <cell r="E613" t="str">
            <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cell r="V613"/>
          <cell r="W613"/>
          <cell r="X613"/>
          <cell r="Y613"/>
          <cell r="Z613"/>
          <cell r="AA613"/>
          <cell r="AB613"/>
          <cell r="AC613"/>
          <cell r="AD613"/>
          <cell r="AE613"/>
          <cell r="AF613"/>
          <cell r="AG613"/>
          <cell r="AH613"/>
          <cell r="AI613"/>
        </row>
        <row r="614">
          <cell r="E614" t="str">
            <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cell r="V614"/>
          <cell r="W614"/>
          <cell r="X614"/>
          <cell r="Y614"/>
          <cell r="Z614"/>
          <cell r="AA614"/>
          <cell r="AB614"/>
          <cell r="AC614"/>
          <cell r="AD614"/>
          <cell r="AE614"/>
          <cell r="AF614"/>
          <cell r="AG614"/>
          <cell r="AH614"/>
          <cell r="AI614"/>
        </row>
        <row r="615">
          <cell r="E615" t="str">
            <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cell r="V615"/>
          <cell r="W615"/>
          <cell r="X615"/>
          <cell r="Y615"/>
          <cell r="Z615"/>
          <cell r="AA615"/>
          <cell r="AB615"/>
          <cell r="AC615"/>
          <cell r="AD615"/>
          <cell r="AE615"/>
          <cell r="AF615"/>
          <cell r="AG615"/>
          <cell r="AH615"/>
          <cell r="AI615"/>
        </row>
        <row r="616">
          <cell r="E616" t="str">
            <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cell r="V616"/>
          <cell r="W616"/>
          <cell r="X616"/>
          <cell r="Y616"/>
          <cell r="Z616"/>
          <cell r="AA616"/>
          <cell r="AB616"/>
          <cell r="AC616"/>
          <cell r="AD616"/>
          <cell r="AE616"/>
          <cell r="AF616"/>
          <cell r="AG616"/>
          <cell r="AH616"/>
          <cell r="AI616"/>
        </row>
        <row r="617">
          <cell r="E617" t="str">
            <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cell r="V617"/>
          <cell r="W617"/>
          <cell r="X617"/>
          <cell r="Y617"/>
          <cell r="Z617"/>
          <cell r="AA617"/>
          <cell r="AB617"/>
          <cell r="AC617"/>
          <cell r="AD617"/>
          <cell r="AE617"/>
          <cell r="AF617"/>
          <cell r="AG617"/>
          <cell r="AH617"/>
          <cell r="AI617"/>
        </row>
        <row r="618">
          <cell r="E618" t="str">
            <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cell r="V618"/>
          <cell r="W618"/>
          <cell r="X618"/>
          <cell r="Y618"/>
          <cell r="Z618"/>
          <cell r="AA618"/>
          <cell r="AB618"/>
          <cell r="AC618"/>
          <cell r="AD618"/>
          <cell r="AE618"/>
          <cell r="AF618"/>
          <cell r="AG618"/>
          <cell r="AH618"/>
          <cell r="AI618"/>
        </row>
        <row r="619">
          <cell r="E619" t="str">
            <v>Capricorn District Municipality</v>
          </cell>
          <cell r="F619">
            <v>3871</v>
          </cell>
          <cell r="G619">
            <v>5741</v>
          </cell>
          <cell r="H619">
            <v>5994</v>
          </cell>
          <cell r="I619">
            <v>0</v>
          </cell>
          <cell r="J619">
            <v>0</v>
          </cell>
          <cell r="K619">
            <v>0</v>
          </cell>
          <cell r="L619">
            <v>0</v>
          </cell>
          <cell r="M619">
            <v>0</v>
          </cell>
          <cell r="N619">
            <v>0</v>
          </cell>
          <cell r="O619">
            <v>0</v>
          </cell>
          <cell r="P619">
            <v>0</v>
          </cell>
          <cell r="Q619">
            <v>0</v>
          </cell>
          <cell r="R619">
            <v>0</v>
          </cell>
          <cell r="S619">
            <v>0</v>
          </cell>
          <cell r="T619">
            <v>0</v>
          </cell>
          <cell r="U619"/>
          <cell r="V619"/>
          <cell r="W619"/>
          <cell r="X619"/>
          <cell r="Y619"/>
          <cell r="Z619"/>
          <cell r="AA619"/>
          <cell r="AB619"/>
          <cell r="AC619"/>
          <cell r="AD619"/>
          <cell r="AE619"/>
          <cell r="AF619"/>
          <cell r="AG619"/>
          <cell r="AH619"/>
          <cell r="AI619"/>
        </row>
        <row r="620">
          <cell r="E620"/>
          <cell r="F620">
            <v>3871</v>
          </cell>
          <cell r="G620">
            <v>5741</v>
          </cell>
          <cell r="H620">
            <v>5994</v>
          </cell>
          <cell r="I620">
            <v>71726</v>
          </cell>
          <cell r="J620">
            <v>140054</v>
          </cell>
          <cell r="K620">
            <v>160123</v>
          </cell>
          <cell r="L620">
            <v>300</v>
          </cell>
          <cell r="M620">
            <v>300</v>
          </cell>
          <cell r="N620">
            <v>300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row>
        <row r="621">
          <cell r="E621"/>
          <cell r="F621"/>
          <cell r="G621"/>
          <cell r="H621"/>
          <cell r="I621"/>
          <cell r="J621"/>
          <cell r="K621"/>
          <cell r="L621"/>
          <cell r="M621"/>
          <cell r="N621"/>
          <cell r="O621"/>
          <cell r="P621"/>
          <cell r="Q621"/>
          <cell r="R621"/>
          <cell r="S621"/>
          <cell r="T621"/>
          <cell r="U621"/>
          <cell r="V621"/>
          <cell r="W621"/>
          <cell r="X621"/>
          <cell r="Y621"/>
          <cell r="Z621"/>
          <cell r="AA621"/>
          <cell r="AB621"/>
          <cell r="AC621"/>
          <cell r="AD621"/>
          <cell r="AE621"/>
          <cell r="AF621"/>
          <cell r="AG621"/>
          <cell r="AH621"/>
          <cell r="AI621"/>
        </row>
        <row r="622">
          <cell r="E622" t="str">
            <v>Thabazimbi</v>
          </cell>
          <cell r="F622">
            <v>0</v>
          </cell>
          <cell r="G622">
            <v>0</v>
          </cell>
          <cell r="H622">
            <v>0</v>
          </cell>
          <cell r="I622">
            <v>15824</v>
          </cell>
          <cell r="J622">
            <v>645</v>
          </cell>
          <cell r="K622">
            <v>2354</v>
          </cell>
          <cell r="L622">
            <v>0</v>
          </cell>
          <cell r="M622">
            <v>0</v>
          </cell>
          <cell r="N622">
            <v>0</v>
          </cell>
          <cell r="O622">
            <v>0</v>
          </cell>
          <cell r="P622">
            <v>0</v>
          </cell>
          <cell r="Q622">
            <v>0</v>
          </cell>
          <cell r="R622">
            <v>70000</v>
          </cell>
          <cell r="S622">
            <v>94320</v>
          </cell>
          <cell r="T622">
            <v>98490</v>
          </cell>
          <cell r="U622"/>
          <cell r="V622"/>
          <cell r="W622"/>
          <cell r="X622"/>
          <cell r="Y622"/>
          <cell r="Z622"/>
          <cell r="AA622"/>
          <cell r="AB622"/>
          <cell r="AC622"/>
          <cell r="AD622"/>
          <cell r="AE622"/>
          <cell r="AF622"/>
          <cell r="AG622"/>
          <cell r="AH622"/>
          <cell r="AI622"/>
        </row>
        <row r="623">
          <cell r="E623" t="str">
            <v>Lephalale</v>
          </cell>
          <cell r="F623">
            <v>0</v>
          </cell>
          <cell r="G623">
            <v>0</v>
          </cell>
          <cell r="H623">
            <v>0</v>
          </cell>
          <cell r="I623">
            <v>29765</v>
          </cell>
          <cell r="J623">
            <v>7928</v>
          </cell>
          <cell r="K623">
            <v>17899</v>
          </cell>
          <cell r="L623">
            <v>0</v>
          </cell>
          <cell r="M623">
            <v>0</v>
          </cell>
          <cell r="N623">
            <v>0</v>
          </cell>
          <cell r="O623">
            <v>0</v>
          </cell>
          <cell r="P623">
            <v>0</v>
          </cell>
          <cell r="Q623">
            <v>0</v>
          </cell>
          <cell r="R623">
            <v>60000</v>
          </cell>
          <cell r="S623">
            <v>37160</v>
          </cell>
          <cell r="T623">
            <v>51226</v>
          </cell>
          <cell r="U623"/>
          <cell r="V623"/>
          <cell r="W623"/>
          <cell r="X623"/>
          <cell r="Y623"/>
          <cell r="Z623"/>
          <cell r="AA623"/>
          <cell r="AB623"/>
          <cell r="AC623"/>
          <cell r="AD623"/>
          <cell r="AE623"/>
          <cell r="AF623"/>
          <cell r="AG623"/>
          <cell r="AH623"/>
          <cell r="AI623"/>
        </row>
        <row r="624">
          <cell r="E624" t="str">
            <v>Bela-Bela</v>
          </cell>
          <cell r="F624">
            <v>0</v>
          </cell>
          <cell r="G624">
            <v>0</v>
          </cell>
          <cell r="H624">
            <v>0</v>
          </cell>
          <cell r="I624">
            <v>10645</v>
          </cell>
          <cell r="J624">
            <v>22202</v>
          </cell>
          <cell r="K624">
            <v>9087</v>
          </cell>
          <cell r="L624">
            <v>0</v>
          </cell>
          <cell r="M624">
            <v>0</v>
          </cell>
          <cell r="N624">
            <v>0</v>
          </cell>
          <cell r="O624">
            <v>0</v>
          </cell>
          <cell r="P624">
            <v>0</v>
          </cell>
          <cell r="Q624">
            <v>0</v>
          </cell>
          <cell r="R624">
            <v>0</v>
          </cell>
          <cell r="S624">
            <v>0</v>
          </cell>
          <cell r="T624">
            <v>0</v>
          </cell>
          <cell r="U624"/>
          <cell r="V624"/>
          <cell r="W624"/>
          <cell r="X624"/>
          <cell r="Y624"/>
          <cell r="Z624"/>
          <cell r="AA624"/>
          <cell r="AB624"/>
          <cell r="AC624"/>
          <cell r="AD624"/>
          <cell r="AE624"/>
          <cell r="AF624"/>
          <cell r="AG624"/>
          <cell r="AH624"/>
          <cell r="AI624"/>
        </row>
        <row r="625">
          <cell r="E625" t="str">
            <v>Mogalakwena</v>
          </cell>
          <cell r="F625">
            <v>0</v>
          </cell>
          <cell r="G625">
            <v>0</v>
          </cell>
          <cell r="H625">
            <v>0</v>
          </cell>
          <cell r="I625">
            <v>27613</v>
          </cell>
          <cell r="J625">
            <v>42427</v>
          </cell>
          <cell r="K625">
            <v>87239</v>
          </cell>
          <cell r="L625">
            <v>0</v>
          </cell>
          <cell r="M625">
            <v>0</v>
          </cell>
          <cell r="N625">
            <v>0</v>
          </cell>
          <cell r="O625">
            <v>70739</v>
          </cell>
          <cell r="P625">
            <v>125000</v>
          </cell>
          <cell r="Q625">
            <v>250000</v>
          </cell>
          <cell r="R625">
            <v>0</v>
          </cell>
          <cell r="S625">
            <v>0</v>
          </cell>
          <cell r="T625">
            <v>0</v>
          </cell>
          <cell r="U625"/>
          <cell r="V625"/>
          <cell r="W625"/>
          <cell r="X625"/>
          <cell r="Y625"/>
          <cell r="Z625"/>
          <cell r="AA625"/>
          <cell r="AB625"/>
          <cell r="AC625"/>
          <cell r="AD625"/>
          <cell r="AE625"/>
          <cell r="AF625"/>
          <cell r="AG625"/>
          <cell r="AH625"/>
          <cell r="AI625"/>
        </row>
        <row r="626">
          <cell r="E626" t="str">
            <v>Modimolle-Mookgophong</v>
          </cell>
          <cell r="F626">
            <v>0</v>
          </cell>
          <cell r="G626">
            <v>0</v>
          </cell>
          <cell r="H626">
            <v>0</v>
          </cell>
          <cell r="I626">
            <v>1710</v>
          </cell>
          <cell r="J626">
            <v>3379</v>
          </cell>
          <cell r="K626">
            <v>2134</v>
          </cell>
          <cell r="L626">
            <v>0</v>
          </cell>
          <cell r="M626">
            <v>0</v>
          </cell>
          <cell r="N626">
            <v>0</v>
          </cell>
          <cell r="O626">
            <v>0</v>
          </cell>
          <cell r="P626">
            <v>0</v>
          </cell>
          <cell r="Q626">
            <v>0</v>
          </cell>
          <cell r="R626">
            <v>60000</v>
          </cell>
          <cell r="S626">
            <v>94320</v>
          </cell>
          <cell r="T626">
            <v>98490</v>
          </cell>
          <cell r="U626"/>
          <cell r="V626"/>
          <cell r="W626"/>
          <cell r="X626"/>
          <cell r="Y626"/>
          <cell r="Z626"/>
          <cell r="AA626"/>
          <cell r="AB626"/>
          <cell r="AC626"/>
          <cell r="AD626"/>
          <cell r="AE626"/>
          <cell r="AF626"/>
          <cell r="AG626"/>
          <cell r="AH626"/>
          <cell r="AI626"/>
        </row>
        <row r="627">
          <cell r="E627" t="str">
            <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cell r="V627"/>
          <cell r="W627"/>
          <cell r="X627"/>
          <cell r="Y627"/>
          <cell r="Z627"/>
          <cell r="AA627"/>
          <cell r="AB627"/>
          <cell r="AC627"/>
          <cell r="AD627"/>
          <cell r="AE627"/>
          <cell r="AF627"/>
          <cell r="AG627"/>
          <cell r="AH627"/>
          <cell r="AI627"/>
        </row>
        <row r="628">
          <cell r="E628" t="str">
            <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cell r="V628"/>
          <cell r="W628"/>
          <cell r="X628"/>
          <cell r="Y628"/>
          <cell r="Z628"/>
          <cell r="AA628"/>
          <cell r="AB628"/>
          <cell r="AC628"/>
          <cell r="AD628"/>
          <cell r="AE628"/>
          <cell r="AF628"/>
          <cell r="AG628"/>
          <cell r="AH628"/>
          <cell r="AI628"/>
        </row>
        <row r="629">
          <cell r="E629" t="str">
            <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cell r="V629"/>
          <cell r="W629"/>
          <cell r="X629"/>
          <cell r="Y629"/>
          <cell r="Z629"/>
          <cell r="AA629"/>
          <cell r="AB629"/>
          <cell r="AC629"/>
          <cell r="AD629"/>
          <cell r="AE629"/>
          <cell r="AF629"/>
          <cell r="AG629"/>
          <cell r="AH629"/>
          <cell r="AI629"/>
        </row>
        <row r="630">
          <cell r="E630" t="str">
            <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cell r="V630"/>
          <cell r="W630"/>
          <cell r="X630"/>
          <cell r="Y630"/>
          <cell r="Z630"/>
          <cell r="AA630"/>
          <cell r="AB630"/>
          <cell r="AC630"/>
          <cell r="AD630"/>
          <cell r="AE630"/>
          <cell r="AF630"/>
          <cell r="AG630"/>
          <cell r="AH630"/>
          <cell r="AI630"/>
        </row>
        <row r="631">
          <cell r="E631" t="str">
            <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cell r="V631"/>
          <cell r="W631"/>
          <cell r="X631"/>
          <cell r="Y631"/>
          <cell r="Z631"/>
          <cell r="AA631"/>
          <cell r="AB631"/>
          <cell r="AC631"/>
          <cell r="AD631"/>
          <cell r="AE631"/>
          <cell r="AF631"/>
          <cell r="AG631"/>
          <cell r="AH631"/>
          <cell r="AI631"/>
        </row>
        <row r="632">
          <cell r="E632" t="str">
            <v>Waterberg District Municipality</v>
          </cell>
          <cell r="F632">
            <v>4398</v>
          </cell>
          <cell r="G632">
            <v>5741</v>
          </cell>
          <cell r="H632">
            <v>5991</v>
          </cell>
          <cell r="I632">
            <v>0</v>
          </cell>
          <cell r="J632">
            <v>0</v>
          </cell>
          <cell r="K632">
            <v>0</v>
          </cell>
          <cell r="L632">
            <v>0</v>
          </cell>
          <cell r="M632">
            <v>0</v>
          </cell>
          <cell r="N632">
            <v>0</v>
          </cell>
          <cell r="O632">
            <v>0</v>
          </cell>
          <cell r="P632">
            <v>0</v>
          </cell>
          <cell r="Q632">
            <v>0</v>
          </cell>
          <cell r="R632">
            <v>0</v>
          </cell>
          <cell r="S632">
            <v>0</v>
          </cell>
          <cell r="T632">
            <v>0</v>
          </cell>
          <cell r="U632"/>
          <cell r="V632"/>
          <cell r="W632"/>
          <cell r="X632"/>
          <cell r="Y632"/>
          <cell r="Z632"/>
          <cell r="AA632"/>
          <cell r="AB632"/>
          <cell r="AC632"/>
          <cell r="AD632"/>
          <cell r="AE632"/>
          <cell r="AF632"/>
          <cell r="AG632"/>
          <cell r="AH632"/>
          <cell r="AI632"/>
        </row>
        <row r="633">
          <cell r="E633"/>
          <cell r="F633">
            <v>4398</v>
          </cell>
          <cell r="G633">
            <v>5741</v>
          </cell>
          <cell r="H633">
            <v>5991</v>
          </cell>
          <cell r="I633">
            <v>85557</v>
          </cell>
          <cell r="J633">
            <v>76581</v>
          </cell>
          <cell r="K633">
            <v>118713</v>
          </cell>
          <cell r="L633">
            <v>0</v>
          </cell>
          <cell r="M633">
            <v>0</v>
          </cell>
          <cell r="N633">
            <v>0</v>
          </cell>
          <cell r="O633">
            <v>70739</v>
          </cell>
          <cell r="P633">
            <v>125000</v>
          </cell>
          <cell r="Q633">
            <v>250000</v>
          </cell>
          <cell r="R633">
            <v>190000</v>
          </cell>
          <cell r="S633">
            <v>225800</v>
          </cell>
          <cell r="T633">
            <v>248206</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row>
        <row r="634">
          <cell r="E634"/>
          <cell r="F634"/>
          <cell r="G634"/>
          <cell r="H634"/>
          <cell r="I634"/>
          <cell r="J634"/>
          <cell r="K634"/>
          <cell r="L634"/>
          <cell r="M634"/>
          <cell r="N634"/>
          <cell r="O634"/>
          <cell r="P634"/>
          <cell r="Q634"/>
          <cell r="R634"/>
          <cell r="S634"/>
          <cell r="T634"/>
          <cell r="U634"/>
          <cell r="V634"/>
          <cell r="W634"/>
          <cell r="X634"/>
          <cell r="Y634"/>
          <cell r="Z634"/>
          <cell r="AA634"/>
          <cell r="AB634"/>
          <cell r="AC634"/>
          <cell r="AD634"/>
          <cell r="AE634"/>
          <cell r="AF634"/>
          <cell r="AG634"/>
          <cell r="AH634"/>
          <cell r="AI634"/>
        </row>
        <row r="635">
          <cell r="E635" t="str">
            <v>Ephraim Mogale</v>
          </cell>
          <cell r="F635">
            <v>0</v>
          </cell>
          <cell r="G635">
            <v>0</v>
          </cell>
          <cell r="H635">
            <v>0</v>
          </cell>
          <cell r="I635">
            <v>10142</v>
          </cell>
          <cell r="J635">
            <v>9508</v>
          </cell>
          <cell r="K635">
            <v>10744</v>
          </cell>
          <cell r="L635">
            <v>0</v>
          </cell>
          <cell r="M635">
            <v>0</v>
          </cell>
          <cell r="N635">
            <v>0</v>
          </cell>
          <cell r="O635">
            <v>0</v>
          </cell>
          <cell r="P635">
            <v>0</v>
          </cell>
          <cell r="Q635">
            <v>0</v>
          </cell>
          <cell r="R635">
            <v>0</v>
          </cell>
          <cell r="S635">
            <v>0</v>
          </cell>
          <cell r="T635">
            <v>0</v>
          </cell>
          <cell r="U635"/>
          <cell r="V635"/>
          <cell r="W635"/>
          <cell r="X635"/>
          <cell r="Y635"/>
          <cell r="Z635"/>
          <cell r="AA635"/>
          <cell r="AB635"/>
          <cell r="AC635"/>
          <cell r="AD635"/>
          <cell r="AE635"/>
          <cell r="AF635"/>
          <cell r="AG635"/>
          <cell r="AH635"/>
          <cell r="AI635"/>
        </row>
        <row r="636">
          <cell r="E636" t="str">
            <v>Elias Motsoaledi</v>
          </cell>
          <cell r="F636">
            <v>0</v>
          </cell>
          <cell r="G636">
            <v>0</v>
          </cell>
          <cell r="H636">
            <v>0</v>
          </cell>
          <cell r="I636">
            <v>14153</v>
          </cell>
          <cell r="J636">
            <v>12602</v>
          </cell>
          <cell r="K636">
            <v>10262</v>
          </cell>
          <cell r="L636">
            <v>0</v>
          </cell>
          <cell r="M636">
            <v>0</v>
          </cell>
          <cell r="N636">
            <v>0</v>
          </cell>
          <cell r="O636">
            <v>0</v>
          </cell>
          <cell r="P636">
            <v>0</v>
          </cell>
          <cell r="Q636">
            <v>0</v>
          </cell>
          <cell r="R636">
            <v>0</v>
          </cell>
          <cell r="S636">
            <v>0</v>
          </cell>
          <cell r="T636">
            <v>0</v>
          </cell>
          <cell r="U636"/>
          <cell r="V636"/>
          <cell r="W636"/>
          <cell r="X636"/>
          <cell r="Y636"/>
          <cell r="Z636"/>
          <cell r="AA636"/>
          <cell r="AB636"/>
          <cell r="AC636"/>
          <cell r="AD636"/>
          <cell r="AE636"/>
          <cell r="AF636"/>
          <cell r="AG636"/>
          <cell r="AH636"/>
          <cell r="AI636"/>
        </row>
        <row r="637">
          <cell r="E637" t="str">
            <v>Makhuduthamaga</v>
          </cell>
          <cell r="F637">
            <v>0</v>
          </cell>
          <cell r="G637">
            <v>0</v>
          </cell>
          <cell r="H637">
            <v>0</v>
          </cell>
          <cell r="I637">
            <v>32303</v>
          </cell>
          <cell r="J637">
            <v>12229</v>
          </cell>
          <cell r="K637">
            <v>16110</v>
          </cell>
          <cell r="L637">
            <v>0</v>
          </cell>
          <cell r="M637">
            <v>0</v>
          </cell>
          <cell r="N637">
            <v>0</v>
          </cell>
          <cell r="O637">
            <v>0</v>
          </cell>
          <cell r="P637">
            <v>0</v>
          </cell>
          <cell r="Q637">
            <v>0</v>
          </cell>
          <cell r="R637">
            <v>0</v>
          </cell>
          <cell r="S637">
            <v>0</v>
          </cell>
          <cell r="T637">
            <v>0</v>
          </cell>
          <cell r="U637"/>
          <cell r="V637"/>
          <cell r="W637"/>
          <cell r="X637"/>
          <cell r="Y637"/>
          <cell r="Z637"/>
          <cell r="AA637"/>
          <cell r="AB637"/>
          <cell r="AC637"/>
          <cell r="AD637"/>
          <cell r="AE637"/>
          <cell r="AF637"/>
          <cell r="AG637"/>
          <cell r="AH637"/>
          <cell r="AI637"/>
        </row>
        <row r="638">
          <cell r="E638" t="str">
            <v>Fetakgomo Tubatse</v>
          </cell>
          <cell r="F638">
            <v>0</v>
          </cell>
          <cell r="G638">
            <v>0</v>
          </cell>
          <cell r="H638">
            <v>0</v>
          </cell>
          <cell r="I638">
            <v>66364</v>
          </cell>
          <cell r="J638">
            <v>69249</v>
          </cell>
          <cell r="K638">
            <v>35963</v>
          </cell>
          <cell r="L638">
            <v>0</v>
          </cell>
          <cell r="M638">
            <v>1258</v>
          </cell>
          <cell r="N638">
            <v>0</v>
          </cell>
          <cell r="O638">
            <v>0</v>
          </cell>
          <cell r="P638">
            <v>0</v>
          </cell>
          <cell r="Q638">
            <v>0</v>
          </cell>
          <cell r="R638">
            <v>0</v>
          </cell>
          <cell r="S638">
            <v>0</v>
          </cell>
          <cell r="T638">
            <v>0</v>
          </cell>
          <cell r="U638"/>
          <cell r="V638"/>
          <cell r="W638"/>
          <cell r="X638"/>
          <cell r="Y638"/>
          <cell r="Z638"/>
          <cell r="AA638"/>
          <cell r="AB638"/>
          <cell r="AC638"/>
          <cell r="AD638"/>
          <cell r="AE638"/>
          <cell r="AF638"/>
          <cell r="AG638"/>
          <cell r="AH638"/>
          <cell r="AI638"/>
        </row>
        <row r="639">
          <cell r="E639" t="str">
            <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cell r="V639"/>
          <cell r="W639"/>
          <cell r="X639"/>
          <cell r="Y639"/>
          <cell r="Z639"/>
          <cell r="AA639"/>
          <cell r="AB639"/>
          <cell r="AC639"/>
          <cell r="AD639"/>
          <cell r="AE639"/>
          <cell r="AF639"/>
          <cell r="AG639"/>
          <cell r="AH639"/>
          <cell r="AI639"/>
        </row>
        <row r="640">
          <cell r="E640" t="str">
            <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cell r="V640"/>
          <cell r="W640"/>
          <cell r="X640"/>
          <cell r="Y640"/>
          <cell r="Z640"/>
          <cell r="AA640"/>
          <cell r="AB640"/>
          <cell r="AC640"/>
          <cell r="AD640"/>
          <cell r="AE640"/>
          <cell r="AF640"/>
          <cell r="AG640"/>
          <cell r="AH640"/>
          <cell r="AI640"/>
        </row>
        <row r="641">
          <cell r="E641" t="str">
            <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cell r="V641"/>
          <cell r="W641"/>
          <cell r="X641"/>
          <cell r="Y641"/>
          <cell r="Z641"/>
          <cell r="AA641"/>
          <cell r="AB641"/>
          <cell r="AC641"/>
          <cell r="AD641"/>
          <cell r="AE641"/>
          <cell r="AF641"/>
          <cell r="AG641"/>
          <cell r="AH641"/>
          <cell r="AI641"/>
        </row>
        <row r="642">
          <cell r="E642" t="str">
            <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cell r="V642"/>
          <cell r="W642"/>
          <cell r="X642"/>
          <cell r="Y642"/>
          <cell r="Z642"/>
          <cell r="AA642"/>
          <cell r="AB642"/>
          <cell r="AC642"/>
          <cell r="AD642"/>
          <cell r="AE642"/>
          <cell r="AF642"/>
          <cell r="AG642"/>
          <cell r="AH642"/>
          <cell r="AI642"/>
        </row>
        <row r="643">
          <cell r="E643" t="str">
            <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cell r="V643"/>
          <cell r="W643"/>
          <cell r="X643"/>
          <cell r="Y643"/>
          <cell r="Z643"/>
          <cell r="AA643"/>
          <cell r="AB643"/>
          <cell r="AC643"/>
          <cell r="AD643"/>
          <cell r="AE643"/>
          <cell r="AF643"/>
          <cell r="AG643"/>
          <cell r="AH643"/>
          <cell r="AI643"/>
        </row>
        <row r="644">
          <cell r="E644" t="str">
            <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cell r="V644"/>
          <cell r="W644"/>
          <cell r="X644"/>
          <cell r="Y644"/>
          <cell r="Z644"/>
          <cell r="AA644"/>
          <cell r="AB644"/>
          <cell r="AC644"/>
          <cell r="AD644"/>
          <cell r="AE644"/>
          <cell r="AF644"/>
          <cell r="AG644"/>
          <cell r="AH644"/>
          <cell r="AI644"/>
        </row>
        <row r="645">
          <cell r="E645" t="str">
            <v>Sekhukhune District Municipality</v>
          </cell>
          <cell r="F645">
            <v>4031</v>
          </cell>
          <cell r="G645">
            <v>5741</v>
          </cell>
          <cell r="H645">
            <v>5994</v>
          </cell>
          <cell r="I645">
            <v>0</v>
          </cell>
          <cell r="J645">
            <v>0</v>
          </cell>
          <cell r="K645">
            <v>0</v>
          </cell>
          <cell r="L645">
            <v>0</v>
          </cell>
          <cell r="M645">
            <v>0</v>
          </cell>
          <cell r="N645">
            <v>0</v>
          </cell>
          <cell r="O645">
            <v>224645</v>
          </cell>
          <cell r="P645">
            <v>142365</v>
          </cell>
          <cell r="Q645">
            <v>30000</v>
          </cell>
          <cell r="R645">
            <v>50000</v>
          </cell>
          <cell r="S645">
            <v>61652</v>
          </cell>
          <cell r="T645">
            <v>64425</v>
          </cell>
          <cell r="U645"/>
          <cell r="V645"/>
          <cell r="W645"/>
          <cell r="X645"/>
          <cell r="Y645"/>
          <cell r="Z645"/>
          <cell r="AA645"/>
          <cell r="AB645"/>
          <cell r="AC645"/>
          <cell r="AD645"/>
          <cell r="AE645"/>
          <cell r="AF645"/>
          <cell r="AG645"/>
          <cell r="AH645"/>
          <cell r="AI645"/>
        </row>
        <row r="646">
          <cell r="E646"/>
          <cell r="F646">
            <v>4031</v>
          </cell>
          <cell r="G646">
            <v>5741</v>
          </cell>
          <cell r="H646">
            <v>5994</v>
          </cell>
          <cell r="I646">
            <v>122962</v>
          </cell>
          <cell r="J646">
            <v>103588</v>
          </cell>
          <cell r="K646">
            <v>73079</v>
          </cell>
          <cell r="L646">
            <v>0</v>
          </cell>
          <cell r="M646">
            <v>1258</v>
          </cell>
          <cell r="N646">
            <v>0</v>
          </cell>
          <cell r="O646">
            <v>224645</v>
          </cell>
          <cell r="P646">
            <v>142365</v>
          </cell>
          <cell r="Q646">
            <v>30000</v>
          </cell>
          <cell r="R646">
            <v>50000</v>
          </cell>
          <cell r="S646">
            <v>61652</v>
          </cell>
          <cell r="T646">
            <v>64425</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row>
        <row r="647">
          <cell r="E647"/>
          <cell r="F647"/>
          <cell r="G647"/>
          <cell r="H647"/>
          <cell r="I647"/>
          <cell r="J647"/>
          <cell r="K647"/>
          <cell r="L647"/>
          <cell r="M647"/>
          <cell r="N647"/>
          <cell r="O647"/>
          <cell r="P647"/>
          <cell r="Q647"/>
          <cell r="R647"/>
          <cell r="S647"/>
          <cell r="T647"/>
          <cell r="U647"/>
          <cell r="V647"/>
          <cell r="W647"/>
          <cell r="X647"/>
          <cell r="Y647"/>
          <cell r="Z647"/>
          <cell r="AA647"/>
          <cell r="AB647"/>
          <cell r="AC647"/>
          <cell r="AD647"/>
          <cell r="AE647"/>
          <cell r="AF647"/>
          <cell r="AG647"/>
          <cell r="AH647"/>
          <cell r="AI647"/>
        </row>
        <row r="648">
          <cell r="E648" t="str">
            <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cell r="V648"/>
          <cell r="W648"/>
          <cell r="X648"/>
          <cell r="Y648"/>
          <cell r="Z648"/>
          <cell r="AA648"/>
          <cell r="AB648"/>
          <cell r="AC648"/>
          <cell r="AD648"/>
          <cell r="AE648"/>
          <cell r="AF648"/>
          <cell r="AG648"/>
          <cell r="AH648"/>
          <cell r="AI648"/>
        </row>
        <row r="649">
          <cell r="E649" t="str">
            <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cell r="V649"/>
          <cell r="W649"/>
          <cell r="X649"/>
          <cell r="Y649"/>
          <cell r="Z649"/>
          <cell r="AA649"/>
          <cell r="AB649"/>
          <cell r="AC649"/>
          <cell r="AD649"/>
          <cell r="AE649"/>
          <cell r="AF649"/>
          <cell r="AG649"/>
          <cell r="AH649"/>
          <cell r="AI649"/>
        </row>
        <row r="650">
          <cell r="E650" t="str">
            <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cell r="V650"/>
          <cell r="W650"/>
          <cell r="X650"/>
          <cell r="Y650"/>
          <cell r="Z650"/>
          <cell r="AA650"/>
          <cell r="AB650"/>
          <cell r="AC650"/>
          <cell r="AD650"/>
          <cell r="AE650"/>
          <cell r="AF650"/>
          <cell r="AG650"/>
          <cell r="AH650"/>
          <cell r="AI650"/>
        </row>
        <row r="651">
          <cell r="E651" t="str">
            <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cell r="V651"/>
          <cell r="W651"/>
          <cell r="X651"/>
          <cell r="Y651"/>
          <cell r="Z651"/>
          <cell r="AA651"/>
          <cell r="AB651"/>
          <cell r="AC651"/>
          <cell r="AD651"/>
          <cell r="AE651"/>
          <cell r="AF651"/>
          <cell r="AG651"/>
          <cell r="AH651"/>
          <cell r="AI651"/>
        </row>
        <row r="652">
          <cell r="E652" t="str">
            <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cell r="V652"/>
          <cell r="W652"/>
          <cell r="X652"/>
          <cell r="Y652"/>
          <cell r="Z652"/>
          <cell r="AA652"/>
          <cell r="AB652"/>
          <cell r="AC652"/>
          <cell r="AD652"/>
          <cell r="AE652"/>
          <cell r="AF652"/>
          <cell r="AG652"/>
          <cell r="AH652"/>
          <cell r="AI652"/>
        </row>
        <row r="653">
          <cell r="E653" t="str">
            <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cell r="V653"/>
          <cell r="W653"/>
          <cell r="X653"/>
          <cell r="Y653"/>
          <cell r="Z653"/>
          <cell r="AA653"/>
          <cell r="AB653"/>
          <cell r="AC653"/>
          <cell r="AD653"/>
          <cell r="AE653"/>
          <cell r="AF653"/>
          <cell r="AG653"/>
          <cell r="AH653"/>
          <cell r="AI653"/>
        </row>
        <row r="654">
          <cell r="E654" t="str">
            <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cell r="V654"/>
          <cell r="W654"/>
          <cell r="X654"/>
          <cell r="Y654"/>
          <cell r="Z654"/>
          <cell r="AA654"/>
          <cell r="AB654"/>
          <cell r="AC654"/>
          <cell r="AD654"/>
          <cell r="AE654"/>
          <cell r="AF654"/>
          <cell r="AG654"/>
          <cell r="AH654"/>
          <cell r="AI654"/>
        </row>
        <row r="655">
          <cell r="E655" t="str">
            <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cell r="V655"/>
          <cell r="W655"/>
          <cell r="X655"/>
          <cell r="Y655"/>
          <cell r="Z655"/>
          <cell r="AA655"/>
          <cell r="AB655"/>
          <cell r="AC655"/>
          <cell r="AD655"/>
          <cell r="AE655"/>
          <cell r="AF655"/>
          <cell r="AG655"/>
          <cell r="AH655"/>
          <cell r="AI655"/>
        </row>
        <row r="656">
          <cell r="E656" t="str">
            <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cell r="V656"/>
          <cell r="W656"/>
          <cell r="X656"/>
          <cell r="Y656"/>
          <cell r="Z656"/>
          <cell r="AA656"/>
          <cell r="AB656"/>
          <cell r="AC656"/>
          <cell r="AD656"/>
          <cell r="AE656"/>
          <cell r="AF656"/>
          <cell r="AG656"/>
          <cell r="AH656"/>
          <cell r="AI656"/>
        </row>
        <row r="657">
          <cell r="E657" t="str">
            <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cell r="V657"/>
          <cell r="W657"/>
          <cell r="X657"/>
          <cell r="Y657"/>
          <cell r="Z657"/>
          <cell r="AA657"/>
          <cell r="AB657"/>
          <cell r="AC657"/>
          <cell r="AD657"/>
          <cell r="AE657"/>
          <cell r="AF657"/>
          <cell r="AG657"/>
          <cell r="AH657"/>
          <cell r="AI657"/>
        </row>
        <row r="658">
          <cell r="E658" t="str">
            <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cell r="V658"/>
          <cell r="W658"/>
          <cell r="X658"/>
          <cell r="Y658"/>
          <cell r="Z658"/>
          <cell r="AA658"/>
          <cell r="AB658"/>
          <cell r="AC658"/>
          <cell r="AD658"/>
          <cell r="AE658"/>
          <cell r="AF658"/>
          <cell r="AG658"/>
          <cell r="AH658"/>
          <cell r="AI658"/>
        </row>
        <row r="659">
          <cell r="E659"/>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row>
        <row r="660">
          <cell r="E660"/>
          <cell r="F660"/>
          <cell r="G660"/>
          <cell r="H660"/>
          <cell r="I660"/>
          <cell r="J660"/>
          <cell r="K660"/>
          <cell r="L660"/>
          <cell r="M660"/>
          <cell r="N660"/>
          <cell r="O660"/>
          <cell r="P660"/>
          <cell r="Q660"/>
          <cell r="R660"/>
          <cell r="S660"/>
          <cell r="T660"/>
          <cell r="U660"/>
          <cell r="V660"/>
          <cell r="W660"/>
          <cell r="X660"/>
          <cell r="Y660"/>
          <cell r="Z660"/>
          <cell r="AA660"/>
          <cell r="AB660"/>
          <cell r="AC660"/>
          <cell r="AD660"/>
          <cell r="AE660"/>
          <cell r="AF660"/>
          <cell r="AG660"/>
          <cell r="AH660"/>
          <cell r="AI660"/>
        </row>
        <row r="661">
          <cell r="E661" t="str">
            <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cell r="V661"/>
          <cell r="W661"/>
          <cell r="X661"/>
          <cell r="Y661"/>
          <cell r="Z661"/>
          <cell r="AA661"/>
          <cell r="AB661"/>
          <cell r="AC661"/>
          <cell r="AD661"/>
          <cell r="AE661"/>
          <cell r="AF661"/>
          <cell r="AG661"/>
          <cell r="AH661"/>
          <cell r="AI661"/>
        </row>
        <row r="662">
          <cell r="E662" t="str">
            <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cell r="V662"/>
          <cell r="W662"/>
          <cell r="X662"/>
          <cell r="Y662"/>
          <cell r="Z662"/>
          <cell r="AA662"/>
          <cell r="AB662"/>
          <cell r="AC662"/>
          <cell r="AD662"/>
          <cell r="AE662"/>
          <cell r="AF662"/>
          <cell r="AG662"/>
          <cell r="AH662"/>
          <cell r="AI662"/>
        </row>
        <row r="663">
          <cell r="E663" t="str">
            <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cell r="V663"/>
          <cell r="W663"/>
          <cell r="X663"/>
          <cell r="Y663"/>
          <cell r="Z663"/>
          <cell r="AA663"/>
          <cell r="AB663"/>
          <cell r="AC663"/>
          <cell r="AD663"/>
          <cell r="AE663"/>
          <cell r="AF663"/>
          <cell r="AG663"/>
          <cell r="AH663"/>
          <cell r="AI663"/>
        </row>
        <row r="664">
          <cell r="E664" t="str">
            <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cell r="V664"/>
          <cell r="W664"/>
          <cell r="X664"/>
          <cell r="Y664"/>
          <cell r="Z664"/>
          <cell r="AA664"/>
          <cell r="AB664"/>
          <cell r="AC664"/>
          <cell r="AD664"/>
          <cell r="AE664"/>
          <cell r="AF664"/>
          <cell r="AG664"/>
          <cell r="AH664"/>
          <cell r="AI664"/>
        </row>
        <row r="665">
          <cell r="E665" t="str">
            <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cell r="V665"/>
          <cell r="W665"/>
          <cell r="X665"/>
          <cell r="Y665"/>
          <cell r="Z665"/>
          <cell r="AA665"/>
          <cell r="AB665"/>
          <cell r="AC665"/>
          <cell r="AD665"/>
          <cell r="AE665"/>
          <cell r="AF665"/>
          <cell r="AG665"/>
          <cell r="AH665"/>
          <cell r="AI665"/>
        </row>
        <row r="666">
          <cell r="E666" t="str">
            <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cell r="V666"/>
          <cell r="W666"/>
          <cell r="X666"/>
          <cell r="Y666"/>
          <cell r="Z666"/>
          <cell r="AA666"/>
          <cell r="AB666"/>
          <cell r="AC666"/>
          <cell r="AD666"/>
          <cell r="AE666"/>
          <cell r="AF666"/>
          <cell r="AG666"/>
          <cell r="AH666"/>
          <cell r="AI666"/>
        </row>
        <row r="667">
          <cell r="E667" t="str">
            <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cell r="V667"/>
          <cell r="W667"/>
          <cell r="X667"/>
          <cell r="Y667"/>
          <cell r="Z667"/>
          <cell r="AA667"/>
          <cell r="AB667"/>
          <cell r="AC667"/>
          <cell r="AD667"/>
          <cell r="AE667"/>
          <cell r="AF667"/>
          <cell r="AG667"/>
          <cell r="AH667"/>
          <cell r="AI667"/>
        </row>
        <row r="668">
          <cell r="E668" t="str">
            <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cell r="V668"/>
          <cell r="W668"/>
          <cell r="X668"/>
          <cell r="Y668"/>
          <cell r="Z668"/>
          <cell r="AA668"/>
          <cell r="AB668"/>
          <cell r="AC668"/>
          <cell r="AD668"/>
          <cell r="AE668"/>
          <cell r="AF668"/>
          <cell r="AG668"/>
          <cell r="AH668"/>
          <cell r="AI668"/>
        </row>
        <row r="669">
          <cell r="E669" t="str">
            <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cell r="V669"/>
          <cell r="W669"/>
          <cell r="X669"/>
          <cell r="Y669"/>
          <cell r="Z669"/>
          <cell r="AA669"/>
          <cell r="AB669"/>
          <cell r="AC669"/>
          <cell r="AD669"/>
          <cell r="AE669"/>
          <cell r="AF669"/>
          <cell r="AG669"/>
          <cell r="AH669"/>
          <cell r="AI669"/>
        </row>
        <row r="670">
          <cell r="E670" t="str">
            <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cell r="V670"/>
          <cell r="W670"/>
          <cell r="X670"/>
          <cell r="Y670"/>
          <cell r="Z670"/>
          <cell r="AA670"/>
          <cell r="AB670"/>
          <cell r="AC670"/>
          <cell r="AD670"/>
          <cell r="AE670"/>
          <cell r="AF670"/>
          <cell r="AG670"/>
          <cell r="AH670"/>
          <cell r="AI670"/>
        </row>
        <row r="671">
          <cell r="E671" t="str">
            <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cell r="V671"/>
          <cell r="W671"/>
          <cell r="X671"/>
          <cell r="Y671"/>
          <cell r="Z671"/>
          <cell r="AA671"/>
          <cell r="AB671"/>
          <cell r="AC671"/>
          <cell r="AD671"/>
          <cell r="AE671"/>
          <cell r="AF671"/>
          <cell r="AG671"/>
          <cell r="AH671"/>
          <cell r="AI671"/>
        </row>
        <row r="672">
          <cell r="E672"/>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row>
        <row r="673">
          <cell r="E673"/>
          <cell r="F673"/>
          <cell r="G673"/>
          <cell r="H673"/>
          <cell r="I673"/>
          <cell r="J673"/>
          <cell r="K673"/>
          <cell r="L673"/>
          <cell r="M673"/>
          <cell r="N673"/>
          <cell r="O673"/>
          <cell r="P673"/>
          <cell r="Q673"/>
          <cell r="R673"/>
          <cell r="S673"/>
          <cell r="T673"/>
          <cell r="U673"/>
          <cell r="V673"/>
          <cell r="W673"/>
          <cell r="X673"/>
          <cell r="Y673"/>
          <cell r="Z673"/>
          <cell r="AA673"/>
          <cell r="AB673"/>
          <cell r="AC673"/>
          <cell r="AD673"/>
          <cell r="AE673"/>
          <cell r="AF673"/>
          <cell r="AG673"/>
          <cell r="AH673"/>
          <cell r="AI673"/>
        </row>
        <row r="674">
          <cell r="E674" t="str">
            <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cell r="V674"/>
          <cell r="W674"/>
          <cell r="X674"/>
          <cell r="Y674"/>
          <cell r="Z674"/>
          <cell r="AA674"/>
          <cell r="AB674"/>
          <cell r="AC674"/>
          <cell r="AD674"/>
          <cell r="AE674"/>
          <cell r="AF674"/>
          <cell r="AG674"/>
          <cell r="AH674"/>
          <cell r="AI674"/>
        </row>
        <row r="675">
          <cell r="E675" t="str">
            <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cell r="V675"/>
          <cell r="W675"/>
          <cell r="X675"/>
          <cell r="Y675"/>
          <cell r="Z675"/>
          <cell r="AA675"/>
          <cell r="AB675"/>
          <cell r="AC675"/>
          <cell r="AD675"/>
          <cell r="AE675"/>
          <cell r="AF675"/>
          <cell r="AG675"/>
          <cell r="AH675"/>
          <cell r="AI675"/>
        </row>
        <row r="676">
          <cell r="E676" t="str">
            <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cell r="V676"/>
          <cell r="W676"/>
          <cell r="X676"/>
          <cell r="Y676"/>
          <cell r="Z676"/>
          <cell r="AA676"/>
          <cell r="AB676"/>
          <cell r="AC676"/>
          <cell r="AD676"/>
          <cell r="AE676"/>
          <cell r="AF676"/>
          <cell r="AG676"/>
          <cell r="AH676"/>
          <cell r="AI676"/>
        </row>
        <row r="677">
          <cell r="E677" t="str">
            <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cell r="V677"/>
          <cell r="W677"/>
          <cell r="X677"/>
          <cell r="Y677"/>
          <cell r="Z677"/>
          <cell r="AA677"/>
          <cell r="AB677"/>
          <cell r="AC677"/>
          <cell r="AD677"/>
          <cell r="AE677"/>
          <cell r="AF677"/>
          <cell r="AG677"/>
          <cell r="AH677"/>
          <cell r="AI677"/>
        </row>
        <row r="678">
          <cell r="E678" t="str">
            <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cell r="V678"/>
          <cell r="W678"/>
          <cell r="X678"/>
          <cell r="Y678"/>
          <cell r="Z678"/>
          <cell r="AA678"/>
          <cell r="AB678"/>
          <cell r="AC678"/>
          <cell r="AD678"/>
          <cell r="AE678"/>
          <cell r="AF678"/>
          <cell r="AG678"/>
          <cell r="AH678"/>
          <cell r="AI678"/>
        </row>
        <row r="679">
          <cell r="E679" t="str">
            <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cell r="V679"/>
          <cell r="W679"/>
          <cell r="X679"/>
          <cell r="Y679"/>
          <cell r="Z679"/>
          <cell r="AA679"/>
          <cell r="AB679"/>
          <cell r="AC679"/>
          <cell r="AD679"/>
          <cell r="AE679"/>
          <cell r="AF679"/>
          <cell r="AG679"/>
          <cell r="AH679"/>
          <cell r="AI679"/>
        </row>
        <row r="680">
          <cell r="E680" t="str">
            <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cell r="V680"/>
          <cell r="W680"/>
          <cell r="X680"/>
          <cell r="Y680"/>
          <cell r="Z680"/>
          <cell r="AA680"/>
          <cell r="AB680"/>
          <cell r="AC680"/>
          <cell r="AD680"/>
          <cell r="AE680"/>
          <cell r="AF680"/>
          <cell r="AG680"/>
          <cell r="AH680"/>
          <cell r="AI680"/>
        </row>
        <row r="681">
          <cell r="E681" t="str">
            <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cell r="V681"/>
          <cell r="W681"/>
          <cell r="X681"/>
          <cell r="Y681"/>
          <cell r="Z681"/>
          <cell r="AA681"/>
          <cell r="AB681"/>
          <cell r="AC681"/>
          <cell r="AD681"/>
          <cell r="AE681"/>
          <cell r="AF681"/>
          <cell r="AG681"/>
          <cell r="AH681"/>
          <cell r="AI681"/>
        </row>
        <row r="682">
          <cell r="E682" t="str">
            <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cell r="V682"/>
          <cell r="W682"/>
          <cell r="X682"/>
          <cell r="Y682"/>
          <cell r="Z682"/>
          <cell r="AA682"/>
          <cell r="AB682"/>
          <cell r="AC682"/>
          <cell r="AD682"/>
          <cell r="AE682"/>
          <cell r="AF682"/>
          <cell r="AG682"/>
          <cell r="AH682"/>
          <cell r="AI682"/>
        </row>
        <row r="683">
          <cell r="E683" t="str">
            <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cell r="V683"/>
          <cell r="W683"/>
          <cell r="X683"/>
          <cell r="Y683"/>
          <cell r="Z683"/>
          <cell r="AA683"/>
          <cell r="AB683"/>
          <cell r="AC683"/>
          <cell r="AD683"/>
          <cell r="AE683"/>
          <cell r="AF683"/>
          <cell r="AG683"/>
          <cell r="AH683"/>
          <cell r="AI683"/>
        </row>
        <row r="684">
          <cell r="E684" t="str">
            <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cell r="V684"/>
          <cell r="W684"/>
          <cell r="X684"/>
          <cell r="Y684"/>
          <cell r="Z684"/>
          <cell r="AA684"/>
          <cell r="AB684"/>
          <cell r="AC684"/>
          <cell r="AD684"/>
          <cell r="AE684"/>
          <cell r="AF684"/>
          <cell r="AG684"/>
          <cell r="AH684"/>
          <cell r="AI684"/>
        </row>
        <row r="685">
          <cell r="E685"/>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row>
        <row r="686">
          <cell r="E686"/>
          <cell r="F686"/>
          <cell r="G686"/>
          <cell r="H686"/>
          <cell r="I686"/>
          <cell r="J686"/>
          <cell r="K686"/>
          <cell r="L686"/>
          <cell r="M686"/>
          <cell r="N686"/>
          <cell r="O686"/>
          <cell r="P686"/>
          <cell r="Q686"/>
          <cell r="R686"/>
          <cell r="S686"/>
          <cell r="T686"/>
          <cell r="U686"/>
          <cell r="V686"/>
          <cell r="W686"/>
          <cell r="X686"/>
          <cell r="Y686"/>
          <cell r="Z686"/>
          <cell r="AA686"/>
          <cell r="AB686"/>
          <cell r="AC686"/>
          <cell r="AD686"/>
          <cell r="AE686"/>
          <cell r="AF686"/>
          <cell r="AG686"/>
          <cell r="AH686"/>
          <cell r="AI686"/>
        </row>
        <row r="687">
          <cell r="E687" t="str">
            <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cell r="V687"/>
          <cell r="W687"/>
          <cell r="X687"/>
          <cell r="Y687"/>
          <cell r="Z687"/>
          <cell r="AA687"/>
          <cell r="AB687"/>
          <cell r="AC687"/>
          <cell r="AD687"/>
          <cell r="AE687"/>
          <cell r="AF687"/>
          <cell r="AG687"/>
          <cell r="AH687"/>
          <cell r="AI687"/>
        </row>
        <row r="688">
          <cell r="E688" t="str">
            <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cell r="V688"/>
          <cell r="W688"/>
          <cell r="X688"/>
          <cell r="Y688"/>
          <cell r="Z688"/>
          <cell r="AA688"/>
          <cell r="AB688"/>
          <cell r="AC688"/>
          <cell r="AD688"/>
          <cell r="AE688"/>
          <cell r="AF688"/>
          <cell r="AG688"/>
          <cell r="AH688"/>
          <cell r="AI688"/>
        </row>
        <row r="689">
          <cell r="E689" t="str">
            <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cell r="V689"/>
          <cell r="W689"/>
          <cell r="X689"/>
          <cell r="Y689"/>
          <cell r="Z689"/>
          <cell r="AA689"/>
          <cell r="AB689"/>
          <cell r="AC689"/>
          <cell r="AD689"/>
          <cell r="AE689"/>
          <cell r="AF689"/>
          <cell r="AG689"/>
          <cell r="AH689"/>
          <cell r="AI689"/>
        </row>
        <row r="690">
          <cell r="E690" t="str">
            <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cell r="V690"/>
          <cell r="W690"/>
          <cell r="X690"/>
          <cell r="Y690"/>
          <cell r="Z690"/>
          <cell r="AA690"/>
          <cell r="AB690"/>
          <cell r="AC690"/>
          <cell r="AD690"/>
          <cell r="AE690"/>
          <cell r="AF690"/>
          <cell r="AG690"/>
          <cell r="AH690"/>
          <cell r="AI690"/>
        </row>
        <row r="691">
          <cell r="E691" t="str">
            <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cell r="V691"/>
          <cell r="W691"/>
          <cell r="X691"/>
          <cell r="Y691"/>
          <cell r="Z691"/>
          <cell r="AA691"/>
          <cell r="AB691"/>
          <cell r="AC691"/>
          <cell r="AD691"/>
          <cell r="AE691"/>
          <cell r="AF691"/>
          <cell r="AG691"/>
          <cell r="AH691"/>
          <cell r="AI691"/>
        </row>
        <row r="692">
          <cell r="E692" t="str">
            <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cell r="V692"/>
          <cell r="W692"/>
          <cell r="X692"/>
          <cell r="Y692"/>
          <cell r="Z692"/>
          <cell r="AA692"/>
          <cell r="AB692"/>
          <cell r="AC692"/>
          <cell r="AD692"/>
          <cell r="AE692"/>
          <cell r="AF692"/>
          <cell r="AG692"/>
          <cell r="AH692"/>
          <cell r="AI692"/>
        </row>
        <row r="693">
          <cell r="E693" t="str">
            <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cell r="V693"/>
          <cell r="W693"/>
          <cell r="X693"/>
          <cell r="Y693"/>
          <cell r="Z693"/>
          <cell r="AA693"/>
          <cell r="AB693"/>
          <cell r="AC693"/>
          <cell r="AD693"/>
          <cell r="AE693"/>
          <cell r="AF693"/>
          <cell r="AG693"/>
          <cell r="AH693"/>
          <cell r="AI693"/>
        </row>
        <row r="694">
          <cell r="E694" t="str">
            <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cell r="V694"/>
          <cell r="W694"/>
          <cell r="X694"/>
          <cell r="Y694"/>
          <cell r="Z694"/>
          <cell r="AA694"/>
          <cell r="AB694"/>
          <cell r="AC694"/>
          <cell r="AD694"/>
          <cell r="AE694"/>
          <cell r="AF694"/>
          <cell r="AG694"/>
          <cell r="AH694"/>
          <cell r="AI694"/>
        </row>
        <row r="695">
          <cell r="E695" t="str">
            <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cell r="V695"/>
          <cell r="W695"/>
          <cell r="X695"/>
          <cell r="Y695"/>
          <cell r="Z695"/>
          <cell r="AA695"/>
          <cell r="AB695"/>
          <cell r="AC695"/>
          <cell r="AD695"/>
          <cell r="AE695"/>
          <cell r="AF695"/>
          <cell r="AG695"/>
          <cell r="AH695"/>
          <cell r="AI695"/>
        </row>
        <row r="696">
          <cell r="E696" t="str">
            <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cell r="V696"/>
          <cell r="W696"/>
          <cell r="X696"/>
          <cell r="Y696"/>
          <cell r="Z696"/>
          <cell r="AA696"/>
          <cell r="AB696"/>
          <cell r="AC696"/>
          <cell r="AD696"/>
          <cell r="AE696"/>
          <cell r="AF696"/>
          <cell r="AG696"/>
          <cell r="AH696"/>
          <cell r="AI696"/>
        </row>
        <row r="697">
          <cell r="E697" t="str">
            <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cell r="V697"/>
          <cell r="W697"/>
          <cell r="X697"/>
          <cell r="Y697"/>
          <cell r="Z697"/>
          <cell r="AA697"/>
          <cell r="AB697"/>
          <cell r="AC697"/>
          <cell r="AD697"/>
          <cell r="AE697"/>
          <cell r="AF697"/>
          <cell r="AG697"/>
          <cell r="AH697"/>
          <cell r="AI697"/>
        </row>
        <row r="698">
          <cell r="E698"/>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row>
        <row r="699">
          <cell r="E699"/>
          <cell r="F699"/>
          <cell r="G699"/>
          <cell r="H699"/>
          <cell r="I699"/>
          <cell r="J699"/>
          <cell r="K699"/>
          <cell r="L699"/>
          <cell r="M699"/>
          <cell r="N699"/>
          <cell r="O699"/>
          <cell r="P699"/>
          <cell r="Q699"/>
          <cell r="R699"/>
          <cell r="S699"/>
          <cell r="T699"/>
          <cell r="U699"/>
          <cell r="V699"/>
          <cell r="W699"/>
          <cell r="X699"/>
          <cell r="Y699"/>
          <cell r="Z699"/>
          <cell r="AA699"/>
          <cell r="AB699"/>
          <cell r="AC699"/>
          <cell r="AD699"/>
          <cell r="AE699"/>
          <cell r="AF699"/>
          <cell r="AG699"/>
          <cell r="AH699"/>
          <cell r="AI699"/>
        </row>
        <row r="700">
          <cell r="E700" t="str">
            <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cell r="V700"/>
          <cell r="W700"/>
          <cell r="X700"/>
          <cell r="Y700"/>
          <cell r="Z700"/>
          <cell r="AA700"/>
          <cell r="AB700"/>
          <cell r="AC700"/>
          <cell r="AD700"/>
          <cell r="AE700"/>
          <cell r="AF700"/>
          <cell r="AG700"/>
          <cell r="AH700"/>
          <cell r="AI700"/>
        </row>
        <row r="701">
          <cell r="E701" t="str">
            <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cell r="V701"/>
          <cell r="W701"/>
          <cell r="X701"/>
          <cell r="Y701"/>
          <cell r="Z701"/>
          <cell r="AA701"/>
          <cell r="AB701"/>
          <cell r="AC701"/>
          <cell r="AD701"/>
          <cell r="AE701"/>
          <cell r="AF701"/>
          <cell r="AG701"/>
          <cell r="AH701"/>
          <cell r="AI701"/>
        </row>
        <row r="702">
          <cell r="E702" t="str">
            <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cell r="V702"/>
          <cell r="W702"/>
          <cell r="X702"/>
          <cell r="Y702"/>
          <cell r="Z702"/>
          <cell r="AA702"/>
          <cell r="AB702"/>
          <cell r="AC702"/>
          <cell r="AD702"/>
          <cell r="AE702"/>
          <cell r="AF702"/>
          <cell r="AG702"/>
          <cell r="AH702"/>
          <cell r="AI702"/>
        </row>
        <row r="703">
          <cell r="E703" t="str">
            <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cell r="V703"/>
          <cell r="W703"/>
          <cell r="X703"/>
          <cell r="Y703"/>
          <cell r="Z703"/>
          <cell r="AA703"/>
          <cell r="AB703"/>
          <cell r="AC703"/>
          <cell r="AD703"/>
          <cell r="AE703"/>
          <cell r="AF703"/>
          <cell r="AG703"/>
          <cell r="AH703"/>
          <cell r="AI703"/>
        </row>
        <row r="704">
          <cell r="E704" t="str">
            <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cell r="V704"/>
          <cell r="W704"/>
          <cell r="X704"/>
          <cell r="Y704"/>
          <cell r="Z704"/>
          <cell r="AA704"/>
          <cell r="AB704"/>
          <cell r="AC704"/>
          <cell r="AD704"/>
          <cell r="AE704"/>
          <cell r="AF704"/>
          <cell r="AG704"/>
          <cell r="AH704"/>
          <cell r="AI704"/>
        </row>
        <row r="705">
          <cell r="E705" t="str">
            <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cell r="V705"/>
          <cell r="W705"/>
          <cell r="X705"/>
          <cell r="Y705"/>
          <cell r="Z705"/>
          <cell r="AA705"/>
          <cell r="AB705"/>
          <cell r="AC705"/>
          <cell r="AD705"/>
          <cell r="AE705"/>
          <cell r="AF705"/>
          <cell r="AG705"/>
          <cell r="AH705"/>
          <cell r="AI705"/>
        </row>
        <row r="706">
          <cell r="E706" t="str">
            <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cell r="V706"/>
          <cell r="W706"/>
          <cell r="X706"/>
          <cell r="Y706"/>
          <cell r="Z706"/>
          <cell r="AA706"/>
          <cell r="AB706"/>
          <cell r="AC706"/>
          <cell r="AD706"/>
          <cell r="AE706"/>
          <cell r="AF706"/>
          <cell r="AG706"/>
          <cell r="AH706"/>
          <cell r="AI706"/>
        </row>
        <row r="707">
          <cell r="E707" t="str">
            <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cell r="V707"/>
          <cell r="W707"/>
          <cell r="X707"/>
          <cell r="Y707"/>
          <cell r="Z707"/>
          <cell r="AA707"/>
          <cell r="AB707"/>
          <cell r="AC707"/>
          <cell r="AD707"/>
          <cell r="AE707"/>
          <cell r="AF707"/>
          <cell r="AG707"/>
          <cell r="AH707"/>
          <cell r="AI707"/>
        </row>
        <row r="708">
          <cell r="E708" t="str">
            <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cell r="V708"/>
          <cell r="W708"/>
          <cell r="X708"/>
          <cell r="Y708"/>
          <cell r="Z708"/>
          <cell r="AA708"/>
          <cell r="AB708"/>
          <cell r="AC708"/>
          <cell r="AD708"/>
          <cell r="AE708"/>
          <cell r="AF708"/>
          <cell r="AG708"/>
          <cell r="AH708"/>
          <cell r="AI708"/>
        </row>
        <row r="709">
          <cell r="E709" t="str">
            <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cell r="V709"/>
          <cell r="W709"/>
          <cell r="X709"/>
          <cell r="Y709"/>
          <cell r="Z709"/>
          <cell r="AA709"/>
          <cell r="AB709"/>
          <cell r="AC709"/>
          <cell r="AD709"/>
          <cell r="AE709"/>
          <cell r="AF709"/>
          <cell r="AG709"/>
          <cell r="AH709"/>
          <cell r="AI709"/>
        </row>
        <row r="710">
          <cell r="E710" t="str">
            <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cell r="V710"/>
          <cell r="W710"/>
          <cell r="X710"/>
          <cell r="Y710"/>
          <cell r="Z710"/>
          <cell r="AA710"/>
          <cell r="AB710"/>
          <cell r="AC710"/>
          <cell r="AD710"/>
          <cell r="AE710"/>
          <cell r="AF710"/>
          <cell r="AG710"/>
          <cell r="AH710"/>
          <cell r="AI710"/>
        </row>
        <row r="711">
          <cell r="E711"/>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row>
        <row r="712">
          <cell r="E712"/>
          <cell r="F712"/>
          <cell r="G712"/>
          <cell r="H712"/>
          <cell r="I712"/>
          <cell r="J712"/>
          <cell r="K712"/>
          <cell r="L712"/>
          <cell r="M712"/>
          <cell r="N712"/>
          <cell r="O712"/>
          <cell r="P712"/>
          <cell r="Q712"/>
          <cell r="R712"/>
          <cell r="S712"/>
          <cell r="T712"/>
          <cell r="U712"/>
          <cell r="V712"/>
          <cell r="W712"/>
          <cell r="X712"/>
          <cell r="Y712"/>
          <cell r="Z712"/>
          <cell r="AA712"/>
          <cell r="AB712"/>
          <cell r="AC712"/>
          <cell r="AD712"/>
          <cell r="AE712"/>
          <cell r="AF712"/>
          <cell r="AG712"/>
          <cell r="AH712"/>
          <cell r="AI712"/>
        </row>
        <row r="713">
          <cell r="E713"/>
          <cell r="F713">
            <v>19362</v>
          </cell>
          <cell r="G713">
            <v>28704</v>
          </cell>
          <cell r="H713">
            <v>29967</v>
          </cell>
          <cell r="I713">
            <v>431289</v>
          </cell>
          <cell r="J713">
            <v>509343</v>
          </cell>
          <cell r="K713">
            <v>563250</v>
          </cell>
          <cell r="L713">
            <v>900</v>
          </cell>
          <cell r="M713">
            <v>1858</v>
          </cell>
          <cell r="N713">
            <v>600</v>
          </cell>
          <cell r="O713">
            <v>787797</v>
          </cell>
          <cell r="P713">
            <v>893896</v>
          </cell>
          <cell r="Q713">
            <v>841595</v>
          </cell>
          <cell r="R713">
            <v>288402</v>
          </cell>
          <cell r="S713">
            <v>371814</v>
          </cell>
          <cell r="T713">
            <v>411493</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row>
        <row r="714">
          <cell r="E714"/>
          <cell r="F714"/>
          <cell r="G714"/>
          <cell r="H714"/>
          <cell r="I714"/>
          <cell r="J714"/>
          <cell r="K714"/>
          <cell r="L714"/>
          <cell r="M714"/>
          <cell r="N714"/>
          <cell r="O714"/>
          <cell r="P714"/>
          <cell r="Q714"/>
          <cell r="R714"/>
          <cell r="S714"/>
          <cell r="T714"/>
          <cell r="U714"/>
          <cell r="V714"/>
          <cell r="W714"/>
          <cell r="X714"/>
          <cell r="Y714"/>
          <cell r="Z714"/>
          <cell r="AA714"/>
          <cell r="AB714"/>
          <cell r="AC714"/>
          <cell r="AD714"/>
          <cell r="AE714"/>
          <cell r="AF714"/>
          <cell r="AG714"/>
          <cell r="AH714"/>
          <cell r="AI714"/>
        </row>
        <row r="715">
          <cell r="E715"/>
          <cell r="F715"/>
          <cell r="G715"/>
          <cell r="H715"/>
          <cell r="I715"/>
          <cell r="J715"/>
          <cell r="K715"/>
          <cell r="L715"/>
          <cell r="M715"/>
          <cell r="N715"/>
          <cell r="O715"/>
          <cell r="P715"/>
          <cell r="Q715"/>
          <cell r="R715"/>
          <cell r="S715"/>
          <cell r="T715"/>
          <cell r="U715"/>
          <cell r="V715"/>
          <cell r="W715"/>
          <cell r="X715"/>
          <cell r="Y715"/>
          <cell r="Z715"/>
          <cell r="AA715"/>
          <cell r="AB715"/>
          <cell r="AC715"/>
          <cell r="AD715"/>
          <cell r="AE715"/>
          <cell r="AF715"/>
          <cell r="AG715"/>
          <cell r="AH715"/>
          <cell r="AI715"/>
        </row>
        <row r="716">
          <cell r="E716"/>
          <cell r="F716"/>
          <cell r="G716"/>
          <cell r="H716"/>
          <cell r="I716"/>
          <cell r="J716"/>
          <cell r="K716"/>
          <cell r="L716"/>
          <cell r="M716"/>
          <cell r="N716"/>
          <cell r="O716"/>
          <cell r="P716"/>
          <cell r="Q716"/>
          <cell r="R716"/>
          <cell r="S716"/>
          <cell r="T716"/>
          <cell r="U716"/>
          <cell r="V716"/>
          <cell r="W716"/>
          <cell r="X716"/>
          <cell r="Y716"/>
          <cell r="Z716"/>
          <cell r="AA716"/>
          <cell r="AB716"/>
          <cell r="AC716"/>
          <cell r="AD716"/>
          <cell r="AE716"/>
          <cell r="AF716"/>
          <cell r="AG716"/>
          <cell r="AH716"/>
          <cell r="AI716"/>
        </row>
        <row r="717">
          <cell r="E717" t="str">
            <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cell r="V717"/>
          <cell r="W717"/>
          <cell r="X717"/>
          <cell r="Y717"/>
          <cell r="Z717"/>
          <cell r="AA717"/>
          <cell r="AB717"/>
          <cell r="AC717"/>
          <cell r="AD717"/>
          <cell r="AE717"/>
          <cell r="AF717"/>
          <cell r="AG717"/>
          <cell r="AH717"/>
          <cell r="AI717"/>
        </row>
        <row r="718">
          <cell r="E718" t="str">
            <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cell r="V718"/>
          <cell r="W718"/>
          <cell r="X718"/>
          <cell r="Y718"/>
          <cell r="Z718"/>
          <cell r="AA718"/>
          <cell r="AB718"/>
          <cell r="AC718"/>
          <cell r="AD718"/>
          <cell r="AE718"/>
          <cell r="AF718"/>
          <cell r="AG718"/>
          <cell r="AH718"/>
          <cell r="AI718"/>
        </row>
        <row r="719">
          <cell r="E719" t="str">
            <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cell r="V719"/>
          <cell r="W719"/>
          <cell r="X719"/>
          <cell r="Y719"/>
          <cell r="Z719"/>
          <cell r="AA719"/>
          <cell r="AB719"/>
          <cell r="AC719"/>
          <cell r="AD719"/>
          <cell r="AE719"/>
          <cell r="AF719"/>
          <cell r="AG719"/>
          <cell r="AH719"/>
          <cell r="AI719"/>
        </row>
        <row r="720">
          <cell r="E720" t="str">
            <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cell r="V720"/>
          <cell r="W720"/>
          <cell r="X720"/>
          <cell r="Y720"/>
          <cell r="Z720"/>
          <cell r="AA720"/>
          <cell r="AB720"/>
          <cell r="AC720"/>
          <cell r="AD720"/>
          <cell r="AE720"/>
          <cell r="AF720"/>
          <cell r="AG720"/>
          <cell r="AH720"/>
          <cell r="AI720"/>
        </row>
        <row r="721">
          <cell r="E721" t="str">
            <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cell r="V721"/>
          <cell r="W721"/>
          <cell r="X721"/>
          <cell r="Y721"/>
          <cell r="Z721"/>
          <cell r="AA721"/>
          <cell r="AB721"/>
          <cell r="AC721"/>
          <cell r="AD721"/>
          <cell r="AE721"/>
          <cell r="AF721"/>
          <cell r="AG721"/>
          <cell r="AH721"/>
          <cell r="AI721"/>
        </row>
        <row r="722">
          <cell r="E722"/>
          <cell r="F722"/>
          <cell r="G722"/>
          <cell r="H722"/>
          <cell r="I722"/>
          <cell r="J722"/>
          <cell r="K722"/>
          <cell r="L722"/>
          <cell r="M722"/>
          <cell r="N722"/>
          <cell r="O722"/>
          <cell r="P722"/>
          <cell r="Q722"/>
          <cell r="R722"/>
          <cell r="S722"/>
          <cell r="T722"/>
          <cell r="U722"/>
          <cell r="V722"/>
          <cell r="W722"/>
          <cell r="X722"/>
          <cell r="Y722"/>
          <cell r="Z722"/>
          <cell r="AA722"/>
          <cell r="AB722"/>
          <cell r="AC722"/>
          <cell r="AD722"/>
          <cell r="AE722"/>
          <cell r="AF722"/>
          <cell r="AG722"/>
          <cell r="AH722"/>
          <cell r="AI722"/>
        </row>
        <row r="723">
          <cell r="E723"/>
          <cell r="F723"/>
          <cell r="G723"/>
          <cell r="H723"/>
          <cell r="I723"/>
          <cell r="J723"/>
          <cell r="K723"/>
          <cell r="L723"/>
          <cell r="M723"/>
          <cell r="N723"/>
          <cell r="O723"/>
          <cell r="P723"/>
          <cell r="Q723"/>
          <cell r="R723"/>
          <cell r="S723"/>
          <cell r="T723"/>
          <cell r="U723"/>
          <cell r="V723"/>
          <cell r="W723"/>
          <cell r="X723"/>
          <cell r="Y723"/>
          <cell r="Z723"/>
          <cell r="AA723"/>
          <cell r="AB723"/>
          <cell r="AC723"/>
          <cell r="AD723"/>
          <cell r="AE723"/>
          <cell r="AF723"/>
          <cell r="AG723"/>
          <cell r="AH723"/>
          <cell r="AI723"/>
        </row>
        <row r="724">
          <cell r="E724" t="str">
            <v>Chief Albert Luthuli</v>
          </cell>
          <cell r="F724">
            <v>0</v>
          </cell>
          <cell r="G724">
            <v>0</v>
          </cell>
          <cell r="H724">
            <v>0</v>
          </cell>
          <cell r="I724">
            <v>14285</v>
          </cell>
          <cell r="J724">
            <v>18187</v>
          </cell>
          <cell r="K724">
            <v>8742</v>
          </cell>
          <cell r="L724">
            <v>0</v>
          </cell>
          <cell r="M724">
            <v>0</v>
          </cell>
          <cell r="N724">
            <v>0</v>
          </cell>
          <cell r="O724">
            <v>0</v>
          </cell>
          <cell r="P724">
            <v>0</v>
          </cell>
          <cell r="Q724">
            <v>0</v>
          </cell>
          <cell r="R724">
            <v>0</v>
          </cell>
          <cell r="S724">
            <v>0</v>
          </cell>
          <cell r="T724">
            <v>0</v>
          </cell>
          <cell r="U724"/>
          <cell r="V724"/>
          <cell r="W724"/>
          <cell r="X724"/>
          <cell r="Y724"/>
          <cell r="Z724"/>
          <cell r="AA724"/>
          <cell r="AB724"/>
          <cell r="AC724"/>
          <cell r="AD724"/>
          <cell r="AE724"/>
          <cell r="AF724"/>
          <cell r="AG724"/>
          <cell r="AH724"/>
          <cell r="AI724"/>
        </row>
        <row r="725">
          <cell r="E725" t="str">
            <v>Msukaligwa</v>
          </cell>
          <cell r="F725">
            <v>0</v>
          </cell>
          <cell r="G725">
            <v>0</v>
          </cell>
          <cell r="H725">
            <v>0</v>
          </cell>
          <cell r="I725">
            <v>11123</v>
          </cell>
          <cell r="J725">
            <v>3956</v>
          </cell>
          <cell r="K725">
            <v>9857</v>
          </cell>
          <cell r="L725">
            <v>0</v>
          </cell>
          <cell r="M725">
            <v>0</v>
          </cell>
          <cell r="N725">
            <v>0</v>
          </cell>
          <cell r="O725">
            <v>0</v>
          </cell>
          <cell r="P725">
            <v>0</v>
          </cell>
          <cell r="Q725">
            <v>0</v>
          </cell>
          <cell r="R725">
            <v>0</v>
          </cell>
          <cell r="S725">
            <v>0</v>
          </cell>
          <cell r="T725">
            <v>0</v>
          </cell>
          <cell r="U725"/>
          <cell r="V725"/>
          <cell r="W725"/>
          <cell r="X725"/>
          <cell r="Y725"/>
          <cell r="Z725"/>
          <cell r="AA725"/>
          <cell r="AB725"/>
          <cell r="AC725"/>
          <cell r="AD725"/>
          <cell r="AE725"/>
          <cell r="AF725"/>
          <cell r="AG725"/>
          <cell r="AH725"/>
          <cell r="AI725"/>
        </row>
        <row r="726">
          <cell r="E726" t="str">
            <v>Mkhondo</v>
          </cell>
          <cell r="F726">
            <v>0</v>
          </cell>
          <cell r="G726">
            <v>0</v>
          </cell>
          <cell r="H726">
            <v>0</v>
          </cell>
          <cell r="I726">
            <v>14886</v>
          </cell>
          <cell r="J726">
            <v>20984</v>
          </cell>
          <cell r="K726">
            <v>33013</v>
          </cell>
          <cell r="L726">
            <v>0</v>
          </cell>
          <cell r="M726">
            <v>0</v>
          </cell>
          <cell r="N726">
            <v>0</v>
          </cell>
          <cell r="O726">
            <v>30000</v>
          </cell>
          <cell r="P726">
            <v>90000</v>
          </cell>
          <cell r="Q726">
            <v>100000</v>
          </cell>
          <cell r="R726">
            <v>0</v>
          </cell>
          <cell r="S726">
            <v>0</v>
          </cell>
          <cell r="T726">
            <v>0</v>
          </cell>
          <cell r="U726"/>
          <cell r="V726"/>
          <cell r="W726"/>
          <cell r="X726"/>
          <cell r="Y726"/>
          <cell r="Z726"/>
          <cell r="AA726"/>
          <cell r="AB726"/>
          <cell r="AC726"/>
          <cell r="AD726"/>
          <cell r="AE726"/>
          <cell r="AF726"/>
          <cell r="AG726"/>
          <cell r="AH726"/>
          <cell r="AI726"/>
        </row>
        <row r="727">
          <cell r="E727" t="str">
            <v>Dr Pixley ka Isaka Seme</v>
          </cell>
          <cell r="F727">
            <v>0</v>
          </cell>
          <cell r="G727">
            <v>0</v>
          </cell>
          <cell r="H727">
            <v>0</v>
          </cell>
          <cell r="I727">
            <v>18854</v>
          </cell>
          <cell r="J727">
            <v>1680</v>
          </cell>
          <cell r="K727">
            <v>1738</v>
          </cell>
          <cell r="L727">
            <v>0</v>
          </cell>
          <cell r="M727">
            <v>0</v>
          </cell>
          <cell r="N727">
            <v>0</v>
          </cell>
          <cell r="O727">
            <v>0</v>
          </cell>
          <cell r="P727">
            <v>0</v>
          </cell>
          <cell r="Q727">
            <v>0</v>
          </cell>
          <cell r="R727">
            <v>0</v>
          </cell>
          <cell r="S727">
            <v>0</v>
          </cell>
          <cell r="T727">
            <v>0</v>
          </cell>
          <cell r="U727"/>
          <cell r="V727"/>
          <cell r="W727"/>
          <cell r="X727"/>
          <cell r="Y727"/>
          <cell r="Z727"/>
          <cell r="AA727"/>
          <cell r="AB727"/>
          <cell r="AC727"/>
          <cell r="AD727"/>
          <cell r="AE727"/>
          <cell r="AF727"/>
          <cell r="AG727"/>
          <cell r="AH727"/>
          <cell r="AI727"/>
        </row>
        <row r="728">
          <cell r="E728" t="str">
            <v>Lekwa</v>
          </cell>
          <cell r="F728">
            <v>0</v>
          </cell>
          <cell r="G728">
            <v>0</v>
          </cell>
          <cell r="H728">
            <v>0</v>
          </cell>
          <cell r="I728">
            <v>1654</v>
          </cell>
          <cell r="J728">
            <v>1309</v>
          </cell>
          <cell r="K728">
            <v>1354</v>
          </cell>
          <cell r="L728">
            <v>0</v>
          </cell>
          <cell r="M728">
            <v>0</v>
          </cell>
          <cell r="N728">
            <v>0</v>
          </cell>
          <cell r="O728">
            <v>10000</v>
          </cell>
          <cell r="P728">
            <v>40000</v>
          </cell>
          <cell r="Q728">
            <v>70000</v>
          </cell>
          <cell r="R728">
            <v>120000</v>
          </cell>
          <cell r="S728">
            <v>100000</v>
          </cell>
          <cell r="T728">
            <v>100000</v>
          </cell>
          <cell r="U728"/>
          <cell r="V728"/>
          <cell r="W728"/>
          <cell r="X728"/>
          <cell r="Y728"/>
          <cell r="Z728"/>
          <cell r="AA728"/>
          <cell r="AB728"/>
          <cell r="AC728"/>
          <cell r="AD728"/>
          <cell r="AE728"/>
          <cell r="AF728"/>
          <cell r="AG728"/>
          <cell r="AH728"/>
          <cell r="AI728"/>
        </row>
        <row r="729">
          <cell r="E729" t="str">
            <v>Dipaleseng</v>
          </cell>
          <cell r="F729">
            <v>0</v>
          </cell>
          <cell r="G729">
            <v>0</v>
          </cell>
          <cell r="H729">
            <v>0</v>
          </cell>
          <cell r="I729">
            <v>1728</v>
          </cell>
          <cell r="J729">
            <v>932</v>
          </cell>
          <cell r="K729">
            <v>965</v>
          </cell>
          <cell r="L729">
            <v>0</v>
          </cell>
          <cell r="M729">
            <v>0</v>
          </cell>
          <cell r="N729">
            <v>0</v>
          </cell>
          <cell r="O729">
            <v>102000</v>
          </cell>
          <cell r="P729">
            <v>69696</v>
          </cell>
          <cell r="Q729">
            <v>20000</v>
          </cell>
          <cell r="R729">
            <v>0</v>
          </cell>
          <cell r="S729">
            <v>0</v>
          </cell>
          <cell r="T729">
            <v>0</v>
          </cell>
          <cell r="U729"/>
          <cell r="V729"/>
          <cell r="W729"/>
          <cell r="X729"/>
          <cell r="Y729"/>
          <cell r="Z729"/>
          <cell r="AA729"/>
          <cell r="AB729"/>
          <cell r="AC729"/>
          <cell r="AD729"/>
          <cell r="AE729"/>
          <cell r="AF729"/>
          <cell r="AG729"/>
          <cell r="AH729"/>
          <cell r="AI729"/>
        </row>
        <row r="730">
          <cell r="E730" t="str">
            <v>Govan Mbeki</v>
          </cell>
          <cell r="F730">
            <v>0</v>
          </cell>
          <cell r="G730">
            <v>0</v>
          </cell>
          <cell r="H730">
            <v>0</v>
          </cell>
          <cell r="I730">
            <v>2041</v>
          </cell>
          <cell r="J730">
            <v>1680</v>
          </cell>
          <cell r="K730">
            <v>1737</v>
          </cell>
          <cell r="L730">
            <v>0</v>
          </cell>
          <cell r="M730">
            <v>0</v>
          </cell>
          <cell r="N730">
            <v>0</v>
          </cell>
          <cell r="O730">
            <v>0</v>
          </cell>
          <cell r="P730">
            <v>0</v>
          </cell>
          <cell r="Q730">
            <v>0</v>
          </cell>
          <cell r="R730">
            <v>0</v>
          </cell>
          <cell r="S730">
            <v>0</v>
          </cell>
          <cell r="T730">
            <v>0</v>
          </cell>
          <cell r="U730"/>
          <cell r="V730"/>
          <cell r="W730"/>
          <cell r="X730"/>
          <cell r="Y730"/>
          <cell r="Z730"/>
          <cell r="AA730"/>
          <cell r="AB730"/>
          <cell r="AC730"/>
          <cell r="AD730"/>
          <cell r="AE730"/>
          <cell r="AF730"/>
          <cell r="AG730"/>
          <cell r="AH730"/>
          <cell r="AI730"/>
        </row>
        <row r="731">
          <cell r="E731" t="str">
            <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cell r="V731"/>
          <cell r="W731"/>
          <cell r="X731"/>
          <cell r="Y731"/>
          <cell r="Z731"/>
          <cell r="AA731"/>
          <cell r="AB731"/>
          <cell r="AC731"/>
          <cell r="AD731"/>
          <cell r="AE731"/>
          <cell r="AF731"/>
          <cell r="AG731"/>
          <cell r="AH731"/>
          <cell r="AI731"/>
        </row>
        <row r="732">
          <cell r="E732" t="str">
            <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cell r="V732"/>
          <cell r="W732"/>
          <cell r="X732"/>
          <cell r="Y732"/>
          <cell r="Z732"/>
          <cell r="AA732"/>
          <cell r="AB732"/>
          <cell r="AC732"/>
          <cell r="AD732"/>
          <cell r="AE732"/>
          <cell r="AF732"/>
          <cell r="AG732"/>
          <cell r="AH732"/>
          <cell r="AI732"/>
        </row>
        <row r="733">
          <cell r="E733" t="str">
            <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cell r="V733"/>
          <cell r="W733"/>
          <cell r="X733"/>
          <cell r="Y733"/>
          <cell r="Z733"/>
          <cell r="AA733"/>
          <cell r="AB733"/>
          <cell r="AC733"/>
          <cell r="AD733"/>
          <cell r="AE733"/>
          <cell r="AF733"/>
          <cell r="AG733"/>
          <cell r="AH733"/>
          <cell r="AI733"/>
        </row>
        <row r="734">
          <cell r="E734" t="str">
            <v>Gert Sibande District Municipality</v>
          </cell>
          <cell r="F734">
            <v>3465</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cell r="V734"/>
          <cell r="W734"/>
          <cell r="X734"/>
          <cell r="Y734"/>
          <cell r="Z734"/>
          <cell r="AA734"/>
          <cell r="AB734"/>
          <cell r="AC734"/>
          <cell r="AD734"/>
          <cell r="AE734"/>
          <cell r="AF734"/>
          <cell r="AG734"/>
          <cell r="AH734"/>
          <cell r="AI734"/>
        </row>
        <row r="735">
          <cell r="E735"/>
          <cell r="F735">
            <v>3465</v>
          </cell>
          <cell r="G735">
            <v>0</v>
          </cell>
          <cell r="H735">
            <v>0</v>
          </cell>
          <cell r="I735">
            <v>64571</v>
          </cell>
          <cell r="J735">
            <v>48728</v>
          </cell>
          <cell r="K735">
            <v>57406</v>
          </cell>
          <cell r="L735">
            <v>0</v>
          </cell>
          <cell r="M735">
            <v>0</v>
          </cell>
          <cell r="N735">
            <v>0</v>
          </cell>
          <cell r="O735">
            <v>142000</v>
          </cell>
          <cell r="P735">
            <v>199696</v>
          </cell>
          <cell r="Q735">
            <v>190000</v>
          </cell>
          <cell r="R735">
            <v>120000</v>
          </cell>
          <cell r="S735">
            <v>100000</v>
          </cell>
          <cell r="T735">
            <v>100000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row>
        <row r="736">
          <cell r="E736"/>
          <cell r="F736"/>
          <cell r="G736"/>
          <cell r="H736"/>
          <cell r="I736"/>
          <cell r="J736"/>
          <cell r="K736"/>
          <cell r="L736"/>
          <cell r="M736"/>
          <cell r="N736"/>
          <cell r="O736"/>
          <cell r="P736"/>
          <cell r="Q736"/>
          <cell r="R736"/>
          <cell r="S736"/>
          <cell r="T736"/>
          <cell r="U736"/>
          <cell r="V736"/>
          <cell r="W736"/>
          <cell r="X736"/>
          <cell r="Y736"/>
          <cell r="Z736"/>
          <cell r="AA736"/>
          <cell r="AB736"/>
          <cell r="AC736"/>
          <cell r="AD736"/>
          <cell r="AE736"/>
          <cell r="AF736"/>
          <cell r="AG736"/>
          <cell r="AH736"/>
          <cell r="AI736"/>
        </row>
        <row r="737">
          <cell r="E737" t="str">
            <v>Victor Khanye</v>
          </cell>
          <cell r="F737">
            <v>0</v>
          </cell>
          <cell r="G737">
            <v>0</v>
          </cell>
          <cell r="H737">
            <v>0</v>
          </cell>
          <cell r="I737">
            <v>13201</v>
          </cell>
          <cell r="J737">
            <v>3371</v>
          </cell>
          <cell r="K737">
            <v>2187</v>
          </cell>
          <cell r="L737">
            <v>0</v>
          </cell>
          <cell r="M737">
            <v>0</v>
          </cell>
          <cell r="N737">
            <v>0</v>
          </cell>
          <cell r="O737">
            <v>0</v>
          </cell>
          <cell r="P737">
            <v>0</v>
          </cell>
          <cell r="Q737">
            <v>0</v>
          </cell>
          <cell r="R737">
            <v>30000</v>
          </cell>
          <cell r="S737">
            <v>60000</v>
          </cell>
          <cell r="T737">
            <v>20000</v>
          </cell>
          <cell r="U737"/>
          <cell r="V737"/>
          <cell r="W737"/>
          <cell r="X737"/>
          <cell r="Y737"/>
          <cell r="Z737"/>
          <cell r="AA737"/>
          <cell r="AB737"/>
          <cell r="AC737"/>
          <cell r="AD737"/>
          <cell r="AE737"/>
          <cell r="AF737"/>
          <cell r="AG737"/>
          <cell r="AH737"/>
          <cell r="AI737"/>
        </row>
        <row r="738">
          <cell r="E738" t="str">
            <v>Emalahleni</v>
          </cell>
          <cell r="F738">
            <v>0</v>
          </cell>
          <cell r="G738">
            <v>0</v>
          </cell>
          <cell r="H738">
            <v>0</v>
          </cell>
          <cell r="I738">
            <v>755</v>
          </cell>
          <cell r="J738">
            <v>724</v>
          </cell>
          <cell r="K738">
            <v>749</v>
          </cell>
          <cell r="L738">
            <v>20000</v>
          </cell>
          <cell r="M738">
            <v>44000</v>
          </cell>
          <cell r="N738">
            <v>38703</v>
          </cell>
          <cell r="O738">
            <v>0</v>
          </cell>
          <cell r="P738">
            <v>0</v>
          </cell>
          <cell r="Q738">
            <v>0</v>
          </cell>
          <cell r="R738">
            <v>0</v>
          </cell>
          <cell r="S738">
            <v>0</v>
          </cell>
          <cell r="T738">
            <v>0</v>
          </cell>
          <cell r="U738"/>
          <cell r="V738"/>
          <cell r="W738"/>
          <cell r="X738"/>
          <cell r="Y738"/>
          <cell r="Z738"/>
          <cell r="AA738"/>
          <cell r="AB738"/>
          <cell r="AC738"/>
          <cell r="AD738"/>
          <cell r="AE738"/>
          <cell r="AF738"/>
          <cell r="AG738"/>
          <cell r="AH738"/>
          <cell r="AI738"/>
        </row>
        <row r="739">
          <cell r="E739" t="str">
            <v>Steve Tshwete</v>
          </cell>
          <cell r="F739">
            <v>0</v>
          </cell>
          <cell r="G739">
            <v>0</v>
          </cell>
          <cell r="H739">
            <v>0</v>
          </cell>
          <cell r="I739">
            <v>3961</v>
          </cell>
          <cell r="J739">
            <v>1451</v>
          </cell>
          <cell r="K739">
            <v>1501</v>
          </cell>
          <cell r="L739">
            <v>0</v>
          </cell>
          <cell r="M739">
            <v>0</v>
          </cell>
          <cell r="N739">
            <v>0</v>
          </cell>
          <cell r="O739">
            <v>0</v>
          </cell>
          <cell r="P739">
            <v>0</v>
          </cell>
          <cell r="Q739">
            <v>0</v>
          </cell>
          <cell r="R739">
            <v>0</v>
          </cell>
          <cell r="S739">
            <v>0</v>
          </cell>
          <cell r="T739">
            <v>0</v>
          </cell>
          <cell r="U739"/>
          <cell r="V739"/>
          <cell r="W739"/>
          <cell r="X739"/>
          <cell r="Y739"/>
          <cell r="Z739"/>
          <cell r="AA739"/>
          <cell r="AB739"/>
          <cell r="AC739"/>
          <cell r="AD739"/>
          <cell r="AE739"/>
          <cell r="AF739"/>
          <cell r="AG739"/>
          <cell r="AH739"/>
          <cell r="AI739"/>
        </row>
        <row r="740">
          <cell r="E740" t="str">
            <v>Emakhazeni</v>
          </cell>
          <cell r="F740">
            <v>0</v>
          </cell>
          <cell r="G740">
            <v>0</v>
          </cell>
          <cell r="H740">
            <v>0</v>
          </cell>
          <cell r="I740">
            <v>3067</v>
          </cell>
          <cell r="J740">
            <v>771</v>
          </cell>
          <cell r="K740">
            <v>798</v>
          </cell>
          <cell r="L740">
            <v>0</v>
          </cell>
          <cell r="M740">
            <v>0</v>
          </cell>
          <cell r="N740">
            <v>0</v>
          </cell>
          <cell r="O740">
            <v>0</v>
          </cell>
          <cell r="P740">
            <v>0</v>
          </cell>
          <cell r="Q740">
            <v>0</v>
          </cell>
          <cell r="R740">
            <v>0</v>
          </cell>
          <cell r="S740">
            <v>0</v>
          </cell>
          <cell r="T740">
            <v>0</v>
          </cell>
          <cell r="U740"/>
          <cell r="V740"/>
          <cell r="W740"/>
          <cell r="X740"/>
          <cell r="Y740"/>
          <cell r="Z740"/>
          <cell r="AA740"/>
          <cell r="AB740"/>
          <cell r="AC740"/>
          <cell r="AD740"/>
          <cell r="AE740"/>
          <cell r="AF740"/>
          <cell r="AG740"/>
          <cell r="AH740"/>
          <cell r="AI740"/>
        </row>
        <row r="741">
          <cell r="E741" t="str">
            <v>Thembisile Hani</v>
          </cell>
          <cell r="F741">
            <v>0</v>
          </cell>
          <cell r="G741">
            <v>0</v>
          </cell>
          <cell r="H741">
            <v>0</v>
          </cell>
          <cell r="I741">
            <v>47559</v>
          </cell>
          <cell r="J741">
            <v>85099</v>
          </cell>
          <cell r="K741">
            <v>23648</v>
          </cell>
          <cell r="L741">
            <v>0</v>
          </cell>
          <cell r="M741">
            <v>0</v>
          </cell>
          <cell r="N741">
            <v>0</v>
          </cell>
          <cell r="O741">
            <v>75000</v>
          </cell>
          <cell r="P741">
            <v>80000</v>
          </cell>
          <cell r="Q741">
            <v>150000</v>
          </cell>
          <cell r="R741">
            <v>0</v>
          </cell>
          <cell r="S741">
            <v>0</v>
          </cell>
          <cell r="T741">
            <v>0</v>
          </cell>
          <cell r="U741"/>
          <cell r="V741"/>
          <cell r="W741"/>
          <cell r="X741"/>
          <cell r="Y741"/>
          <cell r="Z741"/>
          <cell r="AA741"/>
          <cell r="AB741"/>
          <cell r="AC741"/>
          <cell r="AD741"/>
          <cell r="AE741"/>
          <cell r="AF741"/>
          <cell r="AG741"/>
          <cell r="AH741"/>
          <cell r="AI741"/>
        </row>
        <row r="742">
          <cell r="E742" t="str">
            <v>Dr JS Moroka</v>
          </cell>
          <cell r="F742">
            <v>0</v>
          </cell>
          <cell r="G742">
            <v>0</v>
          </cell>
          <cell r="H742">
            <v>0</v>
          </cell>
          <cell r="I742">
            <v>13006</v>
          </cell>
          <cell r="J742">
            <v>26835</v>
          </cell>
          <cell r="K742">
            <v>61865</v>
          </cell>
          <cell r="L742">
            <v>0</v>
          </cell>
          <cell r="M742">
            <v>0</v>
          </cell>
          <cell r="N742">
            <v>0</v>
          </cell>
          <cell r="O742">
            <v>5000</v>
          </cell>
          <cell r="P742">
            <v>30000</v>
          </cell>
          <cell r="Q742">
            <v>53721</v>
          </cell>
          <cell r="R742">
            <v>0</v>
          </cell>
          <cell r="S742">
            <v>0</v>
          </cell>
          <cell r="T742">
            <v>0</v>
          </cell>
          <cell r="U742"/>
          <cell r="V742"/>
          <cell r="W742"/>
          <cell r="X742"/>
          <cell r="Y742"/>
          <cell r="Z742"/>
          <cell r="AA742"/>
          <cell r="AB742"/>
          <cell r="AC742"/>
          <cell r="AD742"/>
          <cell r="AE742"/>
          <cell r="AF742"/>
          <cell r="AG742"/>
          <cell r="AH742"/>
          <cell r="AI742"/>
        </row>
        <row r="743">
          <cell r="E743" t="str">
            <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cell r="V743"/>
          <cell r="W743"/>
          <cell r="X743"/>
          <cell r="Y743"/>
          <cell r="Z743"/>
          <cell r="AA743"/>
          <cell r="AB743"/>
          <cell r="AC743"/>
          <cell r="AD743"/>
          <cell r="AE743"/>
          <cell r="AF743"/>
          <cell r="AG743"/>
          <cell r="AH743"/>
          <cell r="AI743"/>
        </row>
        <row r="744">
          <cell r="E744" t="str">
            <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cell r="V744"/>
          <cell r="W744"/>
          <cell r="X744"/>
          <cell r="Y744"/>
          <cell r="Z744"/>
          <cell r="AA744"/>
          <cell r="AB744"/>
          <cell r="AC744"/>
          <cell r="AD744"/>
          <cell r="AE744"/>
          <cell r="AF744"/>
          <cell r="AG744"/>
          <cell r="AH744"/>
          <cell r="AI744"/>
        </row>
        <row r="745">
          <cell r="E745" t="str">
            <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cell r="V745"/>
          <cell r="W745"/>
          <cell r="X745"/>
          <cell r="Y745"/>
          <cell r="Z745"/>
          <cell r="AA745"/>
          <cell r="AB745"/>
          <cell r="AC745"/>
          <cell r="AD745"/>
          <cell r="AE745"/>
          <cell r="AF745"/>
          <cell r="AG745"/>
          <cell r="AH745"/>
          <cell r="AI745"/>
        </row>
        <row r="746">
          <cell r="E746" t="str">
            <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cell r="V746"/>
          <cell r="W746"/>
          <cell r="X746"/>
          <cell r="Y746"/>
          <cell r="Z746"/>
          <cell r="AA746"/>
          <cell r="AB746"/>
          <cell r="AC746"/>
          <cell r="AD746"/>
          <cell r="AE746"/>
          <cell r="AF746"/>
          <cell r="AG746"/>
          <cell r="AH746"/>
          <cell r="AI746"/>
        </row>
        <row r="747">
          <cell r="E747" t="str">
            <v>Nkangala District Municipality</v>
          </cell>
          <cell r="F747">
            <v>2205</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cell r="V747"/>
          <cell r="W747"/>
          <cell r="X747"/>
          <cell r="Y747"/>
          <cell r="Z747"/>
          <cell r="AA747"/>
          <cell r="AB747"/>
          <cell r="AC747"/>
          <cell r="AD747"/>
          <cell r="AE747"/>
          <cell r="AF747"/>
          <cell r="AG747"/>
          <cell r="AH747"/>
          <cell r="AI747"/>
        </row>
        <row r="748">
          <cell r="E748"/>
          <cell r="F748">
            <v>2205</v>
          </cell>
          <cell r="G748">
            <v>0</v>
          </cell>
          <cell r="H748">
            <v>0</v>
          </cell>
          <cell r="I748">
            <v>81549</v>
          </cell>
          <cell r="J748">
            <v>118251</v>
          </cell>
          <cell r="K748">
            <v>90748</v>
          </cell>
          <cell r="L748">
            <v>20000</v>
          </cell>
          <cell r="M748">
            <v>44000</v>
          </cell>
          <cell r="N748">
            <v>38703</v>
          </cell>
          <cell r="O748">
            <v>80000</v>
          </cell>
          <cell r="P748">
            <v>110000</v>
          </cell>
          <cell r="Q748">
            <v>203721</v>
          </cell>
          <cell r="R748">
            <v>30000</v>
          </cell>
          <cell r="S748">
            <v>60000</v>
          </cell>
          <cell r="T748">
            <v>20000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row>
        <row r="749">
          <cell r="E749"/>
          <cell r="F749"/>
          <cell r="G749"/>
          <cell r="H749"/>
          <cell r="I749"/>
          <cell r="J749"/>
          <cell r="K749"/>
          <cell r="L749"/>
          <cell r="M749"/>
          <cell r="N749"/>
          <cell r="O749"/>
          <cell r="P749"/>
          <cell r="Q749"/>
          <cell r="R749"/>
          <cell r="S749"/>
          <cell r="T749"/>
          <cell r="U749"/>
          <cell r="V749"/>
          <cell r="W749"/>
          <cell r="X749"/>
          <cell r="Y749"/>
          <cell r="Z749"/>
          <cell r="AA749"/>
          <cell r="AB749"/>
          <cell r="AC749"/>
          <cell r="AD749"/>
          <cell r="AE749"/>
          <cell r="AF749"/>
          <cell r="AG749"/>
          <cell r="AH749"/>
          <cell r="AI749"/>
        </row>
        <row r="750">
          <cell r="E750" t="str">
            <v>Thaba Chweu</v>
          </cell>
          <cell r="F750">
            <v>0</v>
          </cell>
          <cell r="G750">
            <v>0</v>
          </cell>
          <cell r="H750">
            <v>0</v>
          </cell>
          <cell r="I750">
            <v>1117</v>
          </cell>
          <cell r="J750">
            <v>2318</v>
          </cell>
          <cell r="K750">
            <v>965</v>
          </cell>
          <cell r="L750">
            <v>0</v>
          </cell>
          <cell r="M750">
            <v>0</v>
          </cell>
          <cell r="N750">
            <v>0</v>
          </cell>
          <cell r="O750">
            <v>0</v>
          </cell>
          <cell r="P750">
            <v>0</v>
          </cell>
          <cell r="Q750">
            <v>0</v>
          </cell>
          <cell r="R750">
            <v>0</v>
          </cell>
          <cell r="S750">
            <v>0</v>
          </cell>
          <cell r="T750">
            <v>0</v>
          </cell>
          <cell r="U750"/>
          <cell r="V750"/>
          <cell r="W750"/>
          <cell r="X750"/>
          <cell r="Y750"/>
          <cell r="Z750"/>
          <cell r="AA750"/>
          <cell r="AB750"/>
          <cell r="AC750"/>
          <cell r="AD750"/>
          <cell r="AE750"/>
          <cell r="AF750"/>
          <cell r="AG750"/>
          <cell r="AH750"/>
          <cell r="AI750"/>
        </row>
        <row r="751">
          <cell r="E751" t="str">
            <v>Nkomazi</v>
          </cell>
          <cell r="F751">
            <v>0</v>
          </cell>
          <cell r="G751">
            <v>0</v>
          </cell>
          <cell r="H751">
            <v>0</v>
          </cell>
          <cell r="I751">
            <v>9720</v>
          </cell>
          <cell r="J751">
            <v>49330</v>
          </cell>
          <cell r="K751">
            <v>74702</v>
          </cell>
          <cell r="L751">
            <v>0</v>
          </cell>
          <cell r="M751">
            <v>0</v>
          </cell>
          <cell r="N751">
            <v>0</v>
          </cell>
          <cell r="O751">
            <v>110057</v>
          </cell>
          <cell r="P751">
            <v>75000</v>
          </cell>
          <cell r="Q751">
            <v>0</v>
          </cell>
          <cell r="R751">
            <v>0</v>
          </cell>
          <cell r="S751">
            <v>0</v>
          </cell>
          <cell r="T751">
            <v>0</v>
          </cell>
          <cell r="U751"/>
          <cell r="V751"/>
          <cell r="W751"/>
          <cell r="X751"/>
          <cell r="Y751"/>
          <cell r="Z751"/>
          <cell r="AA751"/>
          <cell r="AB751"/>
          <cell r="AC751"/>
          <cell r="AD751"/>
          <cell r="AE751"/>
          <cell r="AF751"/>
          <cell r="AG751"/>
          <cell r="AH751"/>
          <cell r="AI751"/>
        </row>
        <row r="752">
          <cell r="E752" t="str">
            <v>Bushbuckridge</v>
          </cell>
          <cell r="F752">
            <v>0</v>
          </cell>
          <cell r="G752">
            <v>0</v>
          </cell>
          <cell r="H752">
            <v>0</v>
          </cell>
          <cell r="I752">
            <v>74235</v>
          </cell>
          <cell r="J752">
            <v>20450</v>
          </cell>
          <cell r="K752">
            <v>19053</v>
          </cell>
          <cell r="L752">
            <v>0</v>
          </cell>
          <cell r="M752">
            <v>0</v>
          </cell>
          <cell r="N752">
            <v>0</v>
          </cell>
          <cell r="O752">
            <v>0</v>
          </cell>
          <cell r="P752">
            <v>0</v>
          </cell>
          <cell r="Q752">
            <v>0</v>
          </cell>
          <cell r="R752">
            <v>0</v>
          </cell>
          <cell r="S752">
            <v>0</v>
          </cell>
          <cell r="T752">
            <v>0</v>
          </cell>
          <cell r="U752"/>
          <cell r="V752"/>
          <cell r="W752"/>
          <cell r="X752"/>
          <cell r="Y752"/>
          <cell r="Z752"/>
          <cell r="AA752"/>
          <cell r="AB752"/>
          <cell r="AC752"/>
          <cell r="AD752"/>
          <cell r="AE752"/>
          <cell r="AF752"/>
          <cell r="AG752"/>
          <cell r="AH752"/>
          <cell r="AI752"/>
        </row>
        <row r="753">
          <cell r="E753" t="str">
            <v>City of Mbombela</v>
          </cell>
          <cell r="F753">
            <v>0</v>
          </cell>
          <cell r="G753">
            <v>0</v>
          </cell>
          <cell r="H753">
            <v>0</v>
          </cell>
          <cell r="I753">
            <v>53808</v>
          </cell>
          <cell r="J753">
            <v>124738</v>
          </cell>
          <cell r="K753">
            <v>165359</v>
          </cell>
          <cell r="L753">
            <v>2000</v>
          </cell>
          <cell r="M753">
            <v>3000</v>
          </cell>
          <cell r="N753">
            <v>2000</v>
          </cell>
          <cell r="O753">
            <v>0</v>
          </cell>
          <cell r="P753">
            <v>0</v>
          </cell>
          <cell r="Q753">
            <v>0</v>
          </cell>
          <cell r="R753">
            <v>0</v>
          </cell>
          <cell r="S753">
            <v>0</v>
          </cell>
          <cell r="T753">
            <v>0</v>
          </cell>
          <cell r="U753"/>
          <cell r="V753"/>
          <cell r="W753"/>
          <cell r="X753"/>
          <cell r="Y753"/>
          <cell r="Z753"/>
          <cell r="AA753"/>
          <cell r="AB753"/>
          <cell r="AC753"/>
          <cell r="AD753"/>
          <cell r="AE753"/>
          <cell r="AF753"/>
          <cell r="AG753"/>
          <cell r="AH753"/>
          <cell r="AI753"/>
        </row>
        <row r="754">
          <cell r="E754" t="str">
            <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cell r="V754"/>
          <cell r="W754"/>
          <cell r="X754"/>
          <cell r="Y754"/>
          <cell r="Z754"/>
          <cell r="AA754"/>
          <cell r="AB754"/>
          <cell r="AC754"/>
          <cell r="AD754"/>
          <cell r="AE754"/>
          <cell r="AF754"/>
          <cell r="AG754"/>
          <cell r="AH754"/>
          <cell r="AI754"/>
        </row>
        <row r="755">
          <cell r="E755" t="str">
            <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cell r="V755"/>
          <cell r="W755"/>
          <cell r="X755"/>
          <cell r="Y755"/>
          <cell r="Z755"/>
          <cell r="AA755"/>
          <cell r="AB755"/>
          <cell r="AC755"/>
          <cell r="AD755"/>
          <cell r="AE755"/>
          <cell r="AF755"/>
          <cell r="AG755"/>
          <cell r="AH755"/>
          <cell r="AI755"/>
        </row>
        <row r="756">
          <cell r="E756" t="str">
            <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cell r="V756"/>
          <cell r="W756"/>
          <cell r="X756"/>
          <cell r="Y756"/>
          <cell r="Z756"/>
          <cell r="AA756"/>
          <cell r="AB756"/>
          <cell r="AC756"/>
          <cell r="AD756"/>
          <cell r="AE756"/>
          <cell r="AF756"/>
          <cell r="AG756"/>
          <cell r="AH756"/>
          <cell r="AI756"/>
        </row>
        <row r="757">
          <cell r="E757" t="str">
            <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cell r="V757"/>
          <cell r="W757"/>
          <cell r="X757"/>
          <cell r="Y757"/>
          <cell r="Z757"/>
          <cell r="AA757"/>
          <cell r="AB757"/>
          <cell r="AC757"/>
          <cell r="AD757"/>
          <cell r="AE757"/>
          <cell r="AF757"/>
          <cell r="AG757"/>
          <cell r="AH757"/>
          <cell r="AI757"/>
        </row>
        <row r="758">
          <cell r="E758" t="str">
            <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cell r="V758"/>
          <cell r="W758"/>
          <cell r="X758"/>
          <cell r="Y758"/>
          <cell r="Z758"/>
          <cell r="AA758"/>
          <cell r="AB758"/>
          <cell r="AC758"/>
          <cell r="AD758"/>
          <cell r="AE758"/>
          <cell r="AF758"/>
          <cell r="AG758"/>
          <cell r="AH758"/>
          <cell r="AI758"/>
        </row>
        <row r="759">
          <cell r="E759" t="str">
            <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cell r="V759"/>
          <cell r="W759"/>
          <cell r="X759"/>
          <cell r="Y759"/>
          <cell r="Z759"/>
          <cell r="AA759"/>
          <cell r="AB759"/>
          <cell r="AC759"/>
          <cell r="AD759"/>
          <cell r="AE759"/>
          <cell r="AF759"/>
          <cell r="AG759"/>
          <cell r="AH759"/>
          <cell r="AI759"/>
        </row>
        <row r="760">
          <cell r="E760" t="str">
            <v>Ehlanzeni District Municipality</v>
          </cell>
          <cell r="F760">
            <v>4205</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cell r="V760"/>
          <cell r="W760"/>
          <cell r="X760"/>
          <cell r="Y760"/>
          <cell r="Z760"/>
          <cell r="AA760"/>
          <cell r="AB760"/>
          <cell r="AC760"/>
          <cell r="AD760"/>
          <cell r="AE760"/>
          <cell r="AF760"/>
          <cell r="AG760"/>
          <cell r="AH760"/>
          <cell r="AI760"/>
        </row>
        <row r="761">
          <cell r="E761"/>
          <cell r="F761">
            <v>4205</v>
          </cell>
          <cell r="G761">
            <v>0</v>
          </cell>
          <cell r="H761">
            <v>0</v>
          </cell>
          <cell r="I761">
            <v>138880</v>
          </cell>
          <cell r="J761">
            <v>196836</v>
          </cell>
          <cell r="K761">
            <v>260079</v>
          </cell>
          <cell r="L761">
            <v>2000</v>
          </cell>
          <cell r="M761">
            <v>3000</v>
          </cell>
          <cell r="N761">
            <v>2000</v>
          </cell>
          <cell r="O761">
            <v>110057</v>
          </cell>
          <cell r="P761">
            <v>75000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row>
        <row r="762">
          <cell r="E762"/>
          <cell r="F762"/>
          <cell r="G762"/>
          <cell r="H762"/>
          <cell r="I762"/>
          <cell r="J762"/>
          <cell r="K762"/>
          <cell r="L762"/>
          <cell r="M762"/>
          <cell r="N762"/>
          <cell r="O762"/>
          <cell r="P762"/>
          <cell r="Q762"/>
          <cell r="R762"/>
          <cell r="S762"/>
          <cell r="T762"/>
          <cell r="U762"/>
          <cell r="V762"/>
          <cell r="W762"/>
          <cell r="X762"/>
          <cell r="Y762"/>
          <cell r="Z762"/>
          <cell r="AA762"/>
          <cell r="AB762"/>
          <cell r="AC762"/>
          <cell r="AD762"/>
          <cell r="AE762"/>
          <cell r="AF762"/>
          <cell r="AG762"/>
          <cell r="AH762"/>
          <cell r="AI762"/>
        </row>
        <row r="763">
          <cell r="E763" t="str">
            <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cell r="V763"/>
          <cell r="W763"/>
          <cell r="X763"/>
          <cell r="Y763"/>
          <cell r="Z763"/>
          <cell r="AA763"/>
          <cell r="AB763"/>
          <cell r="AC763"/>
          <cell r="AD763"/>
          <cell r="AE763"/>
          <cell r="AF763"/>
          <cell r="AG763"/>
          <cell r="AH763"/>
          <cell r="AI763"/>
        </row>
        <row r="764">
          <cell r="E764" t="str">
            <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cell r="V764"/>
          <cell r="W764"/>
          <cell r="X764"/>
          <cell r="Y764"/>
          <cell r="Z764"/>
          <cell r="AA764"/>
          <cell r="AB764"/>
          <cell r="AC764"/>
          <cell r="AD764"/>
          <cell r="AE764"/>
          <cell r="AF764"/>
          <cell r="AG764"/>
          <cell r="AH764"/>
          <cell r="AI764"/>
        </row>
        <row r="765">
          <cell r="E765" t="str">
            <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cell r="V765"/>
          <cell r="W765"/>
          <cell r="X765"/>
          <cell r="Y765"/>
          <cell r="Z765"/>
          <cell r="AA765"/>
          <cell r="AB765"/>
          <cell r="AC765"/>
          <cell r="AD765"/>
          <cell r="AE765"/>
          <cell r="AF765"/>
          <cell r="AG765"/>
          <cell r="AH765"/>
          <cell r="AI765"/>
        </row>
        <row r="766">
          <cell r="E766" t="str">
            <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cell r="V766"/>
          <cell r="W766"/>
          <cell r="X766"/>
          <cell r="Y766"/>
          <cell r="Z766"/>
          <cell r="AA766"/>
          <cell r="AB766"/>
          <cell r="AC766"/>
          <cell r="AD766"/>
          <cell r="AE766"/>
          <cell r="AF766"/>
          <cell r="AG766"/>
          <cell r="AH766"/>
          <cell r="AI766"/>
        </row>
        <row r="767">
          <cell r="E767" t="str">
            <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cell r="V767"/>
          <cell r="W767"/>
          <cell r="X767"/>
          <cell r="Y767"/>
          <cell r="Z767"/>
          <cell r="AA767"/>
          <cell r="AB767"/>
          <cell r="AC767"/>
          <cell r="AD767"/>
          <cell r="AE767"/>
          <cell r="AF767"/>
          <cell r="AG767"/>
          <cell r="AH767"/>
          <cell r="AI767"/>
        </row>
        <row r="768">
          <cell r="E768" t="str">
            <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cell r="V768"/>
          <cell r="W768"/>
          <cell r="X768"/>
          <cell r="Y768"/>
          <cell r="Z768"/>
          <cell r="AA768"/>
          <cell r="AB768"/>
          <cell r="AC768"/>
          <cell r="AD768"/>
          <cell r="AE768"/>
          <cell r="AF768"/>
          <cell r="AG768"/>
          <cell r="AH768"/>
          <cell r="AI768"/>
        </row>
        <row r="769">
          <cell r="E769" t="str">
            <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cell r="V769"/>
          <cell r="W769"/>
          <cell r="X769"/>
          <cell r="Y769"/>
          <cell r="Z769"/>
          <cell r="AA769"/>
          <cell r="AB769"/>
          <cell r="AC769"/>
          <cell r="AD769"/>
          <cell r="AE769"/>
          <cell r="AF769"/>
          <cell r="AG769"/>
          <cell r="AH769"/>
          <cell r="AI769"/>
        </row>
        <row r="770">
          <cell r="E770" t="str">
            <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cell r="V770"/>
          <cell r="W770"/>
          <cell r="X770"/>
          <cell r="Y770"/>
          <cell r="Z770"/>
          <cell r="AA770"/>
          <cell r="AB770"/>
          <cell r="AC770"/>
          <cell r="AD770"/>
          <cell r="AE770"/>
          <cell r="AF770"/>
          <cell r="AG770"/>
          <cell r="AH770"/>
          <cell r="AI770"/>
        </row>
        <row r="771">
          <cell r="E771" t="str">
            <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cell r="V771"/>
          <cell r="W771"/>
          <cell r="X771"/>
          <cell r="Y771"/>
          <cell r="Z771"/>
          <cell r="AA771"/>
          <cell r="AB771"/>
          <cell r="AC771"/>
          <cell r="AD771"/>
          <cell r="AE771"/>
          <cell r="AF771"/>
          <cell r="AG771"/>
          <cell r="AH771"/>
          <cell r="AI771"/>
        </row>
        <row r="772">
          <cell r="E772" t="str">
            <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cell r="V772"/>
          <cell r="W772"/>
          <cell r="X772"/>
          <cell r="Y772"/>
          <cell r="Z772"/>
          <cell r="AA772"/>
          <cell r="AB772"/>
          <cell r="AC772"/>
          <cell r="AD772"/>
          <cell r="AE772"/>
          <cell r="AF772"/>
          <cell r="AG772"/>
          <cell r="AH772"/>
          <cell r="AI772"/>
        </row>
        <row r="773">
          <cell r="E773" t="str">
            <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cell r="V773"/>
          <cell r="W773"/>
          <cell r="X773"/>
          <cell r="Y773"/>
          <cell r="Z773"/>
          <cell r="AA773"/>
          <cell r="AB773"/>
          <cell r="AC773"/>
          <cell r="AD773"/>
          <cell r="AE773"/>
          <cell r="AF773"/>
          <cell r="AG773"/>
          <cell r="AH773"/>
          <cell r="AI773"/>
        </row>
        <row r="774">
          <cell r="E774"/>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row>
        <row r="775">
          <cell r="E775"/>
          <cell r="F775"/>
          <cell r="G775"/>
          <cell r="H775"/>
          <cell r="I775"/>
          <cell r="J775"/>
          <cell r="K775"/>
          <cell r="L775"/>
          <cell r="M775"/>
          <cell r="N775"/>
          <cell r="O775"/>
          <cell r="P775"/>
          <cell r="Q775"/>
          <cell r="R775"/>
          <cell r="S775"/>
          <cell r="T775"/>
          <cell r="U775"/>
          <cell r="V775"/>
          <cell r="W775"/>
          <cell r="X775"/>
          <cell r="Y775"/>
          <cell r="Z775"/>
          <cell r="AA775"/>
          <cell r="AB775"/>
          <cell r="AC775"/>
          <cell r="AD775"/>
          <cell r="AE775"/>
          <cell r="AF775"/>
          <cell r="AG775"/>
          <cell r="AH775"/>
          <cell r="AI775"/>
        </row>
        <row r="776">
          <cell r="E776" t="str">
            <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cell r="V776"/>
          <cell r="W776"/>
          <cell r="X776"/>
          <cell r="Y776"/>
          <cell r="Z776"/>
          <cell r="AA776"/>
          <cell r="AB776"/>
          <cell r="AC776"/>
          <cell r="AD776"/>
          <cell r="AE776"/>
          <cell r="AF776"/>
          <cell r="AG776"/>
          <cell r="AH776"/>
          <cell r="AI776"/>
        </row>
        <row r="777">
          <cell r="E777" t="str">
            <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cell r="V777"/>
          <cell r="W777"/>
          <cell r="X777"/>
          <cell r="Y777"/>
          <cell r="Z777"/>
          <cell r="AA777"/>
          <cell r="AB777"/>
          <cell r="AC777"/>
          <cell r="AD777"/>
          <cell r="AE777"/>
          <cell r="AF777"/>
          <cell r="AG777"/>
          <cell r="AH777"/>
          <cell r="AI777"/>
        </row>
        <row r="778">
          <cell r="E778" t="str">
            <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cell r="V778"/>
          <cell r="W778"/>
          <cell r="X778"/>
          <cell r="Y778"/>
          <cell r="Z778"/>
          <cell r="AA778"/>
          <cell r="AB778"/>
          <cell r="AC778"/>
          <cell r="AD778"/>
          <cell r="AE778"/>
          <cell r="AF778"/>
          <cell r="AG778"/>
          <cell r="AH778"/>
          <cell r="AI778"/>
        </row>
        <row r="779">
          <cell r="E779" t="str">
            <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cell r="V779"/>
          <cell r="W779"/>
          <cell r="X779"/>
          <cell r="Y779"/>
          <cell r="Z779"/>
          <cell r="AA779"/>
          <cell r="AB779"/>
          <cell r="AC779"/>
          <cell r="AD779"/>
          <cell r="AE779"/>
          <cell r="AF779"/>
          <cell r="AG779"/>
          <cell r="AH779"/>
          <cell r="AI779"/>
        </row>
        <row r="780">
          <cell r="E780" t="str">
            <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cell r="V780"/>
          <cell r="W780"/>
          <cell r="X780"/>
          <cell r="Y780"/>
          <cell r="Z780"/>
          <cell r="AA780"/>
          <cell r="AB780"/>
          <cell r="AC780"/>
          <cell r="AD780"/>
          <cell r="AE780"/>
          <cell r="AF780"/>
          <cell r="AG780"/>
          <cell r="AH780"/>
          <cell r="AI780"/>
        </row>
        <row r="781">
          <cell r="E781" t="str">
            <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cell r="V781"/>
          <cell r="W781"/>
          <cell r="X781"/>
          <cell r="Y781"/>
          <cell r="Z781"/>
          <cell r="AA781"/>
          <cell r="AB781"/>
          <cell r="AC781"/>
          <cell r="AD781"/>
          <cell r="AE781"/>
          <cell r="AF781"/>
          <cell r="AG781"/>
          <cell r="AH781"/>
          <cell r="AI781"/>
        </row>
        <row r="782">
          <cell r="E782" t="str">
            <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cell r="V782"/>
          <cell r="W782"/>
          <cell r="X782"/>
          <cell r="Y782"/>
          <cell r="Z782"/>
          <cell r="AA782"/>
          <cell r="AB782"/>
          <cell r="AC782"/>
          <cell r="AD782"/>
          <cell r="AE782"/>
          <cell r="AF782"/>
          <cell r="AG782"/>
          <cell r="AH782"/>
          <cell r="AI782"/>
        </row>
        <row r="783">
          <cell r="E783" t="str">
            <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cell r="V783"/>
          <cell r="W783"/>
          <cell r="X783"/>
          <cell r="Y783"/>
          <cell r="Z783"/>
          <cell r="AA783"/>
          <cell r="AB783"/>
          <cell r="AC783"/>
          <cell r="AD783"/>
          <cell r="AE783"/>
          <cell r="AF783"/>
          <cell r="AG783"/>
          <cell r="AH783"/>
          <cell r="AI783"/>
        </row>
        <row r="784">
          <cell r="E784" t="str">
            <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cell r="V784"/>
          <cell r="W784"/>
          <cell r="X784"/>
          <cell r="Y784"/>
          <cell r="Z784"/>
          <cell r="AA784"/>
          <cell r="AB784"/>
          <cell r="AC784"/>
          <cell r="AD784"/>
          <cell r="AE784"/>
          <cell r="AF784"/>
          <cell r="AG784"/>
          <cell r="AH784"/>
          <cell r="AI784"/>
        </row>
        <row r="785">
          <cell r="E785" t="str">
            <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cell r="V785"/>
          <cell r="W785"/>
          <cell r="X785"/>
          <cell r="Y785"/>
          <cell r="Z785"/>
          <cell r="AA785"/>
          <cell r="AB785"/>
          <cell r="AC785"/>
          <cell r="AD785"/>
          <cell r="AE785"/>
          <cell r="AF785"/>
          <cell r="AG785"/>
          <cell r="AH785"/>
          <cell r="AI785"/>
        </row>
        <row r="786">
          <cell r="E786" t="str">
            <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cell r="V786"/>
          <cell r="W786"/>
          <cell r="X786"/>
          <cell r="Y786"/>
          <cell r="Z786"/>
          <cell r="AA786"/>
          <cell r="AB786"/>
          <cell r="AC786"/>
          <cell r="AD786"/>
          <cell r="AE786"/>
          <cell r="AF786"/>
          <cell r="AG786"/>
          <cell r="AH786"/>
          <cell r="AI786"/>
        </row>
        <row r="787">
          <cell r="E787"/>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row>
        <row r="788">
          <cell r="E788"/>
          <cell r="F788"/>
          <cell r="G788"/>
          <cell r="H788"/>
          <cell r="I788"/>
          <cell r="J788"/>
          <cell r="K788"/>
          <cell r="L788"/>
          <cell r="M788"/>
          <cell r="N788"/>
          <cell r="O788"/>
          <cell r="P788"/>
          <cell r="Q788"/>
          <cell r="R788"/>
          <cell r="S788"/>
          <cell r="T788"/>
          <cell r="U788"/>
          <cell r="V788"/>
          <cell r="W788"/>
          <cell r="X788"/>
          <cell r="Y788"/>
          <cell r="Z788"/>
          <cell r="AA788"/>
          <cell r="AB788"/>
          <cell r="AC788"/>
          <cell r="AD788"/>
          <cell r="AE788"/>
          <cell r="AF788"/>
          <cell r="AG788"/>
          <cell r="AH788"/>
          <cell r="AI788"/>
        </row>
        <row r="789">
          <cell r="E789" t="str">
            <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cell r="V789"/>
          <cell r="W789"/>
          <cell r="X789"/>
          <cell r="Y789"/>
          <cell r="Z789"/>
          <cell r="AA789"/>
          <cell r="AB789"/>
          <cell r="AC789"/>
          <cell r="AD789"/>
          <cell r="AE789"/>
          <cell r="AF789"/>
          <cell r="AG789"/>
          <cell r="AH789"/>
          <cell r="AI789"/>
        </row>
        <row r="790">
          <cell r="E790" t="str">
            <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cell r="V790"/>
          <cell r="W790"/>
          <cell r="X790"/>
          <cell r="Y790"/>
          <cell r="Z790"/>
          <cell r="AA790"/>
          <cell r="AB790"/>
          <cell r="AC790"/>
          <cell r="AD790"/>
          <cell r="AE790"/>
          <cell r="AF790"/>
          <cell r="AG790"/>
          <cell r="AH790"/>
          <cell r="AI790"/>
        </row>
        <row r="791">
          <cell r="E791" t="str">
            <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cell r="V791"/>
          <cell r="W791"/>
          <cell r="X791"/>
          <cell r="Y791"/>
          <cell r="Z791"/>
          <cell r="AA791"/>
          <cell r="AB791"/>
          <cell r="AC791"/>
          <cell r="AD791"/>
          <cell r="AE791"/>
          <cell r="AF791"/>
          <cell r="AG791"/>
          <cell r="AH791"/>
          <cell r="AI791"/>
        </row>
        <row r="792">
          <cell r="E792" t="str">
            <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cell r="V792"/>
          <cell r="W792"/>
          <cell r="X792"/>
          <cell r="Y792"/>
          <cell r="Z792"/>
          <cell r="AA792"/>
          <cell r="AB792"/>
          <cell r="AC792"/>
          <cell r="AD792"/>
          <cell r="AE792"/>
          <cell r="AF792"/>
          <cell r="AG792"/>
          <cell r="AH792"/>
          <cell r="AI792"/>
        </row>
        <row r="793">
          <cell r="E793" t="str">
            <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cell r="V793"/>
          <cell r="W793"/>
          <cell r="X793"/>
          <cell r="Y793"/>
          <cell r="Z793"/>
          <cell r="AA793"/>
          <cell r="AB793"/>
          <cell r="AC793"/>
          <cell r="AD793"/>
          <cell r="AE793"/>
          <cell r="AF793"/>
          <cell r="AG793"/>
          <cell r="AH793"/>
          <cell r="AI793"/>
        </row>
        <row r="794">
          <cell r="E794" t="str">
            <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cell r="V794"/>
          <cell r="W794"/>
          <cell r="X794"/>
          <cell r="Y794"/>
          <cell r="Z794"/>
          <cell r="AA794"/>
          <cell r="AB794"/>
          <cell r="AC794"/>
          <cell r="AD794"/>
          <cell r="AE794"/>
          <cell r="AF794"/>
          <cell r="AG794"/>
          <cell r="AH794"/>
          <cell r="AI794"/>
        </row>
        <row r="795">
          <cell r="E795" t="str">
            <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cell r="V795"/>
          <cell r="W795"/>
          <cell r="X795"/>
          <cell r="Y795"/>
          <cell r="Z795"/>
          <cell r="AA795"/>
          <cell r="AB795"/>
          <cell r="AC795"/>
          <cell r="AD795"/>
          <cell r="AE795"/>
          <cell r="AF795"/>
          <cell r="AG795"/>
          <cell r="AH795"/>
          <cell r="AI795"/>
        </row>
        <row r="796">
          <cell r="E796" t="str">
            <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cell r="V796"/>
          <cell r="W796"/>
          <cell r="X796"/>
          <cell r="Y796"/>
          <cell r="Z796"/>
          <cell r="AA796"/>
          <cell r="AB796"/>
          <cell r="AC796"/>
          <cell r="AD796"/>
          <cell r="AE796"/>
          <cell r="AF796"/>
          <cell r="AG796"/>
          <cell r="AH796"/>
          <cell r="AI796"/>
        </row>
        <row r="797">
          <cell r="E797" t="str">
            <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cell r="V797"/>
          <cell r="W797"/>
          <cell r="X797"/>
          <cell r="Y797"/>
          <cell r="Z797"/>
          <cell r="AA797"/>
          <cell r="AB797"/>
          <cell r="AC797"/>
          <cell r="AD797"/>
          <cell r="AE797"/>
          <cell r="AF797"/>
          <cell r="AG797"/>
          <cell r="AH797"/>
          <cell r="AI797"/>
        </row>
        <row r="798">
          <cell r="E798" t="str">
            <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cell r="V798"/>
          <cell r="W798"/>
          <cell r="X798"/>
          <cell r="Y798"/>
          <cell r="Z798"/>
          <cell r="AA798"/>
          <cell r="AB798"/>
          <cell r="AC798"/>
          <cell r="AD798"/>
          <cell r="AE798"/>
          <cell r="AF798"/>
          <cell r="AG798"/>
          <cell r="AH798"/>
          <cell r="AI798"/>
        </row>
        <row r="799">
          <cell r="E799" t="str">
            <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cell r="V799"/>
          <cell r="W799"/>
          <cell r="X799"/>
          <cell r="Y799"/>
          <cell r="Z799"/>
          <cell r="AA799"/>
          <cell r="AB799"/>
          <cell r="AC799"/>
          <cell r="AD799"/>
          <cell r="AE799"/>
          <cell r="AF799"/>
          <cell r="AG799"/>
          <cell r="AH799"/>
          <cell r="AI799"/>
        </row>
        <row r="800">
          <cell r="E800"/>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row>
        <row r="801">
          <cell r="E801"/>
          <cell r="F801"/>
          <cell r="G801"/>
          <cell r="H801"/>
          <cell r="I801"/>
          <cell r="J801"/>
          <cell r="K801"/>
          <cell r="L801"/>
          <cell r="M801"/>
          <cell r="N801"/>
          <cell r="O801"/>
          <cell r="P801"/>
          <cell r="Q801"/>
          <cell r="R801"/>
          <cell r="S801"/>
          <cell r="T801"/>
          <cell r="U801"/>
          <cell r="V801"/>
          <cell r="W801"/>
          <cell r="X801"/>
          <cell r="Y801"/>
          <cell r="Z801"/>
          <cell r="AA801"/>
          <cell r="AB801"/>
          <cell r="AC801"/>
          <cell r="AD801"/>
          <cell r="AE801"/>
          <cell r="AF801"/>
          <cell r="AG801"/>
          <cell r="AH801"/>
          <cell r="AI801"/>
        </row>
        <row r="802">
          <cell r="E802" t="str">
            <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cell r="V802"/>
          <cell r="W802"/>
          <cell r="X802"/>
          <cell r="Y802"/>
          <cell r="Z802"/>
          <cell r="AA802"/>
          <cell r="AB802"/>
          <cell r="AC802"/>
          <cell r="AD802"/>
          <cell r="AE802"/>
          <cell r="AF802"/>
          <cell r="AG802"/>
          <cell r="AH802"/>
          <cell r="AI802"/>
        </row>
        <row r="803">
          <cell r="E803" t="str">
            <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cell r="V803"/>
          <cell r="W803"/>
          <cell r="X803"/>
          <cell r="Y803"/>
          <cell r="Z803"/>
          <cell r="AA803"/>
          <cell r="AB803"/>
          <cell r="AC803"/>
          <cell r="AD803"/>
          <cell r="AE803"/>
          <cell r="AF803"/>
          <cell r="AG803"/>
          <cell r="AH803"/>
          <cell r="AI803"/>
        </row>
        <row r="804">
          <cell r="E804" t="str">
            <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cell r="V804"/>
          <cell r="W804"/>
          <cell r="X804"/>
          <cell r="Y804"/>
          <cell r="Z804"/>
          <cell r="AA804"/>
          <cell r="AB804"/>
          <cell r="AC804"/>
          <cell r="AD804"/>
          <cell r="AE804"/>
          <cell r="AF804"/>
          <cell r="AG804"/>
          <cell r="AH804"/>
          <cell r="AI804"/>
        </row>
        <row r="805">
          <cell r="E805" t="str">
            <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cell r="V805"/>
          <cell r="W805"/>
          <cell r="X805"/>
          <cell r="Y805"/>
          <cell r="Z805"/>
          <cell r="AA805"/>
          <cell r="AB805"/>
          <cell r="AC805"/>
          <cell r="AD805"/>
          <cell r="AE805"/>
          <cell r="AF805"/>
          <cell r="AG805"/>
          <cell r="AH805"/>
          <cell r="AI805"/>
        </row>
        <row r="806">
          <cell r="E806" t="str">
            <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cell r="V806"/>
          <cell r="W806"/>
          <cell r="X806"/>
          <cell r="Y806"/>
          <cell r="Z806"/>
          <cell r="AA806"/>
          <cell r="AB806"/>
          <cell r="AC806"/>
          <cell r="AD806"/>
          <cell r="AE806"/>
          <cell r="AF806"/>
          <cell r="AG806"/>
          <cell r="AH806"/>
          <cell r="AI806"/>
        </row>
        <row r="807">
          <cell r="E807" t="str">
            <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cell r="V807"/>
          <cell r="W807"/>
          <cell r="X807"/>
          <cell r="Y807"/>
          <cell r="Z807"/>
          <cell r="AA807"/>
          <cell r="AB807"/>
          <cell r="AC807"/>
          <cell r="AD807"/>
          <cell r="AE807"/>
          <cell r="AF807"/>
          <cell r="AG807"/>
          <cell r="AH807"/>
          <cell r="AI807"/>
        </row>
        <row r="808">
          <cell r="E808" t="str">
            <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cell r="V808"/>
          <cell r="W808"/>
          <cell r="X808"/>
          <cell r="Y808"/>
          <cell r="Z808"/>
          <cell r="AA808"/>
          <cell r="AB808"/>
          <cell r="AC808"/>
          <cell r="AD808"/>
          <cell r="AE808"/>
          <cell r="AF808"/>
          <cell r="AG808"/>
          <cell r="AH808"/>
          <cell r="AI808"/>
        </row>
        <row r="809">
          <cell r="E809" t="str">
            <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cell r="V809"/>
          <cell r="W809"/>
          <cell r="X809"/>
          <cell r="Y809"/>
          <cell r="Z809"/>
          <cell r="AA809"/>
          <cell r="AB809"/>
          <cell r="AC809"/>
          <cell r="AD809"/>
          <cell r="AE809"/>
          <cell r="AF809"/>
          <cell r="AG809"/>
          <cell r="AH809"/>
          <cell r="AI809"/>
        </row>
        <row r="810">
          <cell r="E810" t="str">
            <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cell r="V810"/>
          <cell r="W810"/>
          <cell r="X810"/>
          <cell r="Y810"/>
          <cell r="Z810"/>
          <cell r="AA810"/>
          <cell r="AB810"/>
          <cell r="AC810"/>
          <cell r="AD810"/>
          <cell r="AE810"/>
          <cell r="AF810"/>
          <cell r="AG810"/>
          <cell r="AH810"/>
          <cell r="AI810"/>
        </row>
        <row r="811">
          <cell r="E811" t="str">
            <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cell r="V811"/>
          <cell r="W811"/>
          <cell r="X811"/>
          <cell r="Y811"/>
          <cell r="Z811"/>
          <cell r="AA811"/>
          <cell r="AB811"/>
          <cell r="AC811"/>
          <cell r="AD811"/>
          <cell r="AE811"/>
          <cell r="AF811"/>
          <cell r="AG811"/>
          <cell r="AH811"/>
          <cell r="AI811"/>
        </row>
        <row r="812">
          <cell r="E812" t="str">
            <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cell r="V812"/>
          <cell r="W812"/>
          <cell r="X812"/>
          <cell r="Y812"/>
          <cell r="Z812"/>
          <cell r="AA812"/>
          <cell r="AB812"/>
          <cell r="AC812"/>
          <cell r="AD812"/>
          <cell r="AE812"/>
          <cell r="AF812"/>
          <cell r="AG812"/>
          <cell r="AH812"/>
          <cell r="AI812"/>
        </row>
        <row r="813">
          <cell r="E813"/>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row>
        <row r="814">
          <cell r="E814"/>
          <cell r="F814"/>
          <cell r="G814"/>
          <cell r="H814"/>
          <cell r="I814"/>
          <cell r="J814"/>
          <cell r="K814"/>
          <cell r="L814"/>
          <cell r="M814"/>
          <cell r="N814"/>
          <cell r="O814"/>
          <cell r="P814"/>
          <cell r="Q814"/>
          <cell r="R814"/>
          <cell r="S814"/>
          <cell r="T814"/>
          <cell r="U814"/>
          <cell r="V814"/>
          <cell r="W814"/>
          <cell r="X814"/>
          <cell r="Y814"/>
          <cell r="Z814"/>
          <cell r="AA814"/>
          <cell r="AB814"/>
          <cell r="AC814"/>
          <cell r="AD814"/>
          <cell r="AE814"/>
          <cell r="AF814"/>
          <cell r="AG814"/>
          <cell r="AH814"/>
          <cell r="AI814"/>
        </row>
        <row r="815">
          <cell r="E815" t="str">
            <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cell r="V815"/>
          <cell r="W815"/>
          <cell r="X815"/>
          <cell r="Y815"/>
          <cell r="Z815"/>
          <cell r="AA815"/>
          <cell r="AB815"/>
          <cell r="AC815"/>
          <cell r="AD815"/>
          <cell r="AE815"/>
          <cell r="AF815"/>
          <cell r="AG815"/>
          <cell r="AH815"/>
          <cell r="AI815"/>
        </row>
        <row r="816">
          <cell r="E816" t="str">
            <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cell r="V816"/>
          <cell r="W816"/>
          <cell r="X816"/>
          <cell r="Y816"/>
          <cell r="Z816"/>
          <cell r="AA816"/>
          <cell r="AB816"/>
          <cell r="AC816"/>
          <cell r="AD816"/>
          <cell r="AE816"/>
          <cell r="AF816"/>
          <cell r="AG816"/>
          <cell r="AH816"/>
          <cell r="AI816"/>
        </row>
        <row r="817">
          <cell r="E817" t="str">
            <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cell r="V817"/>
          <cell r="W817"/>
          <cell r="X817"/>
          <cell r="Y817"/>
          <cell r="Z817"/>
          <cell r="AA817"/>
          <cell r="AB817"/>
          <cell r="AC817"/>
          <cell r="AD817"/>
          <cell r="AE817"/>
          <cell r="AF817"/>
          <cell r="AG817"/>
          <cell r="AH817"/>
          <cell r="AI817"/>
        </row>
        <row r="818">
          <cell r="E818" t="str">
            <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cell r="V818"/>
          <cell r="W818"/>
          <cell r="X818"/>
          <cell r="Y818"/>
          <cell r="Z818"/>
          <cell r="AA818"/>
          <cell r="AB818"/>
          <cell r="AC818"/>
          <cell r="AD818"/>
          <cell r="AE818"/>
          <cell r="AF818"/>
          <cell r="AG818"/>
          <cell r="AH818"/>
          <cell r="AI818"/>
        </row>
        <row r="819">
          <cell r="E819" t="str">
            <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cell r="V819"/>
          <cell r="W819"/>
          <cell r="X819"/>
          <cell r="Y819"/>
          <cell r="Z819"/>
          <cell r="AA819"/>
          <cell r="AB819"/>
          <cell r="AC819"/>
          <cell r="AD819"/>
          <cell r="AE819"/>
          <cell r="AF819"/>
          <cell r="AG819"/>
          <cell r="AH819"/>
          <cell r="AI819"/>
        </row>
        <row r="820">
          <cell r="E820" t="str">
            <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cell r="V820"/>
          <cell r="W820"/>
          <cell r="X820"/>
          <cell r="Y820"/>
          <cell r="Z820"/>
          <cell r="AA820"/>
          <cell r="AB820"/>
          <cell r="AC820"/>
          <cell r="AD820"/>
          <cell r="AE820"/>
          <cell r="AF820"/>
          <cell r="AG820"/>
          <cell r="AH820"/>
          <cell r="AI820"/>
        </row>
        <row r="821">
          <cell r="E821" t="str">
            <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cell r="V821"/>
          <cell r="W821"/>
          <cell r="X821"/>
          <cell r="Y821"/>
          <cell r="Z821"/>
          <cell r="AA821"/>
          <cell r="AB821"/>
          <cell r="AC821"/>
          <cell r="AD821"/>
          <cell r="AE821"/>
          <cell r="AF821"/>
          <cell r="AG821"/>
          <cell r="AH821"/>
          <cell r="AI821"/>
        </row>
        <row r="822">
          <cell r="E822" t="str">
            <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cell r="V822"/>
          <cell r="W822"/>
          <cell r="X822"/>
          <cell r="Y822"/>
          <cell r="Z822"/>
          <cell r="AA822"/>
          <cell r="AB822"/>
          <cell r="AC822"/>
          <cell r="AD822"/>
          <cell r="AE822"/>
          <cell r="AF822"/>
          <cell r="AG822"/>
          <cell r="AH822"/>
          <cell r="AI822"/>
        </row>
        <row r="823">
          <cell r="E823" t="str">
            <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cell r="V823"/>
          <cell r="W823"/>
          <cell r="X823"/>
          <cell r="Y823"/>
          <cell r="Z823"/>
          <cell r="AA823"/>
          <cell r="AB823"/>
          <cell r="AC823"/>
          <cell r="AD823"/>
          <cell r="AE823"/>
          <cell r="AF823"/>
          <cell r="AG823"/>
          <cell r="AH823"/>
          <cell r="AI823"/>
        </row>
        <row r="824">
          <cell r="E824" t="str">
            <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cell r="V824"/>
          <cell r="W824"/>
          <cell r="X824"/>
          <cell r="Y824"/>
          <cell r="Z824"/>
          <cell r="AA824"/>
          <cell r="AB824"/>
          <cell r="AC824"/>
          <cell r="AD824"/>
          <cell r="AE824"/>
          <cell r="AF824"/>
          <cell r="AG824"/>
          <cell r="AH824"/>
          <cell r="AI824"/>
        </row>
        <row r="825">
          <cell r="E825" t="str">
            <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cell r="V825"/>
          <cell r="W825"/>
          <cell r="X825"/>
          <cell r="Y825"/>
          <cell r="Z825"/>
          <cell r="AA825"/>
          <cell r="AB825"/>
          <cell r="AC825"/>
          <cell r="AD825"/>
          <cell r="AE825"/>
          <cell r="AF825"/>
          <cell r="AG825"/>
          <cell r="AH825"/>
          <cell r="AI825"/>
        </row>
        <row r="826">
          <cell r="E826"/>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row>
        <row r="827">
          <cell r="E827"/>
          <cell r="F827"/>
          <cell r="G827"/>
          <cell r="H827"/>
          <cell r="I827"/>
          <cell r="J827"/>
          <cell r="K827"/>
          <cell r="L827"/>
          <cell r="M827"/>
          <cell r="N827"/>
          <cell r="O827"/>
          <cell r="P827"/>
          <cell r="Q827"/>
          <cell r="R827"/>
          <cell r="S827"/>
          <cell r="T827"/>
          <cell r="U827"/>
          <cell r="V827"/>
          <cell r="W827"/>
          <cell r="X827"/>
          <cell r="Y827"/>
          <cell r="Z827"/>
          <cell r="AA827"/>
          <cell r="AB827"/>
          <cell r="AC827"/>
          <cell r="AD827"/>
          <cell r="AE827"/>
          <cell r="AF827"/>
          <cell r="AG827"/>
          <cell r="AH827"/>
          <cell r="AI827"/>
        </row>
        <row r="828">
          <cell r="E828" t="str">
            <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cell r="V828"/>
          <cell r="W828"/>
          <cell r="X828"/>
          <cell r="Y828"/>
          <cell r="Z828"/>
          <cell r="AA828"/>
          <cell r="AB828"/>
          <cell r="AC828"/>
          <cell r="AD828"/>
          <cell r="AE828"/>
          <cell r="AF828"/>
          <cell r="AG828"/>
          <cell r="AH828"/>
          <cell r="AI828"/>
        </row>
        <row r="829">
          <cell r="E829" t="str">
            <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cell r="V829"/>
          <cell r="W829"/>
          <cell r="X829"/>
          <cell r="Y829"/>
          <cell r="Z829"/>
          <cell r="AA829"/>
          <cell r="AB829"/>
          <cell r="AC829"/>
          <cell r="AD829"/>
          <cell r="AE829"/>
          <cell r="AF829"/>
          <cell r="AG829"/>
          <cell r="AH829"/>
          <cell r="AI829"/>
        </row>
        <row r="830">
          <cell r="E830" t="str">
            <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cell r="V830"/>
          <cell r="W830"/>
          <cell r="X830"/>
          <cell r="Y830"/>
          <cell r="Z830"/>
          <cell r="AA830"/>
          <cell r="AB830"/>
          <cell r="AC830"/>
          <cell r="AD830"/>
          <cell r="AE830"/>
          <cell r="AF830"/>
          <cell r="AG830"/>
          <cell r="AH830"/>
          <cell r="AI830"/>
        </row>
        <row r="831">
          <cell r="E831" t="str">
            <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cell r="V831"/>
          <cell r="W831"/>
          <cell r="X831"/>
          <cell r="Y831"/>
          <cell r="Z831"/>
          <cell r="AA831"/>
          <cell r="AB831"/>
          <cell r="AC831"/>
          <cell r="AD831"/>
          <cell r="AE831"/>
          <cell r="AF831"/>
          <cell r="AG831"/>
          <cell r="AH831"/>
          <cell r="AI831"/>
        </row>
        <row r="832">
          <cell r="E832" t="str">
            <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cell r="V832"/>
          <cell r="W832"/>
          <cell r="X832"/>
          <cell r="Y832"/>
          <cell r="Z832"/>
          <cell r="AA832"/>
          <cell r="AB832"/>
          <cell r="AC832"/>
          <cell r="AD832"/>
          <cell r="AE832"/>
          <cell r="AF832"/>
          <cell r="AG832"/>
          <cell r="AH832"/>
          <cell r="AI832"/>
        </row>
        <row r="833">
          <cell r="E833" t="str">
            <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cell r="V833"/>
          <cell r="W833"/>
          <cell r="X833"/>
          <cell r="Y833"/>
          <cell r="Z833"/>
          <cell r="AA833"/>
          <cell r="AB833"/>
          <cell r="AC833"/>
          <cell r="AD833"/>
          <cell r="AE833"/>
          <cell r="AF833"/>
          <cell r="AG833"/>
          <cell r="AH833"/>
          <cell r="AI833"/>
        </row>
        <row r="834">
          <cell r="E834" t="str">
            <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cell r="V834"/>
          <cell r="W834"/>
          <cell r="X834"/>
          <cell r="Y834"/>
          <cell r="Z834"/>
          <cell r="AA834"/>
          <cell r="AB834"/>
          <cell r="AC834"/>
          <cell r="AD834"/>
          <cell r="AE834"/>
          <cell r="AF834"/>
          <cell r="AG834"/>
          <cell r="AH834"/>
          <cell r="AI834"/>
        </row>
        <row r="835">
          <cell r="E835" t="str">
            <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cell r="V835"/>
          <cell r="W835"/>
          <cell r="X835"/>
          <cell r="Y835"/>
          <cell r="Z835"/>
          <cell r="AA835"/>
          <cell r="AB835"/>
          <cell r="AC835"/>
          <cell r="AD835"/>
          <cell r="AE835"/>
          <cell r="AF835"/>
          <cell r="AG835"/>
          <cell r="AH835"/>
          <cell r="AI835"/>
        </row>
        <row r="836">
          <cell r="E836" t="str">
            <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cell r="V836"/>
          <cell r="W836"/>
          <cell r="X836"/>
          <cell r="Y836"/>
          <cell r="Z836"/>
          <cell r="AA836"/>
          <cell r="AB836"/>
          <cell r="AC836"/>
          <cell r="AD836"/>
          <cell r="AE836"/>
          <cell r="AF836"/>
          <cell r="AG836"/>
          <cell r="AH836"/>
          <cell r="AI836"/>
        </row>
        <row r="837">
          <cell r="E837" t="str">
            <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cell r="V837"/>
          <cell r="W837"/>
          <cell r="X837"/>
          <cell r="Y837"/>
          <cell r="Z837"/>
          <cell r="AA837"/>
          <cell r="AB837"/>
          <cell r="AC837"/>
          <cell r="AD837"/>
          <cell r="AE837"/>
          <cell r="AF837"/>
          <cell r="AG837"/>
          <cell r="AH837"/>
          <cell r="AI837"/>
        </row>
        <row r="838">
          <cell r="E838" t="str">
            <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cell r="V838"/>
          <cell r="W838"/>
          <cell r="X838"/>
          <cell r="Y838"/>
          <cell r="Z838"/>
          <cell r="AA838"/>
          <cell r="AB838"/>
          <cell r="AC838"/>
          <cell r="AD838"/>
          <cell r="AE838"/>
          <cell r="AF838"/>
          <cell r="AG838"/>
          <cell r="AH838"/>
          <cell r="AI838"/>
        </row>
        <row r="839">
          <cell r="E839"/>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row>
        <row r="840">
          <cell r="E840"/>
          <cell r="F840"/>
          <cell r="G840"/>
          <cell r="H840"/>
          <cell r="I840"/>
          <cell r="J840"/>
          <cell r="K840"/>
          <cell r="L840"/>
          <cell r="M840"/>
          <cell r="N840"/>
          <cell r="O840"/>
          <cell r="P840"/>
          <cell r="Q840"/>
          <cell r="R840"/>
          <cell r="S840"/>
          <cell r="T840"/>
          <cell r="U840"/>
          <cell r="V840"/>
          <cell r="W840"/>
          <cell r="X840"/>
          <cell r="Y840"/>
          <cell r="Z840"/>
          <cell r="AA840"/>
          <cell r="AB840"/>
          <cell r="AC840"/>
          <cell r="AD840"/>
          <cell r="AE840"/>
          <cell r="AF840"/>
          <cell r="AG840"/>
          <cell r="AH840"/>
          <cell r="AI840"/>
        </row>
        <row r="841">
          <cell r="E841" t="str">
            <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cell r="V841"/>
          <cell r="W841"/>
          <cell r="X841"/>
          <cell r="Y841"/>
          <cell r="Z841"/>
          <cell r="AA841"/>
          <cell r="AB841"/>
          <cell r="AC841"/>
          <cell r="AD841"/>
          <cell r="AE841"/>
          <cell r="AF841"/>
          <cell r="AG841"/>
          <cell r="AH841"/>
          <cell r="AI841"/>
        </row>
        <row r="842">
          <cell r="E842" t="str">
            <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cell r="V842"/>
          <cell r="W842"/>
          <cell r="X842"/>
          <cell r="Y842"/>
          <cell r="Z842"/>
          <cell r="AA842"/>
          <cell r="AB842"/>
          <cell r="AC842"/>
          <cell r="AD842"/>
          <cell r="AE842"/>
          <cell r="AF842"/>
          <cell r="AG842"/>
          <cell r="AH842"/>
          <cell r="AI842"/>
        </row>
        <row r="843">
          <cell r="E843" t="str">
            <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cell r="V843"/>
          <cell r="W843"/>
          <cell r="X843"/>
          <cell r="Y843"/>
          <cell r="Z843"/>
          <cell r="AA843"/>
          <cell r="AB843"/>
          <cell r="AC843"/>
          <cell r="AD843"/>
          <cell r="AE843"/>
          <cell r="AF843"/>
          <cell r="AG843"/>
          <cell r="AH843"/>
          <cell r="AI843"/>
        </row>
        <row r="844">
          <cell r="E844" t="str">
            <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cell r="V844"/>
          <cell r="W844"/>
          <cell r="X844"/>
          <cell r="Y844"/>
          <cell r="Z844"/>
          <cell r="AA844"/>
          <cell r="AB844"/>
          <cell r="AC844"/>
          <cell r="AD844"/>
          <cell r="AE844"/>
          <cell r="AF844"/>
          <cell r="AG844"/>
          <cell r="AH844"/>
          <cell r="AI844"/>
        </row>
        <row r="845">
          <cell r="E845" t="str">
            <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cell r="V845"/>
          <cell r="W845"/>
          <cell r="X845"/>
          <cell r="Y845"/>
          <cell r="Z845"/>
          <cell r="AA845"/>
          <cell r="AB845"/>
          <cell r="AC845"/>
          <cell r="AD845"/>
          <cell r="AE845"/>
          <cell r="AF845"/>
          <cell r="AG845"/>
          <cell r="AH845"/>
          <cell r="AI845"/>
        </row>
        <row r="846">
          <cell r="E846" t="str">
            <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cell r="V846"/>
          <cell r="W846"/>
          <cell r="X846"/>
          <cell r="Y846"/>
          <cell r="Z846"/>
          <cell r="AA846"/>
          <cell r="AB846"/>
          <cell r="AC846"/>
          <cell r="AD846"/>
          <cell r="AE846"/>
          <cell r="AF846"/>
          <cell r="AG846"/>
          <cell r="AH846"/>
          <cell r="AI846"/>
        </row>
        <row r="847">
          <cell r="E847" t="str">
            <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cell r="V847"/>
          <cell r="W847"/>
          <cell r="X847"/>
          <cell r="Y847"/>
          <cell r="Z847"/>
          <cell r="AA847"/>
          <cell r="AB847"/>
          <cell r="AC847"/>
          <cell r="AD847"/>
          <cell r="AE847"/>
          <cell r="AF847"/>
          <cell r="AG847"/>
          <cell r="AH847"/>
          <cell r="AI847"/>
        </row>
        <row r="848">
          <cell r="E848" t="str">
            <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cell r="V848"/>
          <cell r="W848"/>
          <cell r="X848"/>
          <cell r="Y848"/>
          <cell r="Z848"/>
          <cell r="AA848"/>
          <cell r="AB848"/>
          <cell r="AC848"/>
          <cell r="AD848"/>
          <cell r="AE848"/>
          <cell r="AF848"/>
          <cell r="AG848"/>
          <cell r="AH848"/>
          <cell r="AI848"/>
        </row>
        <row r="849">
          <cell r="E849" t="str">
            <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cell r="V849"/>
          <cell r="W849"/>
          <cell r="X849"/>
          <cell r="Y849"/>
          <cell r="Z849"/>
          <cell r="AA849"/>
          <cell r="AB849"/>
          <cell r="AC849"/>
          <cell r="AD849"/>
          <cell r="AE849"/>
          <cell r="AF849"/>
          <cell r="AG849"/>
          <cell r="AH849"/>
          <cell r="AI849"/>
        </row>
        <row r="850">
          <cell r="E850" t="str">
            <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cell r="V850"/>
          <cell r="W850"/>
          <cell r="X850"/>
          <cell r="Y850"/>
          <cell r="Z850"/>
          <cell r="AA850"/>
          <cell r="AB850"/>
          <cell r="AC850"/>
          <cell r="AD850"/>
          <cell r="AE850"/>
          <cell r="AF850"/>
          <cell r="AG850"/>
          <cell r="AH850"/>
          <cell r="AI850"/>
        </row>
        <row r="851">
          <cell r="E851" t="str">
            <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cell r="V851"/>
          <cell r="W851"/>
          <cell r="X851"/>
          <cell r="Y851"/>
          <cell r="Z851"/>
          <cell r="AA851"/>
          <cell r="AB851"/>
          <cell r="AC851"/>
          <cell r="AD851"/>
          <cell r="AE851"/>
          <cell r="AF851"/>
          <cell r="AG851"/>
          <cell r="AH851"/>
          <cell r="AI851"/>
        </row>
        <row r="852">
          <cell r="E852"/>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row>
        <row r="853">
          <cell r="E853"/>
          <cell r="F853"/>
          <cell r="G853"/>
          <cell r="H853"/>
          <cell r="I853"/>
          <cell r="J853"/>
          <cell r="K853"/>
          <cell r="L853"/>
          <cell r="M853"/>
          <cell r="N853"/>
          <cell r="O853"/>
          <cell r="P853"/>
          <cell r="Q853"/>
          <cell r="R853"/>
          <cell r="S853"/>
          <cell r="T853"/>
          <cell r="U853"/>
          <cell r="V853"/>
          <cell r="W853"/>
          <cell r="X853"/>
          <cell r="Y853"/>
          <cell r="Z853"/>
          <cell r="AA853"/>
          <cell r="AB853"/>
          <cell r="AC853"/>
          <cell r="AD853"/>
          <cell r="AE853"/>
          <cell r="AF853"/>
          <cell r="AG853"/>
          <cell r="AH853"/>
          <cell r="AI853"/>
        </row>
        <row r="854">
          <cell r="E854"/>
          <cell r="F854">
            <v>9875</v>
          </cell>
          <cell r="G854">
            <v>0</v>
          </cell>
          <cell r="H854">
            <v>0</v>
          </cell>
          <cell r="I854">
            <v>285000</v>
          </cell>
          <cell r="J854">
            <v>363815</v>
          </cell>
          <cell r="K854">
            <v>408233</v>
          </cell>
          <cell r="L854">
            <v>22000</v>
          </cell>
          <cell r="M854">
            <v>47000</v>
          </cell>
          <cell r="N854">
            <v>40703</v>
          </cell>
          <cell r="O854">
            <v>332057</v>
          </cell>
          <cell r="P854">
            <v>384696</v>
          </cell>
          <cell r="Q854">
            <v>393721</v>
          </cell>
          <cell r="R854">
            <v>150000</v>
          </cell>
          <cell r="S854">
            <v>160000</v>
          </cell>
          <cell r="T854">
            <v>120000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row>
        <row r="855">
          <cell r="E855"/>
          <cell r="F855"/>
          <cell r="G855"/>
          <cell r="H855"/>
          <cell r="I855"/>
          <cell r="J855"/>
          <cell r="K855"/>
          <cell r="L855"/>
          <cell r="M855"/>
          <cell r="N855"/>
          <cell r="O855"/>
          <cell r="P855"/>
          <cell r="Q855"/>
          <cell r="R855"/>
          <cell r="S855"/>
          <cell r="T855"/>
          <cell r="U855"/>
          <cell r="V855"/>
          <cell r="W855"/>
          <cell r="X855"/>
          <cell r="Y855"/>
          <cell r="Z855"/>
          <cell r="AA855"/>
          <cell r="AB855"/>
          <cell r="AC855"/>
          <cell r="AD855"/>
          <cell r="AE855"/>
          <cell r="AF855"/>
          <cell r="AG855"/>
          <cell r="AH855"/>
          <cell r="AI855"/>
        </row>
        <row r="856">
          <cell r="E856"/>
          <cell r="F856"/>
          <cell r="G856"/>
          <cell r="H856"/>
          <cell r="I856"/>
          <cell r="J856"/>
          <cell r="K856"/>
          <cell r="L856"/>
          <cell r="M856"/>
          <cell r="N856"/>
          <cell r="O856"/>
          <cell r="P856"/>
          <cell r="Q856"/>
          <cell r="R856"/>
          <cell r="S856"/>
          <cell r="T856"/>
          <cell r="U856"/>
          <cell r="V856"/>
          <cell r="W856"/>
          <cell r="X856"/>
          <cell r="Y856"/>
          <cell r="Z856"/>
          <cell r="AA856"/>
          <cell r="AB856"/>
          <cell r="AC856"/>
          <cell r="AD856"/>
          <cell r="AE856"/>
          <cell r="AF856"/>
          <cell r="AG856"/>
          <cell r="AH856"/>
          <cell r="AI856"/>
        </row>
        <row r="857">
          <cell r="E857"/>
          <cell r="F857"/>
          <cell r="G857"/>
          <cell r="H857"/>
          <cell r="I857"/>
          <cell r="J857"/>
          <cell r="K857"/>
          <cell r="L857"/>
          <cell r="M857"/>
          <cell r="N857"/>
          <cell r="O857"/>
          <cell r="P857"/>
          <cell r="Q857"/>
          <cell r="R857"/>
          <cell r="S857"/>
          <cell r="T857"/>
          <cell r="U857"/>
          <cell r="V857"/>
          <cell r="W857"/>
          <cell r="X857"/>
          <cell r="Y857"/>
          <cell r="Z857"/>
          <cell r="AA857"/>
          <cell r="AB857"/>
          <cell r="AC857"/>
          <cell r="AD857"/>
          <cell r="AE857"/>
          <cell r="AF857"/>
          <cell r="AG857"/>
          <cell r="AH857"/>
          <cell r="AI857"/>
        </row>
        <row r="858">
          <cell r="E858" t="str">
            <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cell r="V858"/>
          <cell r="W858"/>
          <cell r="X858"/>
          <cell r="Y858"/>
          <cell r="Z858"/>
          <cell r="AA858"/>
          <cell r="AB858"/>
          <cell r="AC858"/>
          <cell r="AD858"/>
          <cell r="AE858"/>
          <cell r="AF858"/>
          <cell r="AG858"/>
          <cell r="AH858"/>
          <cell r="AI858"/>
        </row>
        <row r="859">
          <cell r="E859" t="str">
            <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cell r="V859"/>
          <cell r="W859"/>
          <cell r="X859"/>
          <cell r="Y859"/>
          <cell r="Z859"/>
          <cell r="AA859"/>
          <cell r="AB859"/>
          <cell r="AC859"/>
          <cell r="AD859"/>
          <cell r="AE859"/>
          <cell r="AF859"/>
          <cell r="AG859"/>
          <cell r="AH859"/>
          <cell r="AI859"/>
        </row>
        <row r="860">
          <cell r="E860" t="str">
            <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cell r="V860"/>
          <cell r="W860"/>
          <cell r="X860"/>
          <cell r="Y860"/>
          <cell r="Z860"/>
          <cell r="AA860"/>
          <cell r="AB860"/>
          <cell r="AC860"/>
          <cell r="AD860"/>
          <cell r="AE860"/>
          <cell r="AF860"/>
          <cell r="AG860"/>
          <cell r="AH860"/>
          <cell r="AI860"/>
        </row>
        <row r="861">
          <cell r="E861" t="str">
            <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cell r="V861"/>
          <cell r="W861"/>
          <cell r="X861"/>
          <cell r="Y861"/>
          <cell r="Z861"/>
          <cell r="AA861"/>
          <cell r="AB861"/>
          <cell r="AC861"/>
          <cell r="AD861"/>
          <cell r="AE861"/>
          <cell r="AF861"/>
          <cell r="AG861"/>
          <cell r="AH861"/>
          <cell r="AI861"/>
        </row>
        <row r="862">
          <cell r="E862" t="str">
            <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cell r="V862"/>
          <cell r="W862"/>
          <cell r="X862"/>
          <cell r="Y862"/>
          <cell r="Z862"/>
          <cell r="AA862"/>
          <cell r="AB862"/>
          <cell r="AC862"/>
          <cell r="AD862"/>
          <cell r="AE862"/>
          <cell r="AF862"/>
          <cell r="AG862"/>
          <cell r="AH862"/>
          <cell r="AI862"/>
        </row>
        <row r="863">
          <cell r="E863"/>
          <cell r="F863"/>
          <cell r="G863"/>
          <cell r="H863"/>
          <cell r="I863"/>
          <cell r="J863"/>
          <cell r="K863"/>
          <cell r="L863"/>
          <cell r="M863"/>
          <cell r="N863"/>
          <cell r="O863"/>
          <cell r="P863"/>
          <cell r="Q863"/>
          <cell r="R863"/>
          <cell r="S863"/>
          <cell r="T863"/>
          <cell r="U863"/>
          <cell r="V863"/>
          <cell r="W863"/>
          <cell r="X863"/>
          <cell r="Y863"/>
          <cell r="Z863"/>
          <cell r="AA863"/>
          <cell r="AB863"/>
          <cell r="AC863"/>
          <cell r="AD863"/>
          <cell r="AE863"/>
          <cell r="AF863"/>
          <cell r="AG863"/>
          <cell r="AH863"/>
          <cell r="AI863"/>
        </row>
        <row r="864">
          <cell r="E864"/>
          <cell r="F864"/>
          <cell r="G864"/>
          <cell r="H864"/>
          <cell r="I864"/>
          <cell r="J864"/>
          <cell r="K864"/>
          <cell r="L864"/>
          <cell r="M864"/>
          <cell r="N864"/>
          <cell r="O864"/>
          <cell r="P864"/>
          <cell r="Q864"/>
          <cell r="R864"/>
          <cell r="S864"/>
          <cell r="T864"/>
          <cell r="U864"/>
          <cell r="V864"/>
          <cell r="W864"/>
          <cell r="X864"/>
          <cell r="Y864"/>
          <cell r="Z864"/>
          <cell r="AA864"/>
          <cell r="AB864"/>
          <cell r="AC864"/>
          <cell r="AD864"/>
          <cell r="AE864"/>
          <cell r="AF864"/>
          <cell r="AG864"/>
          <cell r="AH864"/>
          <cell r="AI864"/>
        </row>
        <row r="865">
          <cell r="E865" t="str">
            <v>Richtersveld</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cell r="V865"/>
          <cell r="W865"/>
          <cell r="X865"/>
          <cell r="Y865"/>
          <cell r="Z865"/>
          <cell r="AA865"/>
          <cell r="AB865"/>
          <cell r="AC865"/>
          <cell r="AD865"/>
          <cell r="AE865"/>
          <cell r="AF865"/>
          <cell r="AG865"/>
          <cell r="AH865"/>
          <cell r="AI865"/>
        </row>
        <row r="866">
          <cell r="E866" t="str">
            <v>Nama Khoi</v>
          </cell>
          <cell r="F866">
            <v>0</v>
          </cell>
          <cell r="G866">
            <v>0</v>
          </cell>
          <cell r="H866">
            <v>0</v>
          </cell>
          <cell r="I866">
            <v>495</v>
          </cell>
          <cell r="J866">
            <v>0</v>
          </cell>
          <cell r="K866">
            <v>31044</v>
          </cell>
          <cell r="L866">
            <v>0</v>
          </cell>
          <cell r="M866">
            <v>0</v>
          </cell>
          <cell r="N866">
            <v>0</v>
          </cell>
          <cell r="O866">
            <v>0</v>
          </cell>
          <cell r="P866">
            <v>0</v>
          </cell>
          <cell r="Q866">
            <v>0</v>
          </cell>
          <cell r="R866">
            <v>0</v>
          </cell>
          <cell r="S866">
            <v>0</v>
          </cell>
          <cell r="T866">
            <v>0</v>
          </cell>
          <cell r="U866"/>
          <cell r="V866"/>
          <cell r="W866"/>
          <cell r="X866"/>
          <cell r="Y866"/>
          <cell r="Z866"/>
          <cell r="AA866"/>
          <cell r="AB866"/>
          <cell r="AC866"/>
          <cell r="AD866"/>
          <cell r="AE866"/>
          <cell r="AF866"/>
          <cell r="AG866"/>
          <cell r="AH866"/>
          <cell r="AI866"/>
        </row>
        <row r="867">
          <cell r="E867" t="str">
            <v>Kamiesberg</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cell r="V867"/>
          <cell r="W867"/>
          <cell r="X867"/>
          <cell r="Y867"/>
          <cell r="Z867"/>
          <cell r="AA867"/>
          <cell r="AB867"/>
          <cell r="AC867"/>
          <cell r="AD867"/>
          <cell r="AE867"/>
          <cell r="AF867"/>
          <cell r="AG867"/>
          <cell r="AH867"/>
          <cell r="AI867"/>
        </row>
        <row r="868">
          <cell r="E868" t="str">
            <v>Hantam</v>
          </cell>
          <cell r="F868">
            <v>0</v>
          </cell>
          <cell r="G868">
            <v>0</v>
          </cell>
          <cell r="H868">
            <v>0</v>
          </cell>
          <cell r="I868">
            <v>127</v>
          </cell>
          <cell r="J868">
            <v>0</v>
          </cell>
          <cell r="K868">
            <v>0</v>
          </cell>
          <cell r="L868">
            <v>0</v>
          </cell>
          <cell r="M868">
            <v>0</v>
          </cell>
          <cell r="N868">
            <v>0</v>
          </cell>
          <cell r="O868">
            <v>0</v>
          </cell>
          <cell r="P868">
            <v>0</v>
          </cell>
          <cell r="Q868">
            <v>0</v>
          </cell>
          <cell r="R868">
            <v>0</v>
          </cell>
          <cell r="S868">
            <v>0</v>
          </cell>
          <cell r="T868">
            <v>0</v>
          </cell>
          <cell r="U868"/>
          <cell r="V868"/>
          <cell r="W868"/>
          <cell r="X868"/>
          <cell r="Y868"/>
          <cell r="Z868"/>
          <cell r="AA868"/>
          <cell r="AB868"/>
          <cell r="AC868"/>
          <cell r="AD868"/>
          <cell r="AE868"/>
          <cell r="AF868"/>
          <cell r="AG868"/>
          <cell r="AH868"/>
          <cell r="AI868"/>
        </row>
        <row r="869">
          <cell r="E869" t="str">
            <v>Karoo Hoogland</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cell r="V869"/>
          <cell r="W869"/>
          <cell r="X869"/>
          <cell r="Y869"/>
          <cell r="Z869"/>
          <cell r="AA869"/>
          <cell r="AB869"/>
          <cell r="AC869"/>
          <cell r="AD869"/>
          <cell r="AE869"/>
          <cell r="AF869"/>
          <cell r="AG869"/>
          <cell r="AH869"/>
          <cell r="AI869"/>
        </row>
        <row r="870">
          <cell r="E870" t="str">
            <v>Khâi-Ma</v>
          </cell>
          <cell r="F870">
            <v>0</v>
          </cell>
          <cell r="G870">
            <v>0</v>
          </cell>
          <cell r="H870">
            <v>0</v>
          </cell>
          <cell r="I870">
            <v>206</v>
          </cell>
          <cell r="J870">
            <v>0</v>
          </cell>
          <cell r="K870">
            <v>0</v>
          </cell>
          <cell r="L870">
            <v>0</v>
          </cell>
          <cell r="M870">
            <v>0</v>
          </cell>
          <cell r="N870">
            <v>0</v>
          </cell>
          <cell r="O870">
            <v>0</v>
          </cell>
          <cell r="P870">
            <v>0</v>
          </cell>
          <cell r="Q870">
            <v>0</v>
          </cell>
          <cell r="R870">
            <v>0</v>
          </cell>
          <cell r="S870">
            <v>0</v>
          </cell>
          <cell r="T870">
            <v>0</v>
          </cell>
          <cell r="U870"/>
          <cell r="V870"/>
          <cell r="W870"/>
          <cell r="X870"/>
          <cell r="Y870"/>
          <cell r="Z870"/>
          <cell r="AA870"/>
          <cell r="AB870"/>
          <cell r="AC870"/>
          <cell r="AD870"/>
          <cell r="AE870"/>
          <cell r="AF870"/>
          <cell r="AG870"/>
          <cell r="AH870"/>
          <cell r="AI870"/>
        </row>
        <row r="871">
          <cell r="E871" t="str">
            <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cell r="V871"/>
          <cell r="W871"/>
          <cell r="X871"/>
          <cell r="Y871"/>
          <cell r="Z871"/>
          <cell r="AA871"/>
          <cell r="AB871"/>
          <cell r="AC871"/>
          <cell r="AD871"/>
          <cell r="AE871"/>
          <cell r="AF871"/>
          <cell r="AG871"/>
          <cell r="AH871"/>
          <cell r="AI871"/>
        </row>
        <row r="872">
          <cell r="E872" t="str">
            <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cell r="V872"/>
          <cell r="W872"/>
          <cell r="X872"/>
          <cell r="Y872"/>
          <cell r="Z872"/>
          <cell r="AA872"/>
          <cell r="AB872"/>
          <cell r="AC872"/>
          <cell r="AD872"/>
          <cell r="AE872"/>
          <cell r="AF872"/>
          <cell r="AG872"/>
          <cell r="AH872"/>
          <cell r="AI872"/>
        </row>
        <row r="873">
          <cell r="E873" t="str">
            <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cell r="V873"/>
          <cell r="W873"/>
          <cell r="X873"/>
          <cell r="Y873"/>
          <cell r="Z873"/>
          <cell r="AA873"/>
          <cell r="AB873"/>
          <cell r="AC873"/>
          <cell r="AD873"/>
          <cell r="AE873"/>
          <cell r="AF873"/>
          <cell r="AG873"/>
          <cell r="AH873"/>
          <cell r="AI873"/>
        </row>
        <row r="874">
          <cell r="E874" t="str">
            <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cell r="V874"/>
          <cell r="W874"/>
          <cell r="X874"/>
          <cell r="Y874"/>
          <cell r="Z874"/>
          <cell r="AA874"/>
          <cell r="AB874"/>
          <cell r="AC874"/>
          <cell r="AD874"/>
          <cell r="AE874"/>
          <cell r="AF874"/>
          <cell r="AG874"/>
          <cell r="AH874"/>
          <cell r="AI874"/>
        </row>
        <row r="875">
          <cell r="E875" t="str">
            <v>Namakwa District Municipality</v>
          </cell>
          <cell r="F875">
            <v>3000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cell r="V875"/>
          <cell r="W875"/>
          <cell r="X875"/>
          <cell r="Y875"/>
          <cell r="Z875"/>
          <cell r="AA875"/>
          <cell r="AB875"/>
          <cell r="AC875"/>
          <cell r="AD875"/>
          <cell r="AE875"/>
          <cell r="AF875"/>
          <cell r="AG875"/>
          <cell r="AH875"/>
          <cell r="AI875"/>
        </row>
        <row r="876">
          <cell r="E876"/>
          <cell r="F876">
            <v>3000</v>
          </cell>
          <cell r="G876">
            <v>0</v>
          </cell>
          <cell r="H876">
            <v>0</v>
          </cell>
          <cell r="I876">
            <v>828</v>
          </cell>
          <cell r="J876">
            <v>0</v>
          </cell>
          <cell r="K876">
            <v>31044</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row>
        <row r="877">
          <cell r="E877"/>
          <cell r="F877"/>
          <cell r="G877"/>
          <cell r="H877"/>
          <cell r="I877"/>
          <cell r="J877"/>
          <cell r="K877"/>
          <cell r="L877"/>
          <cell r="M877"/>
          <cell r="N877"/>
          <cell r="O877"/>
          <cell r="P877"/>
          <cell r="Q877"/>
          <cell r="R877"/>
          <cell r="S877"/>
          <cell r="T877"/>
          <cell r="U877"/>
          <cell r="V877"/>
          <cell r="W877"/>
          <cell r="X877"/>
          <cell r="Y877"/>
          <cell r="Z877"/>
          <cell r="AA877"/>
          <cell r="AB877"/>
          <cell r="AC877"/>
          <cell r="AD877"/>
          <cell r="AE877"/>
          <cell r="AF877"/>
          <cell r="AG877"/>
          <cell r="AH877"/>
          <cell r="AI877"/>
        </row>
        <row r="878">
          <cell r="E878" t="str">
            <v>Ubuntu</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cell r="V878"/>
          <cell r="W878"/>
          <cell r="X878"/>
          <cell r="Y878"/>
          <cell r="Z878"/>
          <cell r="AA878"/>
          <cell r="AB878"/>
          <cell r="AC878"/>
          <cell r="AD878"/>
          <cell r="AE878"/>
          <cell r="AF878"/>
          <cell r="AG878"/>
          <cell r="AH878"/>
          <cell r="AI878"/>
        </row>
        <row r="879">
          <cell r="E879" t="str">
            <v>Umsobomvu</v>
          </cell>
          <cell r="F879">
            <v>0</v>
          </cell>
          <cell r="G879">
            <v>0</v>
          </cell>
          <cell r="H879">
            <v>0</v>
          </cell>
          <cell r="I879">
            <v>1207</v>
          </cell>
          <cell r="J879">
            <v>0</v>
          </cell>
          <cell r="K879">
            <v>0</v>
          </cell>
          <cell r="L879">
            <v>0</v>
          </cell>
          <cell r="M879">
            <v>0</v>
          </cell>
          <cell r="N879">
            <v>0</v>
          </cell>
          <cell r="O879">
            <v>0</v>
          </cell>
          <cell r="P879">
            <v>0</v>
          </cell>
          <cell r="Q879">
            <v>0</v>
          </cell>
          <cell r="R879">
            <v>0</v>
          </cell>
          <cell r="S879">
            <v>0</v>
          </cell>
          <cell r="T879">
            <v>0</v>
          </cell>
          <cell r="U879"/>
          <cell r="V879"/>
          <cell r="W879"/>
          <cell r="X879"/>
          <cell r="Y879"/>
          <cell r="Z879"/>
          <cell r="AA879"/>
          <cell r="AB879"/>
          <cell r="AC879"/>
          <cell r="AD879"/>
          <cell r="AE879"/>
          <cell r="AF879"/>
          <cell r="AG879"/>
          <cell r="AH879"/>
          <cell r="AI879"/>
        </row>
        <row r="880">
          <cell r="E880" t="str">
            <v>Emthanjeni</v>
          </cell>
          <cell r="F880">
            <v>0</v>
          </cell>
          <cell r="G880">
            <v>0</v>
          </cell>
          <cell r="H880">
            <v>0</v>
          </cell>
          <cell r="I880">
            <v>6650</v>
          </cell>
          <cell r="J880">
            <v>0</v>
          </cell>
          <cell r="K880">
            <v>0</v>
          </cell>
          <cell r="L880">
            <v>0</v>
          </cell>
          <cell r="M880">
            <v>0</v>
          </cell>
          <cell r="N880">
            <v>0</v>
          </cell>
          <cell r="O880">
            <v>0</v>
          </cell>
          <cell r="P880">
            <v>0</v>
          </cell>
          <cell r="Q880">
            <v>0</v>
          </cell>
          <cell r="R880">
            <v>0</v>
          </cell>
          <cell r="S880">
            <v>0</v>
          </cell>
          <cell r="T880">
            <v>0</v>
          </cell>
          <cell r="U880"/>
          <cell r="V880"/>
          <cell r="W880"/>
          <cell r="X880"/>
          <cell r="Y880"/>
          <cell r="Z880"/>
          <cell r="AA880"/>
          <cell r="AB880"/>
          <cell r="AC880"/>
          <cell r="AD880"/>
          <cell r="AE880"/>
          <cell r="AF880"/>
          <cell r="AG880"/>
          <cell r="AH880"/>
          <cell r="AI880"/>
        </row>
        <row r="881">
          <cell r="E881" t="str">
            <v>Kareeberg</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cell r="V881"/>
          <cell r="W881"/>
          <cell r="X881"/>
          <cell r="Y881"/>
          <cell r="Z881"/>
          <cell r="AA881"/>
          <cell r="AB881"/>
          <cell r="AC881"/>
          <cell r="AD881"/>
          <cell r="AE881"/>
          <cell r="AF881"/>
          <cell r="AG881"/>
          <cell r="AH881"/>
          <cell r="AI881"/>
        </row>
        <row r="882">
          <cell r="E882" t="str">
            <v>Renosterberg</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cell r="V882"/>
          <cell r="W882"/>
          <cell r="X882"/>
          <cell r="Y882"/>
          <cell r="Z882"/>
          <cell r="AA882"/>
          <cell r="AB882"/>
          <cell r="AC882"/>
          <cell r="AD882"/>
          <cell r="AE882"/>
          <cell r="AF882"/>
          <cell r="AG882"/>
          <cell r="AH882"/>
          <cell r="AI882"/>
        </row>
        <row r="883">
          <cell r="E883" t="str">
            <v>Thembelihle</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cell r="V883"/>
          <cell r="W883"/>
          <cell r="X883"/>
          <cell r="Y883"/>
          <cell r="Z883"/>
          <cell r="AA883"/>
          <cell r="AB883"/>
          <cell r="AC883"/>
          <cell r="AD883"/>
          <cell r="AE883"/>
          <cell r="AF883"/>
          <cell r="AG883"/>
          <cell r="AH883"/>
          <cell r="AI883"/>
        </row>
        <row r="884">
          <cell r="E884" t="str">
            <v>Siyathemba</v>
          </cell>
          <cell r="F884">
            <v>0</v>
          </cell>
          <cell r="G884">
            <v>0</v>
          </cell>
          <cell r="H884">
            <v>0</v>
          </cell>
          <cell r="I884">
            <v>4048</v>
          </cell>
          <cell r="J884">
            <v>0</v>
          </cell>
          <cell r="K884">
            <v>0</v>
          </cell>
          <cell r="L884">
            <v>0</v>
          </cell>
          <cell r="M884">
            <v>0</v>
          </cell>
          <cell r="N884">
            <v>0</v>
          </cell>
          <cell r="O884">
            <v>0</v>
          </cell>
          <cell r="P884">
            <v>0</v>
          </cell>
          <cell r="Q884">
            <v>0</v>
          </cell>
          <cell r="R884">
            <v>0</v>
          </cell>
          <cell r="S884">
            <v>0</v>
          </cell>
          <cell r="T884">
            <v>0</v>
          </cell>
          <cell r="U884"/>
          <cell r="V884"/>
          <cell r="W884"/>
          <cell r="X884"/>
          <cell r="Y884"/>
          <cell r="Z884"/>
          <cell r="AA884"/>
          <cell r="AB884"/>
          <cell r="AC884"/>
          <cell r="AD884"/>
          <cell r="AE884"/>
          <cell r="AF884"/>
          <cell r="AG884"/>
          <cell r="AH884"/>
          <cell r="AI884"/>
        </row>
        <row r="885">
          <cell r="E885" t="str">
            <v>Siyancuma</v>
          </cell>
          <cell r="F885">
            <v>0</v>
          </cell>
          <cell r="G885">
            <v>0</v>
          </cell>
          <cell r="H885">
            <v>0</v>
          </cell>
          <cell r="I885">
            <v>0</v>
          </cell>
          <cell r="J885">
            <v>0</v>
          </cell>
          <cell r="K885">
            <v>0</v>
          </cell>
          <cell r="L885">
            <v>0</v>
          </cell>
          <cell r="M885">
            <v>0</v>
          </cell>
          <cell r="N885">
            <v>0</v>
          </cell>
          <cell r="O885">
            <v>5686</v>
          </cell>
          <cell r="P885">
            <v>0</v>
          </cell>
          <cell r="Q885">
            <v>0</v>
          </cell>
          <cell r="R885">
            <v>0</v>
          </cell>
          <cell r="S885">
            <v>0</v>
          </cell>
          <cell r="T885">
            <v>0</v>
          </cell>
          <cell r="U885"/>
          <cell r="V885"/>
          <cell r="W885"/>
          <cell r="X885"/>
          <cell r="Y885"/>
          <cell r="Z885"/>
          <cell r="AA885"/>
          <cell r="AB885"/>
          <cell r="AC885"/>
          <cell r="AD885"/>
          <cell r="AE885"/>
          <cell r="AF885"/>
          <cell r="AG885"/>
          <cell r="AH885"/>
          <cell r="AI885"/>
        </row>
        <row r="886">
          <cell r="E886" t="str">
            <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cell r="V886"/>
          <cell r="W886"/>
          <cell r="X886"/>
          <cell r="Y886"/>
          <cell r="Z886"/>
          <cell r="AA886"/>
          <cell r="AB886"/>
          <cell r="AC886"/>
          <cell r="AD886"/>
          <cell r="AE886"/>
          <cell r="AF886"/>
          <cell r="AG886"/>
          <cell r="AH886"/>
          <cell r="AI886"/>
        </row>
        <row r="887">
          <cell r="E887" t="str">
            <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cell r="V887"/>
          <cell r="W887"/>
          <cell r="X887"/>
          <cell r="Y887"/>
          <cell r="Z887"/>
          <cell r="AA887"/>
          <cell r="AB887"/>
          <cell r="AC887"/>
          <cell r="AD887"/>
          <cell r="AE887"/>
          <cell r="AF887"/>
          <cell r="AG887"/>
          <cell r="AH887"/>
          <cell r="AI887"/>
        </row>
        <row r="888">
          <cell r="E888" t="str">
            <v>Pixley Ka Seme District Municipality</v>
          </cell>
          <cell r="F888">
            <v>1500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cell r="V888"/>
          <cell r="W888"/>
          <cell r="X888"/>
          <cell r="Y888"/>
          <cell r="Z888"/>
          <cell r="AA888"/>
          <cell r="AB888"/>
          <cell r="AC888"/>
          <cell r="AD888"/>
          <cell r="AE888"/>
          <cell r="AF888"/>
          <cell r="AG888"/>
          <cell r="AH888"/>
          <cell r="AI888"/>
        </row>
        <row r="889">
          <cell r="E889"/>
          <cell r="F889">
            <v>1500</v>
          </cell>
          <cell r="G889">
            <v>0</v>
          </cell>
          <cell r="H889">
            <v>0</v>
          </cell>
          <cell r="I889">
            <v>11905</v>
          </cell>
          <cell r="J889">
            <v>0</v>
          </cell>
          <cell r="K889">
            <v>0</v>
          </cell>
          <cell r="L889">
            <v>0</v>
          </cell>
          <cell r="M889">
            <v>0</v>
          </cell>
          <cell r="N889">
            <v>0</v>
          </cell>
          <cell r="O889">
            <v>5686</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row>
        <row r="890">
          <cell r="E890"/>
          <cell r="F890"/>
          <cell r="G890"/>
          <cell r="H890"/>
          <cell r="I890"/>
          <cell r="J890"/>
          <cell r="K890"/>
          <cell r="L890"/>
          <cell r="M890"/>
          <cell r="N890"/>
          <cell r="O890"/>
          <cell r="P890"/>
          <cell r="Q890"/>
          <cell r="R890"/>
          <cell r="S890"/>
          <cell r="T890"/>
          <cell r="U890"/>
          <cell r="V890"/>
          <cell r="W890"/>
          <cell r="X890"/>
          <cell r="Y890"/>
          <cell r="Z890"/>
          <cell r="AA890"/>
          <cell r="AB890"/>
          <cell r="AC890"/>
          <cell r="AD890"/>
          <cell r="AE890"/>
          <cell r="AF890"/>
          <cell r="AG890"/>
          <cell r="AH890"/>
          <cell r="AI890"/>
        </row>
        <row r="891">
          <cell r="E891" t="str">
            <v>!Kai !Garib</v>
          </cell>
          <cell r="F891">
            <v>0</v>
          </cell>
          <cell r="G891">
            <v>0</v>
          </cell>
          <cell r="H891">
            <v>0</v>
          </cell>
          <cell r="I891">
            <v>590</v>
          </cell>
          <cell r="J891">
            <v>0</v>
          </cell>
          <cell r="K891">
            <v>0</v>
          </cell>
          <cell r="L891">
            <v>0</v>
          </cell>
          <cell r="M891">
            <v>0</v>
          </cell>
          <cell r="N891">
            <v>0</v>
          </cell>
          <cell r="O891">
            <v>0</v>
          </cell>
          <cell r="P891">
            <v>0</v>
          </cell>
          <cell r="Q891">
            <v>0</v>
          </cell>
          <cell r="R891">
            <v>0</v>
          </cell>
          <cell r="S891">
            <v>0</v>
          </cell>
          <cell r="T891">
            <v>0</v>
          </cell>
          <cell r="U891"/>
          <cell r="V891"/>
          <cell r="W891"/>
          <cell r="X891"/>
          <cell r="Y891"/>
          <cell r="Z891"/>
          <cell r="AA891"/>
          <cell r="AB891"/>
          <cell r="AC891"/>
          <cell r="AD891"/>
          <cell r="AE891"/>
          <cell r="AF891"/>
          <cell r="AG891"/>
          <cell r="AH891"/>
          <cell r="AI891"/>
        </row>
        <row r="892">
          <cell r="E892" t="str">
            <v>!Kheis</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cell r="V892"/>
          <cell r="W892"/>
          <cell r="X892"/>
          <cell r="Y892"/>
          <cell r="Z892"/>
          <cell r="AA892"/>
          <cell r="AB892"/>
          <cell r="AC892"/>
          <cell r="AD892"/>
          <cell r="AE892"/>
          <cell r="AF892"/>
          <cell r="AG892"/>
          <cell r="AH892"/>
          <cell r="AI892"/>
        </row>
        <row r="893">
          <cell r="E893" t="str">
            <v>Tsantsabane</v>
          </cell>
          <cell r="F893">
            <v>0</v>
          </cell>
          <cell r="G893">
            <v>0</v>
          </cell>
          <cell r="H893">
            <v>0</v>
          </cell>
          <cell r="I893">
            <v>1247</v>
          </cell>
          <cell r="J893">
            <v>2554</v>
          </cell>
          <cell r="K893">
            <v>32502</v>
          </cell>
          <cell r="L893">
            <v>0</v>
          </cell>
          <cell r="M893">
            <v>0</v>
          </cell>
          <cell r="N893">
            <v>0</v>
          </cell>
          <cell r="O893">
            <v>0</v>
          </cell>
          <cell r="P893">
            <v>0</v>
          </cell>
          <cell r="Q893">
            <v>0</v>
          </cell>
          <cell r="R893">
            <v>0</v>
          </cell>
          <cell r="S893">
            <v>0</v>
          </cell>
          <cell r="T893">
            <v>0</v>
          </cell>
          <cell r="U893"/>
          <cell r="V893"/>
          <cell r="W893"/>
          <cell r="X893"/>
          <cell r="Y893"/>
          <cell r="Z893"/>
          <cell r="AA893"/>
          <cell r="AB893"/>
          <cell r="AC893"/>
          <cell r="AD893"/>
          <cell r="AE893"/>
          <cell r="AF893"/>
          <cell r="AG893"/>
          <cell r="AH893"/>
          <cell r="AI893"/>
        </row>
        <row r="894">
          <cell r="E894" t="str">
            <v>Kgatelopele</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cell r="V894"/>
          <cell r="W894"/>
          <cell r="X894"/>
          <cell r="Y894"/>
          <cell r="Z894"/>
          <cell r="AA894"/>
          <cell r="AB894"/>
          <cell r="AC894"/>
          <cell r="AD894"/>
          <cell r="AE894"/>
          <cell r="AF894"/>
          <cell r="AG894"/>
          <cell r="AH894"/>
          <cell r="AI894"/>
        </row>
        <row r="895">
          <cell r="E895" t="str">
            <v>Dawid Kruiper</v>
          </cell>
          <cell r="F895">
            <v>0</v>
          </cell>
          <cell r="G895">
            <v>0</v>
          </cell>
          <cell r="H895">
            <v>0</v>
          </cell>
          <cell r="I895">
            <v>863</v>
          </cell>
          <cell r="J895">
            <v>10339</v>
          </cell>
          <cell r="K895">
            <v>17716</v>
          </cell>
          <cell r="L895">
            <v>165</v>
          </cell>
          <cell r="M895">
            <v>300</v>
          </cell>
          <cell r="N895">
            <v>300</v>
          </cell>
          <cell r="O895">
            <v>27000</v>
          </cell>
          <cell r="P895">
            <v>41588</v>
          </cell>
          <cell r="Q895">
            <v>54542</v>
          </cell>
          <cell r="R895">
            <v>0</v>
          </cell>
          <cell r="S895">
            <v>0</v>
          </cell>
          <cell r="T895">
            <v>0</v>
          </cell>
          <cell r="U895"/>
          <cell r="V895"/>
          <cell r="W895"/>
          <cell r="X895"/>
          <cell r="Y895"/>
          <cell r="Z895"/>
          <cell r="AA895"/>
          <cell r="AB895"/>
          <cell r="AC895"/>
          <cell r="AD895"/>
          <cell r="AE895"/>
          <cell r="AF895"/>
          <cell r="AG895"/>
          <cell r="AH895"/>
          <cell r="AI895"/>
        </row>
        <row r="896">
          <cell r="E896" t="str">
            <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cell r="V896"/>
          <cell r="W896"/>
          <cell r="X896"/>
          <cell r="Y896"/>
          <cell r="Z896"/>
          <cell r="AA896"/>
          <cell r="AB896"/>
          <cell r="AC896"/>
          <cell r="AD896"/>
          <cell r="AE896"/>
          <cell r="AF896"/>
          <cell r="AG896"/>
          <cell r="AH896"/>
          <cell r="AI896"/>
        </row>
        <row r="897">
          <cell r="E897" t="str">
            <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cell r="V897"/>
          <cell r="W897"/>
          <cell r="X897"/>
          <cell r="Y897"/>
          <cell r="Z897"/>
          <cell r="AA897"/>
          <cell r="AB897"/>
          <cell r="AC897"/>
          <cell r="AD897"/>
          <cell r="AE897"/>
          <cell r="AF897"/>
          <cell r="AG897"/>
          <cell r="AH897"/>
          <cell r="AI897"/>
        </row>
        <row r="898">
          <cell r="E898" t="str">
            <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cell r="V898"/>
          <cell r="W898"/>
          <cell r="X898"/>
          <cell r="Y898"/>
          <cell r="Z898"/>
          <cell r="AA898"/>
          <cell r="AB898"/>
          <cell r="AC898"/>
          <cell r="AD898"/>
          <cell r="AE898"/>
          <cell r="AF898"/>
          <cell r="AG898"/>
          <cell r="AH898"/>
          <cell r="AI898"/>
        </row>
        <row r="899">
          <cell r="E899" t="str">
            <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cell r="V899"/>
          <cell r="W899"/>
          <cell r="X899"/>
          <cell r="Y899"/>
          <cell r="Z899"/>
          <cell r="AA899"/>
          <cell r="AB899"/>
          <cell r="AC899"/>
          <cell r="AD899"/>
          <cell r="AE899"/>
          <cell r="AF899"/>
          <cell r="AG899"/>
          <cell r="AH899"/>
          <cell r="AI899"/>
        </row>
        <row r="900">
          <cell r="E900" t="str">
            <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cell r="V900"/>
          <cell r="W900"/>
          <cell r="X900"/>
          <cell r="Y900"/>
          <cell r="Z900"/>
          <cell r="AA900"/>
          <cell r="AB900"/>
          <cell r="AC900"/>
          <cell r="AD900"/>
          <cell r="AE900"/>
          <cell r="AF900"/>
          <cell r="AG900"/>
          <cell r="AH900"/>
          <cell r="AI900"/>
        </row>
        <row r="901">
          <cell r="E901" t="str">
            <v>Z.F. Mgcawu District Municipality</v>
          </cell>
          <cell r="F901">
            <v>1500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cell r="V901"/>
          <cell r="W901"/>
          <cell r="X901"/>
          <cell r="Y901"/>
          <cell r="Z901"/>
          <cell r="AA901"/>
          <cell r="AB901"/>
          <cell r="AC901"/>
          <cell r="AD901"/>
          <cell r="AE901"/>
          <cell r="AF901"/>
          <cell r="AG901"/>
          <cell r="AH901"/>
          <cell r="AI901"/>
        </row>
        <row r="902">
          <cell r="E902"/>
          <cell r="F902">
            <v>1500</v>
          </cell>
          <cell r="G902">
            <v>0</v>
          </cell>
          <cell r="H902">
            <v>0</v>
          </cell>
          <cell r="I902">
            <v>2700</v>
          </cell>
          <cell r="J902">
            <v>12893</v>
          </cell>
          <cell r="K902">
            <v>50218</v>
          </cell>
          <cell r="L902">
            <v>165</v>
          </cell>
          <cell r="M902">
            <v>300</v>
          </cell>
          <cell r="N902">
            <v>300</v>
          </cell>
          <cell r="O902">
            <v>27000</v>
          </cell>
          <cell r="P902">
            <v>41588</v>
          </cell>
          <cell r="Q902">
            <v>54542</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row>
        <row r="903">
          <cell r="E903"/>
          <cell r="F903"/>
          <cell r="G903"/>
          <cell r="H903"/>
          <cell r="I903"/>
          <cell r="J903"/>
          <cell r="K903"/>
          <cell r="L903"/>
          <cell r="M903"/>
          <cell r="N903"/>
          <cell r="O903"/>
          <cell r="P903"/>
          <cell r="Q903"/>
          <cell r="R903"/>
          <cell r="S903"/>
          <cell r="T903"/>
          <cell r="U903"/>
          <cell r="V903"/>
          <cell r="W903"/>
          <cell r="X903"/>
          <cell r="Y903"/>
          <cell r="Z903"/>
          <cell r="AA903"/>
          <cell r="AB903"/>
          <cell r="AC903"/>
          <cell r="AD903"/>
          <cell r="AE903"/>
          <cell r="AF903"/>
          <cell r="AG903"/>
          <cell r="AH903"/>
          <cell r="AI903"/>
        </row>
        <row r="904">
          <cell r="E904" t="str">
            <v>Sol Plaatjie</v>
          </cell>
          <cell r="F904">
            <v>0</v>
          </cell>
          <cell r="G904">
            <v>0</v>
          </cell>
          <cell r="H904">
            <v>0</v>
          </cell>
          <cell r="I904">
            <v>0</v>
          </cell>
          <cell r="J904">
            <v>302</v>
          </cell>
          <cell r="K904">
            <v>11300</v>
          </cell>
          <cell r="L904">
            <v>300</v>
          </cell>
          <cell r="M904">
            <v>3000</v>
          </cell>
          <cell r="N904">
            <v>300</v>
          </cell>
          <cell r="O904">
            <v>0</v>
          </cell>
          <cell r="P904">
            <v>0</v>
          </cell>
          <cell r="Q904">
            <v>0</v>
          </cell>
          <cell r="R904">
            <v>0</v>
          </cell>
          <cell r="S904">
            <v>0</v>
          </cell>
          <cell r="T904">
            <v>0</v>
          </cell>
          <cell r="U904"/>
          <cell r="V904"/>
          <cell r="W904"/>
          <cell r="X904"/>
          <cell r="Y904"/>
          <cell r="Z904"/>
          <cell r="AA904"/>
          <cell r="AB904"/>
          <cell r="AC904"/>
          <cell r="AD904"/>
          <cell r="AE904"/>
          <cell r="AF904"/>
          <cell r="AG904"/>
          <cell r="AH904"/>
          <cell r="AI904"/>
        </row>
        <row r="905">
          <cell r="E905" t="str">
            <v>Dikgatlong</v>
          </cell>
          <cell r="F905">
            <v>0</v>
          </cell>
          <cell r="G905">
            <v>0</v>
          </cell>
          <cell r="H905">
            <v>0</v>
          </cell>
          <cell r="I905">
            <v>230</v>
          </cell>
          <cell r="J905">
            <v>7001</v>
          </cell>
          <cell r="K905">
            <v>4325</v>
          </cell>
          <cell r="L905">
            <v>0</v>
          </cell>
          <cell r="M905">
            <v>0</v>
          </cell>
          <cell r="N905">
            <v>0</v>
          </cell>
          <cell r="O905">
            <v>9945</v>
          </cell>
          <cell r="P905">
            <v>13055</v>
          </cell>
          <cell r="Q905">
            <v>0</v>
          </cell>
          <cell r="R905">
            <v>0</v>
          </cell>
          <cell r="S905">
            <v>0</v>
          </cell>
          <cell r="T905">
            <v>0</v>
          </cell>
          <cell r="U905"/>
          <cell r="V905"/>
          <cell r="W905"/>
          <cell r="X905"/>
          <cell r="Y905"/>
          <cell r="Z905"/>
          <cell r="AA905"/>
          <cell r="AB905"/>
          <cell r="AC905"/>
          <cell r="AD905"/>
          <cell r="AE905"/>
          <cell r="AF905"/>
          <cell r="AG905"/>
          <cell r="AH905"/>
          <cell r="AI905"/>
        </row>
        <row r="906">
          <cell r="E906" t="str">
            <v>Magareng</v>
          </cell>
          <cell r="F906">
            <v>0</v>
          </cell>
          <cell r="G906">
            <v>0</v>
          </cell>
          <cell r="H906">
            <v>0</v>
          </cell>
          <cell r="I906">
            <v>0</v>
          </cell>
          <cell r="J906">
            <v>0</v>
          </cell>
          <cell r="K906">
            <v>0</v>
          </cell>
          <cell r="L906">
            <v>0</v>
          </cell>
          <cell r="M906">
            <v>0</v>
          </cell>
          <cell r="N906">
            <v>0</v>
          </cell>
          <cell r="O906">
            <v>7000</v>
          </cell>
          <cell r="P906">
            <v>0</v>
          </cell>
          <cell r="Q906">
            <v>0</v>
          </cell>
          <cell r="R906">
            <v>0</v>
          </cell>
          <cell r="S906">
            <v>0</v>
          </cell>
          <cell r="T906">
            <v>0</v>
          </cell>
          <cell r="U906"/>
          <cell r="V906"/>
          <cell r="W906"/>
          <cell r="X906"/>
          <cell r="Y906"/>
          <cell r="Z906"/>
          <cell r="AA906"/>
          <cell r="AB906"/>
          <cell r="AC906"/>
          <cell r="AD906"/>
          <cell r="AE906"/>
          <cell r="AF906"/>
          <cell r="AG906"/>
          <cell r="AH906"/>
          <cell r="AI906"/>
        </row>
        <row r="907">
          <cell r="E907" t="str">
            <v>Phokwane</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cell r="V907"/>
          <cell r="W907"/>
          <cell r="X907"/>
          <cell r="Y907"/>
          <cell r="Z907"/>
          <cell r="AA907"/>
          <cell r="AB907"/>
          <cell r="AC907"/>
          <cell r="AD907"/>
          <cell r="AE907"/>
          <cell r="AF907"/>
          <cell r="AG907"/>
          <cell r="AH907"/>
          <cell r="AI907"/>
        </row>
        <row r="908">
          <cell r="E908" t="str">
            <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cell r="V908"/>
          <cell r="W908"/>
          <cell r="X908"/>
          <cell r="Y908"/>
          <cell r="Z908"/>
          <cell r="AA908"/>
          <cell r="AB908"/>
          <cell r="AC908"/>
          <cell r="AD908"/>
          <cell r="AE908"/>
          <cell r="AF908"/>
          <cell r="AG908"/>
          <cell r="AH908"/>
          <cell r="AI908"/>
        </row>
        <row r="909">
          <cell r="E909" t="str">
            <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cell r="V909"/>
          <cell r="W909"/>
          <cell r="X909"/>
          <cell r="Y909"/>
          <cell r="Z909"/>
          <cell r="AA909"/>
          <cell r="AB909"/>
          <cell r="AC909"/>
          <cell r="AD909"/>
          <cell r="AE909"/>
          <cell r="AF909"/>
          <cell r="AG909"/>
          <cell r="AH909"/>
          <cell r="AI909"/>
        </row>
        <row r="910">
          <cell r="E910" t="str">
            <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cell r="V910"/>
          <cell r="W910"/>
          <cell r="X910"/>
          <cell r="Y910"/>
          <cell r="Z910"/>
          <cell r="AA910"/>
          <cell r="AB910"/>
          <cell r="AC910"/>
          <cell r="AD910"/>
          <cell r="AE910"/>
          <cell r="AF910"/>
          <cell r="AG910"/>
          <cell r="AH910"/>
          <cell r="AI910"/>
        </row>
        <row r="911">
          <cell r="E911" t="str">
            <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cell r="V911"/>
          <cell r="W911"/>
          <cell r="X911"/>
          <cell r="Y911"/>
          <cell r="Z911"/>
          <cell r="AA911"/>
          <cell r="AB911"/>
          <cell r="AC911"/>
          <cell r="AD911"/>
          <cell r="AE911"/>
          <cell r="AF911"/>
          <cell r="AG911"/>
          <cell r="AH911"/>
          <cell r="AI911"/>
        </row>
        <row r="912">
          <cell r="E912" t="str">
            <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cell r="V912"/>
          <cell r="W912"/>
          <cell r="X912"/>
          <cell r="Y912"/>
          <cell r="Z912"/>
          <cell r="AA912"/>
          <cell r="AB912"/>
          <cell r="AC912"/>
          <cell r="AD912"/>
          <cell r="AE912"/>
          <cell r="AF912"/>
          <cell r="AG912"/>
          <cell r="AH912"/>
          <cell r="AI912"/>
        </row>
        <row r="913">
          <cell r="E913" t="str">
            <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cell r="V913"/>
          <cell r="W913"/>
          <cell r="X913"/>
          <cell r="Y913"/>
          <cell r="Z913"/>
          <cell r="AA913"/>
          <cell r="AB913"/>
          <cell r="AC913"/>
          <cell r="AD913"/>
          <cell r="AE913"/>
          <cell r="AF913"/>
          <cell r="AG913"/>
          <cell r="AH913"/>
          <cell r="AI913"/>
        </row>
        <row r="914">
          <cell r="E914" t="str">
            <v>Frances Baard District Municipality</v>
          </cell>
          <cell r="F914">
            <v>4000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cell r="V914"/>
          <cell r="W914"/>
          <cell r="X914"/>
          <cell r="Y914"/>
          <cell r="Z914"/>
          <cell r="AA914"/>
          <cell r="AB914"/>
          <cell r="AC914"/>
          <cell r="AD914"/>
          <cell r="AE914"/>
          <cell r="AF914"/>
          <cell r="AG914"/>
          <cell r="AH914"/>
          <cell r="AI914"/>
        </row>
        <row r="915">
          <cell r="E915"/>
          <cell r="F915">
            <v>4000</v>
          </cell>
          <cell r="G915">
            <v>0</v>
          </cell>
          <cell r="H915">
            <v>0</v>
          </cell>
          <cell r="I915">
            <v>230</v>
          </cell>
          <cell r="J915">
            <v>7303</v>
          </cell>
          <cell r="K915">
            <v>15625</v>
          </cell>
          <cell r="L915">
            <v>300</v>
          </cell>
          <cell r="M915">
            <v>3000</v>
          </cell>
          <cell r="N915">
            <v>300</v>
          </cell>
          <cell r="O915">
            <v>16945</v>
          </cell>
          <cell r="P915">
            <v>13055</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row>
        <row r="916">
          <cell r="E916"/>
          <cell r="F916"/>
          <cell r="G916"/>
          <cell r="H916"/>
          <cell r="I916"/>
          <cell r="J916"/>
          <cell r="K916"/>
          <cell r="L916"/>
          <cell r="M916"/>
          <cell r="N916"/>
          <cell r="O916"/>
          <cell r="P916"/>
          <cell r="Q916"/>
          <cell r="R916"/>
          <cell r="S916"/>
          <cell r="T916"/>
          <cell r="U916"/>
          <cell r="V916"/>
          <cell r="W916"/>
          <cell r="X916"/>
          <cell r="Y916"/>
          <cell r="Z916"/>
          <cell r="AA916"/>
          <cell r="AB916"/>
          <cell r="AC916"/>
          <cell r="AD916"/>
          <cell r="AE916"/>
          <cell r="AF916"/>
          <cell r="AG916"/>
          <cell r="AH916"/>
          <cell r="AI916"/>
        </row>
        <row r="917">
          <cell r="E917" t="str">
            <v>Joe Morolong</v>
          </cell>
          <cell r="F917">
            <v>0</v>
          </cell>
          <cell r="G917">
            <v>0</v>
          </cell>
          <cell r="H917">
            <v>0</v>
          </cell>
          <cell r="I917">
            <v>517</v>
          </cell>
          <cell r="J917">
            <v>50017</v>
          </cell>
          <cell r="K917">
            <v>621</v>
          </cell>
          <cell r="L917">
            <v>0</v>
          </cell>
          <cell r="M917">
            <v>0</v>
          </cell>
          <cell r="N917">
            <v>0</v>
          </cell>
          <cell r="O917">
            <v>0</v>
          </cell>
          <cell r="P917">
            <v>0</v>
          </cell>
          <cell r="Q917">
            <v>0</v>
          </cell>
          <cell r="R917">
            <v>0</v>
          </cell>
          <cell r="S917">
            <v>0</v>
          </cell>
          <cell r="T917">
            <v>0</v>
          </cell>
          <cell r="U917"/>
          <cell r="V917"/>
          <cell r="W917"/>
          <cell r="X917"/>
          <cell r="Y917"/>
          <cell r="Z917"/>
          <cell r="AA917"/>
          <cell r="AB917"/>
          <cell r="AC917"/>
          <cell r="AD917"/>
          <cell r="AE917"/>
          <cell r="AF917"/>
          <cell r="AG917"/>
          <cell r="AH917"/>
          <cell r="AI917"/>
        </row>
        <row r="918">
          <cell r="E918" t="str">
            <v>Ga-Segonyana</v>
          </cell>
          <cell r="F918">
            <v>0</v>
          </cell>
          <cell r="G918">
            <v>0</v>
          </cell>
          <cell r="H918">
            <v>0</v>
          </cell>
          <cell r="I918">
            <v>149650</v>
          </cell>
          <cell r="J918">
            <v>148077</v>
          </cell>
          <cell r="K918">
            <v>17992</v>
          </cell>
          <cell r="L918">
            <v>0</v>
          </cell>
          <cell r="M918">
            <v>0</v>
          </cell>
          <cell r="N918">
            <v>0</v>
          </cell>
          <cell r="O918">
            <v>0</v>
          </cell>
          <cell r="P918">
            <v>0</v>
          </cell>
          <cell r="Q918">
            <v>0</v>
          </cell>
          <cell r="R918">
            <v>0</v>
          </cell>
          <cell r="S918">
            <v>0</v>
          </cell>
          <cell r="T918">
            <v>0</v>
          </cell>
          <cell r="U918"/>
          <cell r="V918"/>
          <cell r="W918"/>
          <cell r="X918"/>
          <cell r="Y918"/>
          <cell r="Z918"/>
          <cell r="AA918"/>
          <cell r="AB918"/>
          <cell r="AC918"/>
          <cell r="AD918"/>
          <cell r="AE918"/>
          <cell r="AF918"/>
          <cell r="AG918"/>
          <cell r="AH918"/>
          <cell r="AI918"/>
        </row>
        <row r="919">
          <cell r="E919" t="str">
            <v>Gamagara</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cell r="V919"/>
          <cell r="W919"/>
          <cell r="X919"/>
          <cell r="Y919"/>
          <cell r="Z919"/>
          <cell r="AA919"/>
          <cell r="AB919"/>
          <cell r="AC919"/>
          <cell r="AD919"/>
          <cell r="AE919"/>
          <cell r="AF919"/>
          <cell r="AG919"/>
          <cell r="AH919"/>
          <cell r="AI919"/>
        </row>
        <row r="920">
          <cell r="E920" t="str">
            <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cell r="V920"/>
          <cell r="W920"/>
          <cell r="X920"/>
          <cell r="Y920"/>
          <cell r="Z920"/>
          <cell r="AA920"/>
          <cell r="AB920"/>
          <cell r="AC920"/>
          <cell r="AD920"/>
          <cell r="AE920"/>
          <cell r="AF920"/>
          <cell r="AG920"/>
          <cell r="AH920"/>
          <cell r="AI920"/>
        </row>
        <row r="921">
          <cell r="E921" t="str">
            <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cell r="V921"/>
          <cell r="W921"/>
          <cell r="X921"/>
          <cell r="Y921"/>
          <cell r="Z921"/>
          <cell r="AA921"/>
          <cell r="AB921"/>
          <cell r="AC921"/>
          <cell r="AD921"/>
          <cell r="AE921"/>
          <cell r="AF921"/>
          <cell r="AG921"/>
          <cell r="AH921"/>
          <cell r="AI921"/>
        </row>
        <row r="922">
          <cell r="E922" t="str">
            <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cell r="V922"/>
          <cell r="W922"/>
          <cell r="X922"/>
          <cell r="Y922"/>
          <cell r="Z922"/>
          <cell r="AA922"/>
          <cell r="AB922"/>
          <cell r="AC922"/>
          <cell r="AD922"/>
          <cell r="AE922"/>
          <cell r="AF922"/>
          <cell r="AG922"/>
          <cell r="AH922"/>
          <cell r="AI922"/>
        </row>
        <row r="923">
          <cell r="E923" t="str">
            <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cell r="V923"/>
          <cell r="W923"/>
          <cell r="X923"/>
          <cell r="Y923"/>
          <cell r="Z923"/>
          <cell r="AA923"/>
          <cell r="AB923"/>
          <cell r="AC923"/>
          <cell r="AD923"/>
          <cell r="AE923"/>
          <cell r="AF923"/>
          <cell r="AG923"/>
          <cell r="AH923"/>
          <cell r="AI923"/>
        </row>
        <row r="924">
          <cell r="E924" t="str">
            <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cell r="V924"/>
          <cell r="W924"/>
          <cell r="X924"/>
          <cell r="Y924"/>
          <cell r="Z924"/>
          <cell r="AA924"/>
          <cell r="AB924"/>
          <cell r="AC924"/>
          <cell r="AD924"/>
          <cell r="AE924"/>
          <cell r="AF924"/>
          <cell r="AG924"/>
          <cell r="AH924"/>
          <cell r="AI924"/>
        </row>
        <row r="925">
          <cell r="E925" t="str">
            <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cell r="V925"/>
          <cell r="W925"/>
          <cell r="X925"/>
          <cell r="Y925"/>
          <cell r="Z925"/>
          <cell r="AA925"/>
          <cell r="AB925"/>
          <cell r="AC925"/>
          <cell r="AD925"/>
          <cell r="AE925"/>
          <cell r="AF925"/>
          <cell r="AG925"/>
          <cell r="AH925"/>
          <cell r="AI925"/>
        </row>
        <row r="926">
          <cell r="E926" t="str">
            <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cell r="V926"/>
          <cell r="W926"/>
          <cell r="X926"/>
          <cell r="Y926"/>
          <cell r="Z926"/>
          <cell r="AA926"/>
          <cell r="AB926"/>
          <cell r="AC926"/>
          <cell r="AD926"/>
          <cell r="AE926"/>
          <cell r="AF926"/>
          <cell r="AG926"/>
          <cell r="AH926"/>
          <cell r="AI926"/>
        </row>
        <row r="927">
          <cell r="E927" t="str">
            <v>John Taolo Gaetsewe District Municipality</v>
          </cell>
          <cell r="F927">
            <v>1500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cell r="V927"/>
          <cell r="W927"/>
          <cell r="X927"/>
          <cell r="Y927"/>
          <cell r="Z927"/>
          <cell r="AA927"/>
          <cell r="AB927"/>
          <cell r="AC927"/>
          <cell r="AD927"/>
          <cell r="AE927"/>
          <cell r="AF927"/>
          <cell r="AG927"/>
          <cell r="AH927"/>
          <cell r="AI927"/>
        </row>
        <row r="928">
          <cell r="E928"/>
          <cell r="F928">
            <v>1500</v>
          </cell>
          <cell r="G928">
            <v>0</v>
          </cell>
          <cell r="H928">
            <v>0</v>
          </cell>
          <cell r="I928">
            <v>150167</v>
          </cell>
          <cell r="J928">
            <v>198094</v>
          </cell>
          <cell r="K928">
            <v>18613</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row>
        <row r="929">
          <cell r="E929"/>
          <cell r="F929"/>
          <cell r="G929"/>
          <cell r="H929"/>
          <cell r="I929"/>
          <cell r="J929"/>
          <cell r="K929"/>
          <cell r="L929"/>
          <cell r="M929"/>
          <cell r="N929"/>
          <cell r="O929"/>
          <cell r="P929"/>
          <cell r="Q929"/>
          <cell r="R929"/>
          <cell r="S929"/>
          <cell r="T929"/>
          <cell r="U929"/>
          <cell r="V929"/>
          <cell r="W929"/>
          <cell r="X929"/>
          <cell r="Y929"/>
          <cell r="Z929"/>
          <cell r="AA929"/>
          <cell r="AB929"/>
          <cell r="AC929"/>
          <cell r="AD929"/>
          <cell r="AE929"/>
          <cell r="AF929"/>
          <cell r="AG929"/>
          <cell r="AH929"/>
          <cell r="AI929"/>
        </row>
        <row r="930">
          <cell r="E930" t="str">
            <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cell r="V930"/>
          <cell r="W930"/>
          <cell r="X930"/>
          <cell r="Y930"/>
          <cell r="Z930"/>
          <cell r="AA930"/>
          <cell r="AB930"/>
          <cell r="AC930"/>
          <cell r="AD930"/>
          <cell r="AE930"/>
          <cell r="AF930"/>
          <cell r="AG930"/>
          <cell r="AH930"/>
          <cell r="AI930"/>
        </row>
        <row r="931">
          <cell r="E931" t="str">
            <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cell r="V931"/>
          <cell r="W931"/>
          <cell r="X931"/>
          <cell r="Y931"/>
          <cell r="Z931"/>
          <cell r="AA931"/>
          <cell r="AB931"/>
          <cell r="AC931"/>
          <cell r="AD931"/>
          <cell r="AE931"/>
          <cell r="AF931"/>
          <cell r="AG931"/>
          <cell r="AH931"/>
          <cell r="AI931"/>
        </row>
        <row r="932">
          <cell r="E932" t="str">
            <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cell r="V932"/>
          <cell r="W932"/>
          <cell r="X932"/>
          <cell r="Y932"/>
          <cell r="Z932"/>
          <cell r="AA932"/>
          <cell r="AB932"/>
          <cell r="AC932"/>
          <cell r="AD932"/>
          <cell r="AE932"/>
          <cell r="AF932"/>
          <cell r="AG932"/>
          <cell r="AH932"/>
          <cell r="AI932"/>
        </row>
        <row r="933">
          <cell r="E933" t="str">
            <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cell r="V933"/>
          <cell r="W933"/>
          <cell r="X933"/>
          <cell r="Y933"/>
          <cell r="Z933"/>
          <cell r="AA933"/>
          <cell r="AB933"/>
          <cell r="AC933"/>
          <cell r="AD933"/>
          <cell r="AE933"/>
          <cell r="AF933"/>
          <cell r="AG933"/>
          <cell r="AH933"/>
          <cell r="AI933"/>
        </row>
        <row r="934">
          <cell r="E934" t="str">
            <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cell r="V934"/>
          <cell r="W934"/>
          <cell r="X934"/>
          <cell r="Y934"/>
          <cell r="Z934"/>
          <cell r="AA934"/>
          <cell r="AB934"/>
          <cell r="AC934"/>
          <cell r="AD934"/>
          <cell r="AE934"/>
          <cell r="AF934"/>
          <cell r="AG934"/>
          <cell r="AH934"/>
          <cell r="AI934"/>
        </row>
        <row r="935">
          <cell r="E935" t="str">
            <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cell r="V935"/>
          <cell r="W935"/>
          <cell r="X935"/>
          <cell r="Y935"/>
          <cell r="Z935"/>
          <cell r="AA935"/>
          <cell r="AB935"/>
          <cell r="AC935"/>
          <cell r="AD935"/>
          <cell r="AE935"/>
          <cell r="AF935"/>
          <cell r="AG935"/>
          <cell r="AH935"/>
          <cell r="AI935"/>
        </row>
        <row r="936">
          <cell r="E936" t="str">
            <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cell r="V936"/>
          <cell r="W936"/>
          <cell r="X936"/>
          <cell r="Y936"/>
          <cell r="Z936"/>
          <cell r="AA936"/>
          <cell r="AB936"/>
          <cell r="AC936"/>
          <cell r="AD936"/>
          <cell r="AE936"/>
          <cell r="AF936"/>
          <cell r="AG936"/>
          <cell r="AH936"/>
          <cell r="AI936"/>
        </row>
        <row r="937">
          <cell r="E937" t="str">
            <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cell r="V937"/>
          <cell r="W937"/>
          <cell r="X937"/>
          <cell r="Y937"/>
          <cell r="Z937"/>
          <cell r="AA937"/>
          <cell r="AB937"/>
          <cell r="AC937"/>
          <cell r="AD937"/>
          <cell r="AE937"/>
          <cell r="AF937"/>
          <cell r="AG937"/>
          <cell r="AH937"/>
          <cell r="AI937"/>
        </row>
        <row r="938">
          <cell r="E938" t="str">
            <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cell r="V938"/>
          <cell r="W938"/>
          <cell r="X938"/>
          <cell r="Y938"/>
          <cell r="Z938"/>
          <cell r="AA938"/>
          <cell r="AB938"/>
          <cell r="AC938"/>
          <cell r="AD938"/>
          <cell r="AE938"/>
          <cell r="AF938"/>
          <cell r="AG938"/>
          <cell r="AH938"/>
          <cell r="AI938"/>
        </row>
        <row r="939">
          <cell r="E939" t="str">
            <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cell r="V939"/>
          <cell r="W939"/>
          <cell r="X939"/>
          <cell r="Y939"/>
          <cell r="Z939"/>
          <cell r="AA939"/>
          <cell r="AB939"/>
          <cell r="AC939"/>
          <cell r="AD939"/>
          <cell r="AE939"/>
          <cell r="AF939"/>
          <cell r="AG939"/>
          <cell r="AH939"/>
          <cell r="AI939"/>
        </row>
        <row r="940">
          <cell r="E940" t="str">
            <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cell r="V940"/>
          <cell r="W940"/>
          <cell r="X940"/>
          <cell r="Y940"/>
          <cell r="Z940"/>
          <cell r="AA940"/>
          <cell r="AB940"/>
          <cell r="AC940"/>
          <cell r="AD940"/>
          <cell r="AE940"/>
          <cell r="AF940"/>
          <cell r="AG940"/>
          <cell r="AH940"/>
          <cell r="AI940"/>
        </row>
        <row r="941">
          <cell r="E941"/>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row>
        <row r="942">
          <cell r="E942"/>
          <cell r="F942"/>
          <cell r="G942"/>
          <cell r="H942"/>
          <cell r="I942"/>
          <cell r="J942"/>
          <cell r="K942"/>
          <cell r="L942"/>
          <cell r="M942"/>
          <cell r="N942"/>
          <cell r="O942"/>
          <cell r="P942"/>
          <cell r="Q942"/>
          <cell r="R942"/>
          <cell r="S942"/>
          <cell r="T942"/>
          <cell r="U942"/>
          <cell r="V942"/>
          <cell r="W942"/>
          <cell r="X942"/>
          <cell r="Y942"/>
          <cell r="Z942"/>
          <cell r="AA942"/>
          <cell r="AB942"/>
          <cell r="AC942"/>
          <cell r="AD942"/>
          <cell r="AE942"/>
          <cell r="AF942"/>
          <cell r="AG942"/>
          <cell r="AH942"/>
          <cell r="AI942"/>
        </row>
        <row r="943">
          <cell r="E943" t="str">
            <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cell r="V943"/>
          <cell r="W943"/>
          <cell r="X943"/>
          <cell r="Y943"/>
          <cell r="Z943"/>
          <cell r="AA943"/>
          <cell r="AB943"/>
          <cell r="AC943"/>
          <cell r="AD943"/>
          <cell r="AE943"/>
          <cell r="AF943"/>
          <cell r="AG943"/>
          <cell r="AH943"/>
          <cell r="AI943"/>
        </row>
        <row r="944">
          <cell r="E944" t="str">
            <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cell r="V944"/>
          <cell r="W944"/>
          <cell r="X944"/>
          <cell r="Y944"/>
          <cell r="Z944"/>
          <cell r="AA944"/>
          <cell r="AB944"/>
          <cell r="AC944"/>
          <cell r="AD944"/>
          <cell r="AE944"/>
          <cell r="AF944"/>
          <cell r="AG944"/>
          <cell r="AH944"/>
          <cell r="AI944"/>
        </row>
        <row r="945">
          <cell r="E945" t="str">
            <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cell r="V945"/>
          <cell r="W945"/>
          <cell r="X945"/>
          <cell r="Y945"/>
          <cell r="Z945"/>
          <cell r="AA945"/>
          <cell r="AB945"/>
          <cell r="AC945"/>
          <cell r="AD945"/>
          <cell r="AE945"/>
          <cell r="AF945"/>
          <cell r="AG945"/>
          <cell r="AH945"/>
          <cell r="AI945"/>
        </row>
        <row r="946">
          <cell r="E946" t="str">
            <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cell r="V946"/>
          <cell r="W946"/>
          <cell r="X946"/>
          <cell r="Y946"/>
          <cell r="Z946"/>
          <cell r="AA946"/>
          <cell r="AB946"/>
          <cell r="AC946"/>
          <cell r="AD946"/>
          <cell r="AE946"/>
          <cell r="AF946"/>
          <cell r="AG946"/>
          <cell r="AH946"/>
          <cell r="AI946"/>
        </row>
        <row r="947">
          <cell r="E947" t="str">
            <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cell r="V947"/>
          <cell r="W947"/>
          <cell r="X947"/>
          <cell r="Y947"/>
          <cell r="Z947"/>
          <cell r="AA947"/>
          <cell r="AB947"/>
          <cell r="AC947"/>
          <cell r="AD947"/>
          <cell r="AE947"/>
          <cell r="AF947"/>
          <cell r="AG947"/>
          <cell r="AH947"/>
          <cell r="AI947"/>
        </row>
        <row r="948">
          <cell r="E948" t="str">
            <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cell r="V948"/>
          <cell r="W948"/>
          <cell r="X948"/>
          <cell r="Y948"/>
          <cell r="Z948"/>
          <cell r="AA948"/>
          <cell r="AB948"/>
          <cell r="AC948"/>
          <cell r="AD948"/>
          <cell r="AE948"/>
          <cell r="AF948"/>
          <cell r="AG948"/>
          <cell r="AH948"/>
          <cell r="AI948"/>
        </row>
        <row r="949">
          <cell r="E949" t="str">
            <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cell r="V949"/>
          <cell r="W949"/>
          <cell r="X949"/>
          <cell r="Y949"/>
          <cell r="Z949"/>
          <cell r="AA949"/>
          <cell r="AB949"/>
          <cell r="AC949"/>
          <cell r="AD949"/>
          <cell r="AE949"/>
          <cell r="AF949"/>
          <cell r="AG949"/>
          <cell r="AH949"/>
          <cell r="AI949"/>
        </row>
        <row r="950">
          <cell r="E950" t="str">
            <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cell r="V950"/>
          <cell r="W950"/>
          <cell r="X950"/>
          <cell r="Y950"/>
          <cell r="Z950"/>
          <cell r="AA950"/>
          <cell r="AB950"/>
          <cell r="AC950"/>
          <cell r="AD950"/>
          <cell r="AE950"/>
          <cell r="AF950"/>
          <cell r="AG950"/>
          <cell r="AH950"/>
          <cell r="AI950"/>
        </row>
        <row r="951">
          <cell r="E951" t="str">
            <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cell r="V951"/>
          <cell r="W951"/>
          <cell r="X951"/>
          <cell r="Y951"/>
          <cell r="Z951"/>
          <cell r="AA951"/>
          <cell r="AB951"/>
          <cell r="AC951"/>
          <cell r="AD951"/>
          <cell r="AE951"/>
          <cell r="AF951"/>
          <cell r="AG951"/>
          <cell r="AH951"/>
          <cell r="AI951"/>
        </row>
        <row r="952">
          <cell r="E952" t="str">
            <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cell r="V952"/>
          <cell r="W952"/>
          <cell r="X952"/>
          <cell r="Y952"/>
          <cell r="Z952"/>
          <cell r="AA952"/>
          <cell r="AB952"/>
          <cell r="AC952"/>
          <cell r="AD952"/>
          <cell r="AE952"/>
          <cell r="AF952"/>
          <cell r="AG952"/>
          <cell r="AH952"/>
          <cell r="AI952"/>
        </row>
        <row r="953">
          <cell r="E953" t="str">
            <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cell r="V953"/>
          <cell r="W953"/>
          <cell r="X953"/>
          <cell r="Y953"/>
          <cell r="Z953"/>
          <cell r="AA953"/>
          <cell r="AB953"/>
          <cell r="AC953"/>
          <cell r="AD953"/>
          <cell r="AE953"/>
          <cell r="AF953"/>
          <cell r="AG953"/>
          <cell r="AH953"/>
          <cell r="AI953"/>
        </row>
        <row r="954">
          <cell r="E954"/>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row>
        <row r="955">
          <cell r="E955"/>
          <cell r="F955"/>
          <cell r="G955"/>
          <cell r="H955"/>
          <cell r="I955"/>
          <cell r="J955"/>
          <cell r="K955"/>
          <cell r="L955"/>
          <cell r="M955"/>
          <cell r="N955"/>
          <cell r="O955"/>
          <cell r="P955"/>
          <cell r="Q955"/>
          <cell r="R955"/>
          <cell r="S955"/>
          <cell r="T955"/>
          <cell r="U955"/>
          <cell r="V955"/>
          <cell r="W955"/>
          <cell r="X955"/>
          <cell r="Y955"/>
          <cell r="Z955"/>
          <cell r="AA955"/>
          <cell r="AB955"/>
          <cell r="AC955"/>
          <cell r="AD955"/>
          <cell r="AE955"/>
          <cell r="AF955"/>
          <cell r="AG955"/>
          <cell r="AH955"/>
          <cell r="AI955"/>
        </row>
        <row r="956">
          <cell r="E956" t="str">
            <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cell r="V956"/>
          <cell r="W956"/>
          <cell r="X956"/>
          <cell r="Y956"/>
          <cell r="Z956"/>
          <cell r="AA956"/>
          <cell r="AB956"/>
          <cell r="AC956"/>
          <cell r="AD956"/>
          <cell r="AE956"/>
          <cell r="AF956"/>
          <cell r="AG956"/>
          <cell r="AH956"/>
          <cell r="AI956"/>
        </row>
        <row r="957">
          <cell r="E957" t="str">
            <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cell r="V957"/>
          <cell r="W957"/>
          <cell r="X957"/>
          <cell r="Y957"/>
          <cell r="Z957"/>
          <cell r="AA957"/>
          <cell r="AB957"/>
          <cell r="AC957"/>
          <cell r="AD957"/>
          <cell r="AE957"/>
          <cell r="AF957"/>
          <cell r="AG957"/>
          <cell r="AH957"/>
          <cell r="AI957"/>
        </row>
        <row r="958">
          <cell r="E958" t="str">
            <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cell r="V958"/>
          <cell r="W958"/>
          <cell r="X958"/>
          <cell r="Y958"/>
          <cell r="Z958"/>
          <cell r="AA958"/>
          <cell r="AB958"/>
          <cell r="AC958"/>
          <cell r="AD958"/>
          <cell r="AE958"/>
          <cell r="AF958"/>
          <cell r="AG958"/>
          <cell r="AH958"/>
          <cell r="AI958"/>
        </row>
        <row r="959">
          <cell r="E959" t="str">
            <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cell r="V959"/>
          <cell r="W959"/>
          <cell r="X959"/>
          <cell r="Y959"/>
          <cell r="Z959"/>
          <cell r="AA959"/>
          <cell r="AB959"/>
          <cell r="AC959"/>
          <cell r="AD959"/>
          <cell r="AE959"/>
          <cell r="AF959"/>
          <cell r="AG959"/>
          <cell r="AH959"/>
          <cell r="AI959"/>
        </row>
        <row r="960">
          <cell r="E960" t="str">
            <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cell r="V960"/>
          <cell r="W960"/>
          <cell r="X960"/>
          <cell r="Y960"/>
          <cell r="Z960"/>
          <cell r="AA960"/>
          <cell r="AB960"/>
          <cell r="AC960"/>
          <cell r="AD960"/>
          <cell r="AE960"/>
          <cell r="AF960"/>
          <cell r="AG960"/>
          <cell r="AH960"/>
          <cell r="AI960"/>
        </row>
        <row r="961">
          <cell r="E961" t="str">
            <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cell r="V961"/>
          <cell r="W961"/>
          <cell r="X961"/>
          <cell r="Y961"/>
          <cell r="Z961"/>
          <cell r="AA961"/>
          <cell r="AB961"/>
          <cell r="AC961"/>
          <cell r="AD961"/>
          <cell r="AE961"/>
          <cell r="AF961"/>
          <cell r="AG961"/>
          <cell r="AH961"/>
          <cell r="AI961"/>
        </row>
        <row r="962">
          <cell r="E962" t="str">
            <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cell r="V962"/>
          <cell r="W962"/>
          <cell r="X962"/>
          <cell r="Y962"/>
          <cell r="Z962"/>
          <cell r="AA962"/>
          <cell r="AB962"/>
          <cell r="AC962"/>
          <cell r="AD962"/>
          <cell r="AE962"/>
          <cell r="AF962"/>
          <cell r="AG962"/>
          <cell r="AH962"/>
          <cell r="AI962"/>
        </row>
        <row r="963">
          <cell r="E963" t="str">
            <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cell r="V963"/>
          <cell r="W963"/>
          <cell r="X963"/>
          <cell r="Y963"/>
          <cell r="Z963"/>
          <cell r="AA963"/>
          <cell r="AB963"/>
          <cell r="AC963"/>
          <cell r="AD963"/>
          <cell r="AE963"/>
          <cell r="AF963"/>
          <cell r="AG963"/>
          <cell r="AH963"/>
          <cell r="AI963"/>
        </row>
        <row r="964">
          <cell r="E964" t="str">
            <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cell r="V964"/>
          <cell r="W964"/>
          <cell r="X964"/>
          <cell r="Y964"/>
          <cell r="Z964"/>
          <cell r="AA964"/>
          <cell r="AB964"/>
          <cell r="AC964"/>
          <cell r="AD964"/>
          <cell r="AE964"/>
          <cell r="AF964"/>
          <cell r="AG964"/>
          <cell r="AH964"/>
          <cell r="AI964"/>
        </row>
        <row r="965">
          <cell r="E965" t="str">
            <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cell r="V965"/>
          <cell r="W965"/>
          <cell r="X965"/>
          <cell r="Y965"/>
          <cell r="Z965"/>
          <cell r="AA965"/>
          <cell r="AB965"/>
          <cell r="AC965"/>
          <cell r="AD965"/>
          <cell r="AE965"/>
          <cell r="AF965"/>
          <cell r="AG965"/>
          <cell r="AH965"/>
          <cell r="AI965"/>
        </row>
        <row r="966">
          <cell r="E966" t="str">
            <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cell r="V966"/>
          <cell r="W966"/>
          <cell r="X966"/>
          <cell r="Y966"/>
          <cell r="Z966"/>
          <cell r="AA966"/>
          <cell r="AB966"/>
          <cell r="AC966"/>
          <cell r="AD966"/>
          <cell r="AE966"/>
          <cell r="AF966"/>
          <cell r="AG966"/>
          <cell r="AH966"/>
          <cell r="AI966"/>
        </row>
        <row r="967">
          <cell r="E967"/>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row>
        <row r="968">
          <cell r="E968"/>
          <cell r="F968"/>
          <cell r="G968"/>
          <cell r="H968"/>
          <cell r="I968"/>
          <cell r="J968"/>
          <cell r="K968"/>
          <cell r="L968"/>
          <cell r="M968"/>
          <cell r="N968"/>
          <cell r="O968"/>
          <cell r="P968"/>
          <cell r="Q968"/>
          <cell r="R968"/>
          <cell r="S968"/>
          <cell r="T968"/>
          <cell r="U968"/>
          <cell r="V968"/>
          <cell r="W968"/>
          <cell r="X968"/>
          <cell r="Y968"/>
          <cell r="Z968"/>
          <cell r="AA968"/>
          <cell r="AB968"/>
          <cell r="AC968"/>
          <cell r="AD968"/>
          <cell r="AE968"/>
          <cell r="AF968"/>
          <cell r="AG968"/>
          <cell r="AH968"/>
          <cell r="AI968"/>
        </row>
        <row r="969">
          <cell r="E969" t="str">
            <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cell r="V969"/>
          <cell r="W969"/>
          <cell r="X969"/>
          <cell r="Y969"/>
          <cell r="Z969"/>
          <cell r="AA969"/>
          <cell r="AB969"/>
          <cell r="AC969"/>
          <cell r="AD969"/>
          <cell r="AE969"/>
          <cell r="AF969"/>
          <cell r="AG969"/>
          <cell r="AH969"/>
          <cell r="AI969"/>
        </row>
        <row r="970">
          <cell r="E970" t="str">
            <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cell r="V970"/>
          <cell r="W970"/>
          <cell r="X970"/>
          <cell r="Y970"/>
          <cell r="Z970"/>
          <cell r="AA970"/>
          <cell r="AB970"/>
          <cell r="AC970"/>
          <cell r="AD970"/>
          <cell r="AE970"/>
          <cell r="AF970"/>
          <cell r="AG970"/>
          <cell r="AH970"/>
          <cell r="AI970"/>
        </row>
        <row r="971">
          <cell r="E971" t="str">
            <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cell r="V971"/>
          <cell r="W971"/>
          <cell r="X971"/>
          <cell r="Y971"/>
          <cell r="Z971"/>
          <cell r="AA971"/>
          <cell r="AB971"/>
          <cell r="AC971"/>
          <cell r="AD971"/>
          <cell r="AE971"/>
          <cell r="AF971"/>
          <cell r="AG971"/>
          <cell r="AH971"/>
          <cell r="AI971"/>
        </row>
        <row r="972">
          <cell r="E972" t="str">
            <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cell r="V972"/>
          <cell r="W972"/>
          <cell r="X972"/>
          <cell r="Y972"/>
          <cell r="Z972"/>
          <cell r="AA972"/>
          <cell r="AB972"/>
          <cell r="AC972"/>
          <cell r="AD972"/>
          <cell r="AE972"/>
          <cell r="AF972"/>
          <cell r="AG972"/>
          <cell r="AH972"/>
          <cell r="AI972"/>
        </row>
        <row r="973">
          <cell r="E973" t="str">
            <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cell r="V973"/>
          <cell r="W973"/>
          <cell r="X973"/>
          <cell r="Y973"/>
          <cell r="Z973"/>
          <cell r="AA973"/>
          <cell r="AB973"/>
          <cell r="AC973"/>
          <cell r="AD973"/>
          <cell r="AE973"/>
          <cell r="AF973"/>
          <cell r="AG973"/>
          <cell r="AH973"/>
          <cell r="AI973"/>
        </row>
        <row r="974">
          <cell r="E974" t="str">
            <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cell r="V974"/>
          <cell r="W974"/>
          <cell r="X974"/>
          <cell r="Y974"/>
          <cell r="Z974"/>
          <cell r="AA974"/>
          <cell r="AB974"/>
          <cell r="AC974"/>
          <cell r="AD974"/>
          <cell r="AE974"/>
          <cell r="AF974"/>
          <cell r="AG974"/>
          <cell r="AH974"/>
          <cell r="AI974"/>
        </row>
        <row r="975">
          <cell r="E975" t="str">
            <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cell r="V975"/>
          <cell r="W975"/>
          <cell r="X975"/>
          <cell r="Y975"/>
          <cell r="Z975"/>
          <cell r="AA975"/>
          <cell r="AB975"/>
          <cell r="AC975"/>
          <cell r="AD975"/>
          <cell r="AE975"/>
          <cell r="AF975"/>
          <cell r="AG975"/>
          <cell r="AH975"/>
          <cell r="AI975"/>
        </row>
        <row r="976">
          <cell r="E976" t="str">
            <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cell r="V976"/>
          <cell r="W976"/>
          <cell r="X976"/>
          <cell r="Y976"/>
          <cell r="Z976"/>
          <cell r="AA976"/>
          <cell r="AB976"/>
          <cell r="AC976"/>
          <cell r="AD976"/>
          <cell r="AE976"/>
          <cell r="AF976"/>
          <cell r="AG976"/>
          <cell r="AH976"/>
          <cell r="AI976"/>
        </row>
        <row r="977">
          <cell r="E977" t="str">
            <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cell r="V977"/>
          <cell r="W977"/>
          <cell r="X977"/>
          <cell r="Y977"/>
          <cell r="Z977"/>
          <cell r="AA977"/>
          <cell r="AB977"/>
          <cell r="AC977"/>
          <cell r="AD977"/>
          <cell r="AE977"/>
          <cell r="AF977"/>
          <cell r="AG977"/>
          <cell r="AH977"/>
          <cell r="AI977"/>
        </row>
        <row r="978">
          <cell r="E978" t="str">
            <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cell r="V978"/>
          <cell r="W978"/>
          <cell r="X978"/>
          <cell r="Y978"/>
          <cell r="Z978"/>
          <cell r="AA978"/>
          <cell r="AB978"/>
          <cell r="AC978"/>
          <cell r="AD978"/>
          <cell r="AE978"/>
          <cell r="AF978"/>
          <cell r="AG978"/>
          <cell r="AH978"/>
          <cell r="AI978"/>
        </row>
        <row r="979">
          <cell r="E979" t="str">
            <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cell r="V979"/>
          <cell r="W979"/>
          <cell r="X979"/>
          <cell r="Y979"/>
          <cell r="Z979"/>
          <cell r="AA979"/>
          <cell r="AB979"/>
          <cell r="AC979"/>
          <cell r="AD979"/>
          <cell r="AE979"/>
          <cell r="AF979"/>
          <cell r="AG979"/>
          <cell r="AH979"/>
          <cell r="AI979"/>
        </row>
        <row r="980">
          <cell r="E980"/>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row>
        <row r="981">
          <cell r="E981"/>
          <cell r="F981"/>
          <cell r="G981"/>
          <cell r="H981"/>
          <cell r="I981"/>
          <cell r="J981"/>
          <cell r="K981"/>
          <cell r="L981"/>
          <cell r="M981"/>
          <cell r="N981"/>
          <cell r="O981"/>
          <cell r="P981"/>
          <cell r="Q981"/>
          <cell r="R981"/>
          <cell r="S981"/>
          <cell r="T981"/>
          <cell r="U981"/>
          <cell r="V981"/>
          <cell r="W981"/>
          <cell r="X981"/>
          <cell r="Y981"/>
          <cell r="Z981"/>
          <cell r="AA981"/>
          <cell r="AB981"/>
          <cell r="AC981"/>
          <cell r="AD981"/>
          <cell r="AE981"/>
          <cell r="AF981"/>
          <cell r="AG981"/>
          <cell r="AH981"/>
          <cell r="AI981"/>
        </row>
        <row r="982">
          <cell r="E982" t="str">
            <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cell r="V982"/>
          <cell r="W982"/>
          <cell r="X982"/>
          <cell r="Y982"/>
          <cell r="Z982"/>
          <cell r="AA982"/>
          <cell r="AB982"/>
          <cell r="AC982"/>
          <cell r="AD982"/>
          <cell r="AE982"/>
          <cell r="AF982"/>
          <cell r="AG982"/>
          <cell r="AH982"/>
          <cell r="AI982"/>
        </row>
        <row r="983">
          <cell r="E983" t="str">
            <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cell r="V983"/>
          <cell r="W983"/>
          <cell r="X983"/>
          <cell r="Y983"/>
          <cell r="Z983"/>
          <cell r="AA983"/>
          <cell r="AB983"/>
          <cell r="AC983"/>
          <cell r="AD983"/>
          <cell r="AE983"/>
          <cell r="AF983"/>
          <cell r="AG983"/>
          <cell r="AH983"/>
          <cell r="AI983"/>
        </row>
        <row r="984">
          <cell r="E984" t="str">
            <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cell r="V984"/>
          <cell r="W984"/>
          <cell r="X984"/>
          <cell r="Y984"/>
          <cell r="Z984"/>
          <cell r="AA984"/>
          <cell r="AB984"/>
          <cell r="AC984"/>
          <cell r="AD984"/>
          <cell r="AE984"/>
          <cell r="AF984"/>
          <cell r="AG984"/>
          <cell r="AH984"/>
          <cell r="AI984"/>
        </row>
        <row r="985">
          <cell r="E985" t="str">
            <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cell r="V985"/>
          <cell r="W985"/>
          <cell r="X985"/>
          <cell r="Y985"/>
          <cell r="Z985"/>
          <cell r="AA985"/>
          <cell r="AB985"/>
          <cell r="AC985"/>
          <cell r="AD985"/>
          <cell r="AE985"/>
          <cell r="AF985"/>
          <cell r="AG985"/>
          <cell r="AH985"/>
          <cell r="AI985"/>
        </row>
        <row r="986">
          <cell r="E986" t="str">
            <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cell r="V986"/>
          <cell r="W986"/>
          <cell r="X986"/>
          <cell r="Y986"/>
          <cell r="Z986"/>
          <cell r="AA986"/>
          <cell r="AB986"/>
          <cell r="AC986"/>
          <cell r="AD986"/>
          <cell r="AE986"/>
          <cell r="AF986"/>
          <cell r="AG986"/>
          <cell r="AH986"/>
          <cell r="AI986"/>
        </row>
        <row r="987">
          <cell r="E987" t="str">
            <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cell r="V987"/>
          <cell r="W987"/>
          <cell r="X987"/>
          <cell r="Y987"/>
          <cell r="Z987"/>
          <cell r="AA987"/>
          <cell r="AB987"/>
          <cell r="AC987"/>
          <cell r="AD987"/>
          <cell r="AE987"/>
          <cell r="AF987"/>
          <cell r="AG987"/>
          <cell r="AH987"/>
          <cell r="AI987"/>
        </row>
        <row r="988">
          <cell r="E988" t="str">
            <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cell r="V988"/>
          <cell r="W988"/>
          <cell r="X988"/>
          <cell r="Y988"/>
          <cell r="Z988"/>
          <cell r="AA988"/>
          <cell r="AB988"/>
          <cell r="AC988"/>
          <cell r="AD988"/>
          <cell r="AE988"/>
          <cell r="AF988"/>
          <cell r="AG988"/>
          <cell r="AH988"/>
          <cell r="AI988"/>
        </row>
        <row r="989">
          <cell r="E989" t="str">
            <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cell r="V989"/>
          <cell r="W989"/>
          <cell r="X989"/>
          <cell r="Y989"/>
          <cell r="Z989"/>
          <cell r="AA989"/>
          <cell r="AB989"/>
          <cell r="AC989"/>
          <cell r="AD989"/>
          <cell r="AE989"/>
          <cell r="AF989"/>
          <cell r="AG989"/>
          <cell r="AH989"/>
          <cell r="AI989"/>
        </row>
        <row r="990">
          <cell r="E990" t="str">
            <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cell r="V990"/>
          <cell r="W990"/>
          <cell r="X990"/>
          <cell r="Y990"/>
          <cell r="Z990"/>
          <cell r="AA990"/>
          <cell r="AB990"/>
          <cell r="AC990"/>
          <cell r="AD990"/>
          <cell r="AE990"/>
          <cell r="AF990"/>
          <cell r="AG990"/>
          <cell r="AH990"/>
          <cell r="AI990"/>
        </row>
        <row r="991">
          <cell r="E991" t="str">
            <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cell r="V991"/>
          <cell r="W991"/>
          <cell r="X991"/>
          <cell r="Y991"/>
          <cell r="Z991"/>
          <cell r="AA991"/>
          <cell r="AB991"/>
          <cell r="AC991"/>
          <cell r="AD991"/>
          <cell r="AE991"/>
          <cell r="AF991"/>
          <cell r="AG991"/>
          <cell r="AH991"/>
          <cell r="AI991"/>
        </row>
        <row r="992">
          <cell r="E992" t="str">
            <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cell r="V992"/>
          <cell r="W992"/>
          <cell r="X992"/>
          <cell r="Y992"/>
          <cell r="Z992"/>
          <cell r="AA992"/>
          <cell r="AB992"/>
          <cell r="AC992"/>
          <cell r="AD992"/>
          <cell r="AE992"/>
          <cell r="AF992"/>
          <cell r="AG992"/>
          <cell r="AH992"/>
          <cell r="AI992"/>
        </row>
        <row r="993">
          <cell r="E993"/>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row>
        <row r="994">
          <cell r="E994"/>
          <cell r="F994"/>
          <cell r="G994"/>
          <cell r="H994"/>
          <cell r="I994"/>
          <cell r="J994"/>
          <cell r="K994"/>
          <cell r="L994"/>
          <cell r="M994"/>
          <cell r="N994"/>
          <cell r="O994"/>
          <cell r="P994"/>
          <cell r="Q994"/>
          <cell r="R994"/>
          <cell r="S994"/>
          <cell r="T994"/>
          <cell r="U994"/>
          <cell r="V994"/>
          <cell r="W994"/>
          <cell r="X994"/>
          <cell r="Y994"/>
          <cell r="Z994"/>
          <cell r="AA994"/>
          <cell r="AB994"/>
          <cell r="AC994"/>
          <cell r="AD994"/>
          <cell r="AE994"/>
          <cell r="AF994"/>
          <cell r="AG994"/>
          <cell r="AH994"/>
          <cell r="AI994"/>
        </row>
        <row r="995">
          <cell r="E995"/>
          <cell r="F995">
            <v>11500</v>
          </cell>
          <cell r="G995">
            <v>0</v>
          </cell>
          <cell r="H995">
            <v>0</v>
          </cell>
          <cell r="I995">
            <v>165830</v>
          </cell>
          <cell r="J995">
            <v>218290</v>
          </cell>
          <cell r="K995">
            <v>115500</v>
          </cell>
          <cell r="L995">
            <v>465</v>
          </cell>
          <cell r="M995">
            <v>3300</v>
          </cell>
          <cell r="N995">
            <v>600</v>
          </cell>
          <cell r="O995">
            <v>49631</v>
          </cell>
          <cell r="P995">
            <v>54643</v>
          </cell>
          <cell r="Q995">
            <v>54542</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row>
        <row r="996">
          <cell r="E996"/>
          <cell r="F996"/>
          <cell r="G996"/>
          <cell r="H996"/>
          <cell r="I996"/>
          <cell r="J996"/>
          <cell r="K996"/>
          <cell r="L996"/>
          <cell r="M996"/>
          <cell r="N996"/>
          <cell r="O996"/>
          <cell r="P996"/>
          <cell r="Q996"/>
          <cell r="R996"/>
          <cell r="S996"/>
          <cell r="T996"/>
          <cell r="U996"/>
          <cell r="V996"/>
          <cell r="W996"/>
          <cell r="X996"/>
          <cell r="Y996"/>
          <cell r="Z996"/>
          <cell r="AA996"/>
          <cell r="AB996"/>
          <cell r="AC996"/>
          <cell r="AD996"/>
          <cell r="AE996"/>
          <cell r="AF996"/>
          <cell r="AG996"/>
          <cell r="AH996"/>
          <cell r="AI996"/>
        </row>
        <row r="997">
          <cell r="E997"/>
          <cell r="F997"/>
          <cell r="G997"/>
          <cell r="H997"/>
          <cell r="I997"/>
          <cell r="J997"/>
          <cell r="K997"/>
          <cell r="L997"/>
          <cell r="M997"/>
          <cell r="N997"/>
          <cell r="O997"/>
          <cell r="P997"/>
          <cell r="Q997"/>
          <cell r="R997"/>
          <cell r="S997"/>
          <cell r="T997"/>
          <cell r="U997"/>
          <cell r="V997"/>
          <cell r="W997"/>
          <cell r="X997"/>
          <cell r="Y997"/>
          <cell r="Z997"/>
          <cell r="AA997"/>
          <cell r="AB997"/>
          <cell r="AC997"/>
          <cell r="AD997"/>
          <cell r="AE997"/>
          <cell r="AF997"/>
          <cell r="AG997"/>
          <cell r="AH997"/>
          <cell r="AI997"/>
        </row>
        <row r="998">
          <cell r="E998"/>
          <cell r="F998"/>
          <cell r="G998"/>
          <cell r="H998"/>
          <cell r="I998"/>
          <cell r="J998"/>
          <cell r="K998"/>
          <cell r="L998"/>
          <cell r="M998"/>
          <cell r="N998"/>
          <cell r="O998"/>
          <cell r="P998"/>
          <cell r="Q998"/>
          <cell r="R998"/>
          <cell r="S998"/>
          <cell r="T998"/>
          <cell r="U998"/>
          <cell r="V998"/>
          <cell r="W998"/>
          <cell r="X998"/>
          <cell r="Y998"/>
          <cell r="Z998"/>
          <cell r="AA998"/>
          <cell r="AB998"/>
          <cell r="AC998"/>
          <cell r="AD998"/>
          <cell r="AE998"/>
          <cell r="AF998"/>
          <cell r="AG998"/>
          <cell r="AH998"/>
          <cell r="AI998"/>
        </row>
        <row r="999">
          <cell r="E999" t="str">
            <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cell r="V999"/>
          <cell r="W999"/>
          <cell r="X999"/>
          <cell r="Y999"/>
          <cell r="Z999"/>
          <cell r="AA999"/>
          <cell r="AB999"/>
          <cell r="AC999"/>
          <cell r="AD999"/>
          <cell r="AE999"/>
          <cell r="AF999"/>
          <cell r="AG999"/>
          <cell r="AH999"/>
          <cell r="AI999"/>
        </row>
        <row r="1000">
          <cell r="E1000" t="str">
            <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cell r="V1000"/>
          <cell r="W1000"/>
          <cell r="X1000"/>
          <cell r="Y1000"/>
          <cell r="Z1000"/>
          <cell r="AA1000"/>
          <cell r="AB1000"/>
          <cell r="AC1000"/>
          <cell r="AD1000"/>
          <cell r="AE1000"/>
          <cell r="AF1000"/>
          <cell r="AG1000"/>
          <cell r="AH1000"/>
          <cell r="AI1000"/>
        </row>
        <row r="1001">
          <cell r="E1001" t="str">
            <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cell r="V1001"/>
          <cell r="W1001"/>
          <cell r="X1001"/>
          <cell r="Y1001"/>
          <cell r="Z1001"/>
          <cell r="AA1001"/>
          <cell r="AB1001"/>
          <cell r="AC1001"/>
          <cell r="AD1001"/>
          <cell r="AE1001"/>
          <cell r="AF1001"/>
          <cell r="AG1001"/>
          <cell r="AH1001"/>
          <cell r="AI1001"/>
        </row>
        <row r="1002">
          <cell r="E1002" t="str">
            <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cell r="V1002"/>
          <cell r="W1002"/>
          <cell r="X1002"/>
          <cell r="Y1002"/>
          <cell r="Z1002"/>
          <cell r="AA1002"/>
          <cell r="AB1002"/>
          <cell r="AC1002"/>
          <cell r="AD1002"/>
          <cell r="AE1002"/>
          <cell r="AF1002"/>
          <cell r="AG1002"/>
          <cell r="AH1002"/>
          <cell r="AI1002"/>
        </row>
        <row r="1003">
          <cell r="E1003" t="str">
            <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cell r="V1003"/>
          <cell r="W1003"/>
          <cell r="X1003"/>
          <cell r="Y1003"/>
          <cell r="Z1003"/>
          <cell r="AA1003"/>
          <cell r="AB1003"/>
          <cell r="AC1003"/>
          <cell r="AD1003"/>
          <cell r="AE1003"/>
          <cell r="AF1003"/>
          <cell r="AG1003"/>
          <cell r="AH1003"/>
          <cell r="AI1003"/>
        </row>
        <row r="1004">
          <cell r="E1004"/>
          <cell r="F1004"/>
          <cell r="G1004"/>
          <cell r="H1004"/>
          <cell r="I1004"/>
          <cell r="J1004"/>
          <cell r="K1004"/>
          <cell r="L1004"/>
          <cell r="M1004"/>
          <cell r="N1004"/>
          <cell r="O1004"/>
          <cell r="P1004"/>
          <cell r="Q1004"/>
          <cell r="R1004"/>
          <cell r="S1004"/>
          <cell r="T1004"/>
          <cell r="U1004"/>
          <cell r="V1004"/>
          <cell r="W1004"/>
          <cell r="X1004"/>
          <cell r="Y1004"/>
          <cell r="Z1004"/>
          <cell r="AA1004"/>
          <cell r="AB1004"/>
          <cell r="AC1004"/>
          <cell r="AD1004"/>
          <cell r="AE1004"/>
          <cell r="AF1004"/>
          <cell r="AG1004"/>
          <cell r="AH1004"/>
          <cell r="AI1004"/>
        </row>
        <row r="1005">
          <cell r="E1005"/>
          <cell r="F1005"/>
          <cell r="G1005"/>
          <cell r="H1005"/>
          <cell r="I1005"/>
          <cell r="J1005"/>
          <cell r="K1005"/>
          <cell r="L1005"/>
          <cell r="M1005"/>
          <cell r="N1005"/>
          <cell r="O1005"/>
          <cell r="P1005"/>
          <cell r="Q1005"/>
          <cell r="R1005"/>
          <cell r="S1005"/>
          <cell r="T1005"/>
          <cell r="U1005"/>
          <cell r="V1005"/>
          <cell r="W1005"/>
          <cell r="X1005"/>
          <cell r="Y1005"/>
          <cell r="Z1005"/>
          <cell r="AA1005"/>
          <cell r="AB1005"/>
          <cell r="AC1005"/>
          <cell r="AD1005"/>
          <cell r="AE1005"/>
          <cell r="AF1005"/>
          <cell r="AG1005"/>
          <cell r="AH1005"/>
          <cell r="AI1005"/>
        </row>
        <row r="1006">
          <cell r="E1006" t="str">
            <v>Moretele</v>
          </cell>
          <cell r="F1006">
            <v>0</v>
          </cell>
          <cell r="G1006">
            <v>0</v>
          </cell>
          <cell r="H1006">
            <v>0</v>
          </cell>
          <cell r="I1006">
            <v>18183</v>
          </cell>
          <cell r="J1006">
            <v>6242</v>
          </cell>
          <cell r="K1006">
            <v>2119</v>
          </cell>
          <cell r="L1006">
            <v>0</v>
          </cell>
          <cell r="M1006">
            <v>0</v>
          </cell>
          <cell r="N1006">
            <v>0</v>
          </cell>
          <cell r="O1006">
            <v>50000</v>
          </cell>
          <cell r="P1006">
            <v>24392</v>
          </cell>
          <cell r="Q1006">
            <v>35250</v>
          </cell>
          <cell r="R1006">
            <v>0</v>
          </cell>
          <cell r="S1006">
            <v>0</v>
          </cell>
          <cell r="T1006">
            <v>0</v>
          </cell>
          <cell r="U1006"/>
          <cell r="V1006"/>
          <cell r="W1006"/>
          <cell r="X1006"/>
          <cell r="Y1006"/>
          <cell r="Z1006"/>
          <cell r="AA1006"/>
          <cell r="AB1006"/>
          <cell r="AC1006"/>
          <cell r="AD1006"/>
          <cell r="AE1006"/>
          <cell r="AF1006"/>
          <cell r="AG1006"/>
          <cell r="AH1006"/>
          <cell r="AI1006"/>
        </row>
        <row r="1007">
          <cell r="E1007" t="str">
            <v>Madibeng</v>
          </cell>
          <cell r="F1007">
            <v>0</v>
          </cell>
          <cell r="G1007">
            <v>0</v>
          </cell>
          <cell r="H1007">
            <v>0</v>
          </cell>
          <cell r="I1007">
            <v>51556</v>
          </cell>
          <cell r="J1007">
            <v>34696</v>
          </cell>
          <cell r="K1007">
            <v>22062</v>
          </cell>
          <cell r="L1007">
            <v>0</v>
          </cell>
          <cell r="M1007">
            <v>0</v>
          </cell>
          <cell r="N1007">
            <v>0</v>
          </cell>
          <cell r="O1007">
            <v>155041</v>
          </cell>
          <cell r="P1007">
            <v>120608</v>
          </cell>
          <cell r="Q1007">
            <v>120002</v>
          </cell>
          <cell r="R1007">
            <v>50000</v>
          </cell>
          <cell r="S1007">
            <v>52400</v>
          </cell>
          <cell r="T1007">
            <v>69705</v>
          </cell>
          <cell r="U1007"/>
          <cell r="V1007"/>
          <cell r="W1007"/>
          <cell r="X1007"/>
          <cell r="Y1007"/>
          <cell r="Z1007"/>
          <cell r="AA1007"/>
          <cell r="AB1007"/>
          <cell r="AC1007"/>
          <cell r="AD1007"/>
          <cell r="AE1007"/>
          <cell r="AF1007"/>
          <cell r="AG1007"/>
          <cell r="AH1007"/>
          <cell r="AI1007"/>
        </row>
        <row r="1008">
          <cell r="E1008" t="str">
            <v>Rustenburg</v>
          </cell>
          <cell r="F1008">
            <v>0</v>
          </cell>
          <cell r="G1008">
            <v>0</v>
          </cell>
          <cell r="H1008">
            <v>0</v>
          </cell>
          <cell r="I1008">
            <v>22583</v>
          </cell>
          <cell r="J1008">
            <v>18063</v>
          </cell>
          <cell r="K1008">
            <v>111258</v>
          </cell>
          <cell r="L1008">
            <v>100</v>
          </cell>
          <cell r="M1008">
            <v>300</v>
          </cell>
          <cell r="N1008">
            <v>300</v>
          </cell>
          <cell r="O1008">
            <v>0</v>
          </cell>
          <cell r="P1008">
            <v>0</v>
          </cell>
          <cell r="Q1008">
            <v>0</v>
          </cell>
          <cell r="R1008">
            <v>0</v>
          </cell>
          <cell r="S1008">
            <v>0</v>
          </cell>
          <cell r="T1008">
            <v>0</v>
          </cell>
          <cell r="U1008"/>
          <cell r="V1008"/>
          <cell r="W1008"/>
          <cell r="X1008"/>
          <cell r="Y1008"/>
          <cell r="Z1008"/>
          <cell r="AA1008"/>
          <cell r="AB1008"/>
          <cell r="AC1008"/>
          <cell r="AD1008"/>
          <cell r="AE1008"/>
          <cell r="AF1008"/>
          <cell r="AG1008"/>
          <cell r="AH1008"/>
          <cell r="AI1008"/>
        </row>
        <row r="1009">
          <cell r="E1009" t="str">
            <v>Kgetlengrivier</v>
          </cell>
          <cell r="F1009">
            <v>0</v>
          </cell>
          <cell r="G1009">
            <v>0</v>
          </cell>
          <cell r="H1009">
            <v>0</v>
          </cell>
          <cell r="I1009">
            <v>444</v>
          </cell>
          <cell r="J1009">
            <v>165</v>
          </cell>
          <cell r="K1009">
            <v>170</v>
          </cell>
          <cell r="L1009">
            <v>0</v>
          </cell>
          <cell r="M1009">
            <v>0</v>
          </cell>
          <cell r="N1009">
            <v>0</v>
          </cell>
          <cell r="O1009">
            <v>3000</v>
          </cell>
          <cell r="P1009">
            <v>0</v>
          </cell>
          <cell r="Q1009">
            <v>0</v>
          </cell>
          <cell r="R1009">
            <v>40000</v>
          </cell>
          <cell r="S1009">
            <v>41920</v>
          </cell>
          <cell r="T1009">
            <v>63774</v>
          </cell>
          <cell r="U1009"/>
          <cell r="V1009"/>
          <cell r="W1009"/>
          <cell r="X1009"/>
          <cell r="Y1009"/>
          <cell r="Z1009"/>
          <cell r="AA1009"/>
          <cell r="AB1009"/>
          <cell r="AC1009"/>
          <cell r="AD1009"/>
          <cell r="AE1009"/>
          <cell r="AF1009"/>
          <cell r="AG1009"/>
          <cell r="AH1009"/>
          <cell r="AI1009"/>
        </row>
        <row r="1010">
          <cell r="E1010" t="str">
            <v>Moses Kotane</v>
          </cell>
          <cell r="F1010">
            <v>0</v>
          </cell>
          <cell r="G1010">
            <v>0</v>
          </cell>
          <cell r="H1010">
            <v>0</v>
          </cell>
          <cell r="I1010">
            <v>27369</v>
          </cell>
          <cell r="J1010">
            <v>34464</v>
          </cell>
          <cell r="K1010">
            <v>3251</v>
          </cell>
          <cell r="L1010">
            <v>0</v>
          </cell>
          <cell r="M1010">
            <v>0</v>
          </cell>
          <cell r="N1010">
            <v>0</v>
          </cell>
          <cell r="O1010">
            <v>0</v>
          </cell>
          <cell r="P1010">
            <v>0</v>
          </cell>
          <cell r="Q1010">
            <v>0</v>
          </cell>
          <cell r="R1010">
            <v>0</v>
          </cell>
          <cell r="S1010">
            <v>0</v>
          </cell>
          <cell r="T1010">
            <v>0</v>
          </cell>
          <cell r="U1010"/>
          <cell r="V1010"/>
          <cell r="W1010"/>
          <cell r="X1010"/>
          <cell r="Y1010"/>
          <cell r="Z1010"/>
          <cell r="AA1010"/>
          <cell r="AB1010"/>
          <cell r="AC1010"/>
          <cell r="AD1010"/>
          <cell r="AE1010"/>
          <cell r="AF1010"/>
          <cell r="AG1010"/>
          <cell r="AH1010"/>
          <cell r="AI1010"/>
        </row>
        <row r="1011">
          <cell r="E1011" t="str">
            <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cell r="V1011"/>
          <cell r="W1011"/>
          <cell r="X1011"/>
          <cell r="Y1011"/>
          <cell r="Z1011"/>
          <cell r="AA1011"/>
          <cell r="AB1011"/>
          <cell r="AC1011"/>
          <cell r="AD1011"/>
          <cell r="AE1011"/>
          <cell r="AF1011"/>
          <cell r="AG1011"/>
          <cell r="AH1011"/>
          <cell r="AI1011"/>
        </row>
        <row r="1012">
          <cell r="E1012" t="str">
            <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cell r="V1012"/>
          <cell r="W1012"/>
          <cell r="X1012"/>
          <cell r="Y1012"/>
          <cell r="Z1012"/>
          <cell r="AA1012"/>
          <cell r="AB1012"/>
          <cell r="AC1012"/>
          <cell r="AD1012"/>
          <cell r="AE1012"/>
          <cell r="AF1012"/>
          <cell r="AG1012"/>
          <cell r="AH1012"/>
          <cell r="AI1012"/>
        </row>
        <row r="1013">
          <cell r="E1013" t="str">
            <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cell r="V1013"/>
          <cell r="W1013"/>
          <cell r="X1013"/>
          <cell r="Y1013"/>
          <cell r="Z1013"/>
          <cell r="AA1013"/>
          <cell r="AB1013"/>
          <cell r="AC1013"/>
          <cell r="AD1013"/>
          <cell r="AE1013"/>
          <cell r="AF1013"/>
          <cell r="AG1013"/>
          <cell r="AH1013"/>
          <cell r="AI1013"/>
        </row>
        <row r="1014">
          <cell r="E1014" t="str">
            <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cell r="V1014"/>
          <cell r="W1014"/>
          <cell r="X1014"/>
          <cell r="Y1014"/>
          <cell r="Z1014"/>
          <cell r="AA1014"/>
          <cell r="AB1014"/>
          <cell r="AC1014"/>
          <cell r="AD1014"/>
          <cell r="AE1014"/>
          <cell r="AF1014"/>
          <cell r="AG1014"/>
          <cell r="AH1014"/>
          <cell r="AI1014"/>
        </row>
        <row r="1015">
          <cell r="E1015" t="str">
            <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cell r="V1015"/>
          <cell r="W1015"/>
          <cell r="X1015"/>
          <cell r="Y1015"/>
          <cell r="Z1015"/>
          <cell r="AA1015"/>
          <cell r="AB1015"/>
          <cell r="AC1015"/>
          <cell r="AD1015"/>
          <cell r="AE1015"/>
          <cell r="AF1015"/>
          <cell r="AG1015"/>
          <cell r="AH1015"/>
          <cell r="AI1015"/>
        </row>
        <row r="1016">
          <cell r="E1016" t="str">
            <v>Bojanala Platinum District Municipality</v>
          </cell>
          <cell r="F1016">
            <v>4500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cell r="V1016"/>
          <cell r="W1016"/>
          <cell r="X1016"/>
          <cell r="Y1016"/>
          <cell r="Z1016"/>
          <cell r="AA1016"/>
          <cell r="AB1016"/>
          <cell r="AC1016"/>
          <cell r="AD1016"/>
          <cell r="AE1016"/>
          <cell r="AF1016"/>
          <cell r="AG1016"/>
          <cell r="AH1016"/>
          <cell r="AI1016"/>
        </row>
        <row r="1017">
          <cell r="E1017"/>
          <cell r="F1017">
            <v>4500</v>
          </cell>
          <cell r="G1017">
            <v>0</v>
          </cell>
          <cell r="H1017">
            <v>0</v>
          </cell>
          <cell r="I1017">
            <v>120135</v>
          </cell>
          <cell r="J1017">
            <v>93630</v>
          </cell>
          <cell r="K1017">
            <v>138860</v>
          </cell>
          <cell r="L1017">
            <v>100</v>
          </cell>
          <cell r="M1017">
            <v>300</v>
          </cell>
          <cell r="N1017">
            <v>300</v>
          </cell>
          <cell r="O1017">
            <v>208041</v>
          </cell>
          <cell r="P1017">
            <v>145000</v>
          </cell>
          <cell r="Q1017">
            <v>155252</v>
          </cell>
          <cell r="R1017">
            <v>90000</v>
          </cell>
          <cell r="S1017">
            <v>94320</v>
          </cell>
          <cell r="T1017">
            <v>133479</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row>
        <row r="1018">
          <cell r="E1018"/>
          <cell r="F1018"/>
          <cell r="G1018"/>
          <cell r="H1018"/>
          <cell r="I1018"/>
          <cell r="J1018"/>
          <cell r="K1018"/>
          <cell r="L1018"/>
          <cell r="M1018"/>
          <cell r="N1018"/>
          <cell r="O1018"/>
          <cell r="P1018"/>
          <cell r="Q1018"/>
          <cell r="R1018"/>
          <cell r="S1018"/>
          <cell r="T1018"/>
          <cell r="U1018"/>
          <cell r="V1018"/>
          <cell r="W1018"/>
          <cell r="X1018"/>
          <cell r="Y1018"/>
          <cell r="Z1018"/>
          <cell r="AA1018"/>
          <cell r="AB1018"/>
          <cell r="AC1018"/>
          <cell r="AD1018"/>
          <cell r="AE1018"/>
          <cell r="AF1018"/>
          <cell r="AG1018"/>
          <cell r="AH1018"/>
          <cell r="AI1018"/>
        </row>
        <row r="1019">
          <cell r="E1019" t="str">
            <v>Ratlou</v>
          </cell>
          <cell r="F1019">
            <v>0</v>
          </cell>
          <cell r="G1019">
            <v>0</v>
          </cell>
          <cell r="H1019">
            <v>0</v>
          </cell>
          <cell r="I1019">
            <v>10514</v>
          </cell>
          <cell r="J1019">
            <v>4521</v>
          </cell>
          <cell r="K1019">
            <v>1980</v>
          </cell>
          <cell r="L1019">
            <v>0</v>
          </cell>
          <cell r="M1019">
            <v>0</v>
          </cell>
          <cell r="N1019">
            <v>0</v>
          </cell>
          <cell r="O1019">
            <v>0</v>
          </cell>
          <cell r="P1019">
            <v>0</v>
          </cell>
          <cell r="Q1019">
            <v>0</v>
          </cell>
          <cell r="R1019">
            <v>0</v>
          </cell>
          <cell r="S1019">
            <v>0</v>
          </cell>
          <cell r="T1019">
            <v>0</v>
          </cell>
          <cell r="U1019"/>
          <cell r="V1019"/>
          <cell r="W1019"/>
          <cell r="X1019"/>
          <cell r="Y1019"/>
          <cell r="Z1019"/>
          <cell r="AA1019"/>
          <cell r="AB1019"/>
          <cell r="AC1019"/>
          <cell r="AD1019"/>
          <cell r="AE1019"/>
          <cell r="AF1019"/>
          <cell r="AG1019"/>
          <cell r="AH1019"/>
          <cell r="AI1019"/>
        </row>
        <row r="1020">
          <cell r="E1020" t="str">
            <v>Tswaing</v>
          </cell>
          <cell r="F1020">
            <v>0</v>
          </cell>
          <cell r="G1020">
            <v>0</v>
          </cell>
          <cell r="H1020">
            <v>0</v>
          </cell>
          <cell r="I1020">
            <v>5325</v>
          </cell>
          <cell r="J1020">
            <v>25927</v>
          </cell>
          <cell r="K1020">
            <v>27786</v>
          </cell>
          <cell r="L1020">
            <v>0</v>
          </cell>
          <cell r="M1020">
            <v>0</v>
          </cell>
          <cell r="N1020">
            <v>0</v>
          </cell>
          <cell r="O1020">
            <v>0</v>
          </cell>
          <cell r="P1020">
            <v>0</v>
          </cell>
          <cell r="Q1020">
            <v>0</v>
          </cell>
          <cell r="R1020">
            <v>0</v>
          </cell>
          <cell r="S1020">
            <v>0</v>
          </cell>
          <cell r="T1020">
            <v>0</v>
          </cell>
          <cell r="U1020"/>
          <cell r="V1020"/>
          <cell r="W1020"/>
          <cell r="X1020"/>
          <cell r="Y1020"/>
          <cell r="Z1020"/>
          <cell r="AA1020"/>
          <cell r="AB1020"/>
          <cell r="AC1020"/>
          <cell r="AD1020"/>
          <cell r="AE1020"/>
          <cell r="AF1020"/>
          <cell r="AG1020"/>
          <cell r="AH1020"/>
          <cell r="AI1020"/>
        </row>
        <row r="1021">
          <cell r="E1021" t="str">
            <v>Mafikeng</v>
          </cell>
          <cell r="F1021">
            <v>0</v>
          </cell>
          <cell r="G1021">
            <v>0</v>
          </cell>
          <cell r="H1021">
            <v>0</v>
          </cell>
          <cell r="I1021">
            <v>21854</v>
          </cell>
          <cell r="J1021">
            <v>53177</v>
          </cell>
          <cell r="K1021">
            <v>26330</v>
          </cell>
          <cell r="L1021">
            <v>0</v>
          </cell>
          <cell r="M1021">
            <v>0</v>
          </cell>
          <cell r="N1021">
            <v>0</v>
          </cell>
          <cell r="O1021">
            <v>0</v>
          </cell>
          <cell r="P1021">
            <v>0</v>
          </cell>
          <cell r="Q1021">
            <v>0</v>
          </cell>
          <cell r="R1021">
            <v>0</v>
          </cell>
          <cell r="S1021">
            <v>0</v>
          </cell>
          <cell r="T1021">
            <v>0</v>
          </cell>
          <cell r="U1021"/>
          <cell r="V1021"/>
          <cell r="W1021"/>
          <cell r="X1021"/>
          <cell r="Y1021"/>
          <cell r="Z1021"/>
          <cell r="AA1021"/>
          <cell r="AB1021"/>
          <cell r="AC1021"/>
          <cell r="AD1021"/>
          <cell r="AE1021"/>
          <cell r="AF1021"/>
          <cell r="AG1021"/>
          <cell r="AH1021"/>
          <cell r="AI1021"/>
        </row>
        <row r="1022">
          <cell r="E1022" t="str">
            <v>Ditsobotla</v>
          </cell>
          <cell r="F1022">
            <v>0</v>
          </cell>
          <cell r="G1022">
            <v>0</v>
          </cell>
          <cell r="H1022">
            <v>0</v>
          </cell>
          <cell r="I1022">
            <v>11023</v>
          </cell>
          <cell r="J1022">
            <v>7182</v>
          </cell>
          <cell r="K1022">
            <v>3614</v>
          </cell>
          <cell r="L1022">
            <v>0</v>
          </cell>
          <cell r="M1022">
            <v>0</v>
          </cell>
          <cell r="N1022">
            <v>0</v>
          </cell>
          <cell r="O1022">
            <v>0</v>
          </cell>
          <cell r="P1022">
            <v>0</v>
          </cell>
          <cell r="Q1022">
            <v>0</v>
          </cell>
          <cell r="R1022">
            <v>0</v>
          </cell>
          <cell r="S1022">
            <v>0</v>
          </cell>
          <cell r="T1022">
            <v>0</v>
          </cell>
          <cell r="U1022"/>
          <cell r="V1022"/>
          <cell r="W1022"/>
          <cell r="X1022"/>
          <cell r="Y1022"/>
          <cell r="Z1022"/>
          <cell r="AA1022"/>
          <cell r="AB1022"/>
          <cell r="AC1022"/>
          <cell r="AD1022"/>
          <cell r="AE1022"/>
          <cell r="AF1022"/>
          <cell r="AG1022"/>
          <cell r="AH1022"/>
          <cell r="AI1022"/>
        </row>
        <row r="1023">
          <cell r="E1023" t="str">
            <v>Ramotshere Moiloa</v>
          </cell>
          <cell r="F1023">
            <v>0</v>
          </cell>
          <cell r="G1023">
            <v>0</v>
          </cell>
          <cell r="H1023">
            <v>0</v>
          </cell>
          <cell r="I1023">
            <v>24907</v>
          </cell>
          <cell r="J1023">
            <v>31220</v>
          </cell>
          <cell r="K1023">
            <v>7585</v>
          </cell>
          <cell r="L1023">
            <v>0</v>
          </cell>
          <cell r="M1023">
            <v>0</v>
          </cell>
          <cell r="N1023">
            <v>0</v>
          </cell>
          <cell r="O1023">
            <v>0</v>
          </cell>
          <cell r="P1023">
            <v>0</v>
          </cell>
          <cell r="Q1023">
            <v>0</v>
          </cell>
          <cell r="R1023">
            <v>0</v>
          </cell>
          <cell r="S1023">
            <v>0</v>
          </cell>
          <cell r="T1023">
            <v>0</v>
          </cell>
          <cell r="U1023"/>
          <cell r="V1023"/>
          <cell r="W1023"/>
          <cell r="X1023"/>
          <cell r="Y1023"/>
          <cell r="Z1023"/>
          <cell r="AA1023"/>
          <cell r="AB1023"/>
          <cell r="AC1023"/>
          <cell r="AD1023"/>
          <cell r="AE1023"/>
          <cell r="AF1023"/>
          <cell r="AG1023"/>
          <cell r="AH1023"/>
          <cell r="AI1023"/>
        </row>
        <row r="1024">
          <cell r="E1024" t="str">
            <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cell r="V1024"/>
          <cell r="W1024"/>
          <cell r="X1024"/>
          <cell r="Y1024"/>
          <cell r="Z1024"/>
          <cell r="AA1024"/>
          <cell r="AB1024"/>
          <cell r="AC1024"/>
          <cell r="AD1024"/>
          <cell r="AE1024"/>
          <cell r="AF1024"/>
          <cell r="AG1024"/>
          <cell r="AH1024"/>
          <cell r="AI1024"/>
        </row>
        <row r="1025">
          <cell r="E1025" t="str">
            <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cell r="V1025"/>
          <cell r="W1025"/>
          <cell r="X1025"/>
          <cell r="Y1025"/>
          <cell r="Z1025"/>
          <cell r="AA1025"/>
          <cell r="AB1025"/>
          <cell r="AC1025"/>
          <cell r="AD1025"/>
          <cell r="AE1025"/>
          <cell r="AF1025"/>
          <cell r="AG1025"/>
          <cell r="AH1025"/>
          <cell r="AI1025"/>
        </row>
        <row r="1026">
          <cell r="E1026" t="str">
            <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cell r="V1026"/>
          <cell r="W1026"/>
          <cell r="X1026"/>
          <cell r="Y1026"/>
          <cell r="Z1026"/>
          <cell r="AA1026"/>
          <cell r="AB1026"/>
          <cell r="AC1026"/>
          <cell r="AD1026"/>
          <cell r="AE1026"/>
          <cell r="AF1026"/>
          <cell r="AG1026"/>
          <cell r="AH1026"/>
          <cell r="AI1026"/>
        </row>
        <row r="1027">
          <cell r="E1027" t="str">
            <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cell r="V1027"/>
          <cell r="W1027"/>
          <cell r="X1027"/>
          <cell r="Y1027"/>
          <cell r="Z1027"/>
          <cell r="AA1027"/>
          <cell r="AB1027"/>
          <cell r="AC1027"/>
          <cell r="AD1027"/>
          <cell r="AE1027"/>
          <cell r="AF1027"/>
          <cell r="AG1027"/>
          <cell r="AH1027"/>
          <cell r="AI1027"/>
        </row>
        <row r="1028">
          <cell r="E1028" t="str">
            <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cell r="V1028"/>
          <cell r="W1028"/>
          <cell r="X1028"/>
          <cell r="Y1028"/>
          <cell r="Z1028"/>
          <cell r="AA1028"/>
          <cell r="AB1028"/>
          <cell r="AC1028"/>
          <cell r="AD1028"/>
          <cell r="AE1028"/>
          <cell r="AF1028"/>
          <cell r="AG1028"/>
          <cell r="AH1028"/>
          <cell r="AI1028"/>
        </row>
        <row r="1029">
          <cell r="E1029" t="str">
            <v>Ngaka Modiri Molema District Municipality</v>
          </cell>
          <cell r="F1029">
            <v>4020</v>
          </cell>
          <cell r="G1029">
            <v>5740</v>
          </cell>
          <cell r="H1029">
            <v>5994</v>
          </cell>
          <cell r="I1029">
            <v>0</v>
          </cell>
          <cell r="J1029">
            <v>0</v>
          </cell>
          <cell r="K1029">
            <v>0</v>
          </cell>
          <cell r="L1029">
            <v>0</v>
          </cell>
          <cell r="M1029">
            <v>0</v>
          </cell>
          <cell r="N1029">
            <v>0</v>
          </cell>
          <cell r="O1029">
            <v>90000</v>
          </cell>
          <cell r="P1029">
            <v>59936</v>
          </cell>
          <cell r="Q1029">
            <v>49000</v>
          </cell>
          <cell r="R1029">
            <v>76529</v>
          </cell>
          <cell r="S1029">
            <v>79788</v>
          </cell>
          <cell r="T1029">
            <v>75135</v>
          </cell>
          <cell r="U1029"/>
          <cell r="V1029"/>
          <cell r="W1029"/>
          <cell r="X1029"/>
          <cell r="Y1029"/>
          <cell r="Z1029"/>
          <cell r="AA1029"/>
          <cell r="AB1029"/>
          <cell r="AC1029"/>
          <cell r="AD1029"/>
          <cell r="AE1029"/>
          <cell r="AF1029"/>
          <cell r="AG1029"/>
          <cell r="AH1029"/>
          <cell r="AI1029"/>
        </row>
        <row r="1030">
          <cell r="E1030"/>
          <cell r="F1030">
            <v>4020</v>
          </cell>
          <cell r="G1030">
            <v>5740</v>
          </cell>
          <cell r="H1030">
            <v>5994</v>
          </cell>
          <cell r="I1030">
            <v>73623</v>
          </cell>
          <cell r="J1030">
            <v>122027</v>
          </cell>
          <cell r="K1030">
            <v>67295</v>
          </cell>
          <cell r="L1030">
            <v>0</v>
          </cell>
          <cell r="M1030">
            <v>0</v>
          </cell>
          <cell r="N1030">
            <v>0</v>
          </cell>
          <cell r="O1030">
            <v>90000</v>
          </cell>
          <cell r="P1030">
            <v>59936</v>
          </cell>
          <cell r="Q1030">
            <v>49000</v>
          </cell>
          <cell r="R1030">
            <v>76529</v>
          </cell>
          <cell r="S1030">
            <v>79788</v>
          </cell>
          <cell r="T1030">
            <v>75135</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row>
        <row r="1031">
          <cell r="E1031"/>
          <cell r="F1031"/>
          <cell r="G1031"/>
          <cell r="H1031"/>
          <cell r="I1031"/>
          <cell r="J1031"/>
          <cell r="K1031"/>
          <cell r="L1031"/>
          <cell r="M1031"/>
          <cell r="N1031"/>
          <cell r="O1031"/>
          <cell r="P1031"/>
          <cell r="Q1031"/>
          <cell r="R1031"/>
          <cell r="S1031"/>
          <cell r="T1031"/>
          <cell r="U1031"/>
          <cell r="V1031"/>
          <cell r="W1031"/>
          <cell r="X1031"/>
          <cell r="Y1031"/>
          <cell r="Z1031"/>
          <cell r="AA1031"/>
          <cell r="AB1031"/>
          <cell r="AC1031"/>
          <cell r="AD1031"/>
          <cell r="AE1031"/>
          <cell r="AF1031"/>
          <cell r="AG1031"/>
          <cell r="AH1031"/>
          <cell r="AI1031"/>
        </row>
        <row r="1032">
          <cell r="E1032" t="str">
            <v>Naledi</v>
          </cell>
          <cell r="F1032">
            <v>0</v>
          </cell>
          <cell r="G1032">
            <v>0</v>
          </cell>
          <cell r="H1032">
            <v>0</v>
          </cell>
          <cell r="I1032">
            <v>0</v>
          </cell>
          <cell r="J1032">
            <v>82</v>
          </cell>
          <cell r="K1032">
            <v>85</v>
          </cell>
          <cell r="L1032">
            <v>0</v>
          </cell>
          <cell r="M1032">
            <v>0</v>
          </cell>
          <cell r="N1032">
            <v>0</v>
          </cell>
          <cell r="O1032">
            <v>0</v>
          </cell>
          <cell r="P1032">
            <v>0</v>
          </cell>
          <cell r="Q1032">
            <v>0</v>
          </cell>
          <cell r="R1032">
            <v>0</v>
          </cell>
          <cell r="S1032">
            <v>0</v>
          </cell>
          <cell r="T1032">
            <v>0</v>
          </cell>
          <cell r="U1032"/>
          <cell r="V1032"/>
          <cell r="W1032"/>
          <cell r="X1032"/>
          <cell r="Y1032"/>
          <cell r="Z1032"/>
          <cell r="AA1032"/>
          <cell r="AB1032"/>
          <cell r="AC1032"/>
          <cell r="AD1032"/>
          <cell r="AE1032"/>
          <cell r="AF1032"/>
          <cell r="AG1032"/>
          <cell r="AH1032"/>
          <cell r="AI1032"/>
        </row>
        <row r="1033">
          <cell r="E1033" t="str">
            <v>Mamusa</v>
          </cell>
          <cell r="F1033">
            <v>0</v>
          </cell>
          <cell r="G1033">
            <v>0</v>
          </cell>
          <cell r="H1033">
            <v>0</v>
          </cell>
          <cell r="I1033">
            <v>19844</v>
          </cell>
          <cell r="J1033">
            <v>17465</v>
          </cell>
          <cell r="K1033">
            <v>170</v>
          </cell>
          <cell r="L1033">
            <v>0</v>
          </cell>
          <cell r="M1033">
            <v>0</v>
          </cell>
          <cell r="N1033">
            <v>0</v>
          </cell>
          <cell r="O1033">
            <v>0</v>
          </cell>
          <cell r="P1033">
            <v>0</v>
          </cell>
          <cell r="Q1033">
            <v>0</v>
          </cell>
          <cell r="R1033">
            <v>0</v>
          </cell>
          <cell r="S1033">
            <v>0</v>
          </cell>
          <cell r="T1033">
            <v>0</v>
          </cell>
          <cell r="U1033"/>
          <cell r="V1033"/>
          <cell r="W1033"/>
          <cell r="X1033"/>
          <cell r="Y1033"/>
          <cell r="Z1033"/>
          <cell r="AA1033"/>
          <cell r="AB1033"/>
          <cell r="AC1033"/>
          <cell r="AD1033"/>
          <cell r="AE1033"/>
          <cell r="AF1033"/>
          <cell r="AG1033"/>
          <cell r="AH1033"/>
          <cell r="AI1033"/>
        </row>
        <row r="1034">
          <cell r="E1034" t="str">
            <v>Greater Taung</v>
          </cell>
          <cell r="F1034">
            <v>0</v>
          </cell>
          <cell r="G1034">
            <v>0</v>
          </cell>
          <cell r="H1034">
            <v>0</v>
          </cell>
          <cell r="I1034">
            <v>24619</v>
          </cell>
          <cell r="J1034">
            <v>110532</v>
          </cell>
          <cell r="K1034">
            <v>95275</v>
          </cell>
          <cell r="L1034">
            <v>0</v>
          </cell>
          <cell r="M1034">
            <v>0</v>
          </cell>
          <cell r="N1034">
            <v>0</v>
          </cell>
          <cell r="O1034">
            <v>0</v>
          </cell>
          <cell r="P1034">
            <v>0</v>
          </cell>
          <cell r="Q1034">
            <v>0</v>
          </cell>
          <cell r="R1034">
            <v>0</v>
          </cell>
          <cell r="S1034">
            <v>0</v>
          </cell>
          <cell r="T1034">
            <v>0</v>
          </cell>
          <cell r="U1034"/>
          <cell r="V1034"/>
          <cell r="W1034"/>
          <cell r="X1034"/>
          <cell r="Y1034"/>
          <cell r="Z1034"/>
          <cell r="AA1034"/>
          <cell r="AB1034"/>
          <cell r="AC1034"/>
          <cell r="AD1034"/>
          <cell r="AE1034"/>
          <cell r="AF1034"/>
          <cell r="AG1034"/>
          <cell r="AH1034"/>
          <cell r="AI1034"/>
        </row>
        <row r="1035">
          <cell r="E1035" t="str">
            <v>Lekwa-Teemane</v>
          </cell>
          <cell r="F1035">
            <v>0</v>
          </cell>
          <cell r="G1035">
            <v>0</v>
          </cell>
          <cell r="H1035">
            <v>0</v>
          </cell>
          <cell r="I1035">
            <v>918</v>
          </cell>
          <cell r="J1035">
            <v>38461</v>
          </cell>
          <cell r="K1035">
            <v>87006</v>
          </cell>
          <cell r="L1035">
            <v>0</v>
          </cell>
          <cell r="M1035">
            <v>0</v>
          </cell>
          <cell r="N1035">
            <v>0</v>
          </cell>
          <cell r="O1035">
            <v>0</v>
          </cell>
          <cell r="P1035">
            <v>0</v>
          </cell>
          <cell r="Q1035">
            <v>0</v>
          </cell>
          <cell r="R1035">
            <v>0</v>
          </cell>
          <cell r="S1035">
            <v>0</v>
          </cell>
          <cell r="T1035">
            <v>0</v>
          </cell>
          <cell r="U1035"/>
          <cell r="V1035"/>
          <cell r="W1035"/>
          <cell r="X1035"/>
          <cell r="Y1035"/>
          <cell r="Z1035"/>
          <cell r="AA1035"/>
          <cell r="AB1035"/>
          <cell r="AC1035"/>
          <cell r="AD1035"/>
          <cell r="AE1035"/>
          <cell r="AF1035"/>
          <cell r="AG1035"/>
          <cell r="AH1035"/>
          <cell r="AI1035"/>
        </row>
        <row r="1036">
          <cell r="E1036" t="str">
            <v>Kagisano-Molopo</v>
          </cell>
          <cell r="F1036">
            <v>0</v>
          </cell>
          <cell r="G1036">
            <v>0</v>
          </cell>
          <cell r="H1036">
            <v>0</v>
          </cell>
          <cell r="I1036">
            <v>27285</v>
          </cell>
          <cell r="J1036">
            <v>17342</v>
          </cell>
          <cell r="K1036">
            <v>7489</v>
          </cell>
          <cell r="L1036">
            <v>0</v>
          </cell>
          <cell r="M1036">
            <v>0</v>
          </cell>
          <cell r="N1036">
            <v>0</v>
          </cell>
          <cell r="O1036">
            <v>0</v>
          </cell>
          <cell r="P1036">
            <v>0</v>
          </cell>
          <cell r="Q1036">
            <v>0</v>
          </cell>
          <cell r="R1036">
            <v>0</v>
          </cell>
          <cell r="S1036">
            <v>0</v>
          </cell>
          <cell r="T1036">
            <v>0</v>
          </cell>
          <cell r="U1036"/>
          <cell r="V1036"/>
          <cell r="W1036"/>
          <cell r="X1036"/>
          <cell r="Y1036"/>
          <cell r="Z1036"/>
          <cell r="AA1036"/>
          <cell r="AB1036"/>
          <cell r="AC1036"/>
          <cell r="AD1036"/>
          <cell r="AE1036"/>
          <cell r="AF1036"/>
          <cell r="AG1036"/>
          <cell r="AH1036"/>
          <cell r="AI1036"/>
        </row>
        <row r="1037">
          <cell r="E1037" t="str">
            <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cell r="V1037"/>
          <cell r="W1037"/>
          <cell r="X1037"/>
          <cell r="Y1037"/>
          <cell r="Z1037"/>
          <cell r="AA1037"/>
          <cell r="AB1037"/>
          <cell r="AC1037"/>
          <cell r="AD1037"/>
          <cell r="AE1037"/>
          <cell r="AF1037"/>
          <cell r="AG1037"/>
          <cell r="AH1037"/>
          <cell r="AI1037"/>
        </row>
        <row r="1038">
          <cell r="E1038" t="str">
            <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cell r="V1038"/>
          <cell r="W1038"/>
          <cell r="X1038"/>
          <cell r="Y1038"/>
          <cell r="Z1038"/>
          <cell r="AA1038"/>
          <cell r="AB1038"/>
          <cell r="AC1038"/>
          <cell r="AD1038"/>
          <cell r="AE1038"/>
          <cell r="AF1038"/>
          <cell r="AG1038"/>
          <cell r="AH1038"/>
          <cell r="AI1038"/>
        </row>
        <row r="1039">
          <cell r="E1039" t="str">
            <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cell r="V1039"/>
          <cell r="W1039"/>
          <cell r="X1039"/>
          <cell r="Y1039"/>
          <cell r="Z1039"/>
          <cell r="AA1039"/>
          <cell r="AB1039"/>
          <cell r="AC1039"/>
          <cell r="AD1039"/>
          <cell r="AE1039"/>
          <cell r="AF1039"/>
          <cell r="AG1039"/>
          <cell r="AH1039"/>
          <cell r="AI1039"/>
        </row>
        <row r="1040">
          <cell r="E1040" t="str">
            <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cell r="V1040"/>
          <cell r="W1040"/>
          <cell r="X1040"/>
          <cell r="Y1040"/>
          <cell r="Z1040"/>
          <cell r="AA1040"/>
          <cell r="AB1040"/>
          <cell r="AC1040"/>
          <cell r="AD1040"/>
          <cell r="AE1040"/>
          <cell r="AF1040"/>
          <cell r="AG1040"/>
          <cell r="AH1040"/>
          <cell r="AI1040"/>
        </row>
        <row r="1041">
          <cell r="E1041" t="str">
            <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cell r="V1041"/>
          <cell r="W1041"/>
          <cell r="X1041"/>
          <cell r="Y1041"/>
          <cell r="Z1041"/>
          <cell r="AA1041"/>
          <cell r="AB1041"/>
          <cell r="AC1041"/>
          <cell r="AD1041"/>
          <cell r="AE1041"/>
          <cell r="AF1041"/>
          <cell r="AG1041"/>
          <cell r="AH1041"/>
          <cell r="AI1041"/>
        </row>
        <row r="1042">
          <cell r="E1042" t="str">
            <v>Dr Ruth Segomotsi Mompati District Municipality</v>
          </cell>
          <cell r="F1042">
            <v>3031</v>
          </cell>
          <cell r="G1042">
            <v>5741</v>
          </cell>
          <cell r="H1042">
            <v>5994</v>
          </cell>
          <cell r="I1042">
            <v>0</v>
          </cell>
          <cell r="J1042">
            <v>0</v>
          </cell>
          <cell r="K1042">
            <v>0</v>
          </cell>
          <cell r="L1042">
            <v>0</v>
          </cell>
          <cell r="M1042">
            <v>0</v>
          </cell>
          <cell r="N1042">
            <v>0</v>
          </cell>
          <cell r="O1042">
            <v>0</v>
          </cell>
          <cell r="P1042">
            <v>0</v>
          </cell>
          <cell r="Q1042">
            <v>0</v>
          </cell>
          <cell r="R1042">
            <v>0</v>
          </cell>
          <cell r="S1042">
            <v>0</v>
          </cell>
          <cell r="T1042">
            <v>0</v>
          </cell>
          <cell r="U1042"/>
          <cell r="V1042"/>
          <cell r="W1042"/>
          <cell r="X1042"/>
          <cell r="Y1042"/>
          <cell r="Z1042"/>
          <cell r="AA1042"/>
          <cell r="AB1042"/>
          <cell r="AC1042"/>
          <cell r="AD1042"/>
          <cell r="AE1042"/>
          <cell r="AF1042"/>
          <cell r="AG1042"/>
          <cell r="AH1042"/>
          <cell r="AI1042"/>
        </row>
        <row r="1043">
          <cell r="E1043"/>
          <cell r="F1043">
            <v>3031</v>
          </cell>
          <cell r="G1043">
            <v>5741</v>
          </cell>
          <cell r="H1043">
            <v>5994</v>
          </cell>
          <cell r="I1043">
            <v>72666</v>
          </cell>
          <cell r="J1043">
            <v>183882</v>
          </cell>
          <cell r="K1043">
            <v>190025</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row>
        <row r="1044">
          <cell r="E1044"/>
          <cell r="F1044"/>
          <cell r="G1044"/>
          <cell r="H1044"/>
          <cell r="I1044"/>
          <cell r="J1044"/>
          <cell r="K1044"/>
          <cell r="L1044"/>
          <cell r="M1044"/>
          <cell r="N1044"/>
          <cell r="O1044"/>
          <cell r="P1044"/>
          <cell r="Q1044"/>
          <cell r="R1044"/>
          <cell r="S1044"/>
          <cell r="T1044"/>
          <cell r="U1044"/>
          <cell r="V1044"/>
          <cell r="W1044"/>
          <cell r="X1044"/>
          <cell r="Y1044"/>
          <cell r="Z1044"/>
          <cell r="AA1044"/>
          <cell r="AB1044"/>
          <cell r="AC1044"/>
          <cell r="AD1044"/>
          <cell r="AE1044"/>
          <cell r="AF1044"/>
          <cell r="AG1044"/>
          <cell r="AH1044"/>
          <cell r="AI1044"/>
        </row>
        <row r="1045">
          <cell r="E1045" t="str">
            <v>City of Matlosana</v>
          </cell>
          <cell r="F1045">
            <v>0</v>
          </cell>
          <cell r="G1045">
            <v>0</v>
          </cell>
          <cell r="H1045">
            <v>0</v>
          </cell>
          <cell r="I1045">
            <v>24577</v>
          </cell>
          <cell r="J1045">
            <v>82</v>
          </cell>
          <cell r="K1045">
            <v>85</v>
          </cell>
          <cell r="L1045">
            <v>2400</v>
          </cell>
          <cell r="M1045">
            <v>500</v>
          </cell>
          <cell r="N1045">
            <v>500</v>
          </cell>
          <cell r="O1045">
            <v>0</v>
          </cell>
          <cell r="P1045">
            <v>0</v>
          </cell>
          <cell r="Q1045">
            <v>0</v>
          </cell>
          <cell r="R1045">
            <v>0</v>
          </cell>
          <cell r="S1045">
            <v>0</v>
          </cell>
          <cell r="T1045">
            <v>0</v>
          </cell>
          <cell r="U1045"/>
          <cell r="V1045"/>
          <cell r="W1045"/>
          <cell r="X1045"/>
          <cell r="Y1045"/>
          <cell r="Z1045"/>
          <cell r="AA1045"/>
          <cell r="AB1045"/>
          <cell r="AC1045"/>
          <cell r="AD1045"/>
          <cell r="AE1045"/>
          <cell r="AF1045"/>
          <cell r="AG1045"/>
          <cell r="AH1045"/>
          <cell r="AI1045"/>
        </row>
        <row r="1046">
          <cell r="E1046" t="str">
            <v>Maquassi Hills</v>
          </cell>
          <cell r="F1046">
            <v>0</v>
          </cell>
          <cell r="G1046">
            <v>0</v>
          </cell>
          <cell r="H1046">
            <v>0</v>
          </cell>
          <cell r="I1046">
            <v>20461</v>
          </cell>
          <cell r="J1046">
            <v>83</v>
          </cell>
          <cell r="K1046">
            <v>23554</v>
          </cell>
          <cell r="L1046">
            <v>0</v>
          </cell>
          <cell r="M1046">
            <v>0</v>
          </cell>
          <cell r="N1046">
            <v>0</v>
          </cell>
          <cell r="O1046">
            <v>0</v>
          </cell>
          <cell r="P1046">
            <v>0</v>
          </cell>
          <cell r="Q1046">
            <v>0</v>
          </cell>
          <cell r="R1046">
            <v>0</v>
          </cell>
          <cell r="S1046">
            <v>0</v>
          </cell>
          <cell r="T1046">
            <v>0</v>
          </cell>
          <cell r="U1046"/>
          <cell r="V1046"/>
          <cell r="W1046"/>
          <cell r="X1046"/>
          <cell r="Y1046"/>
          <cell r="Z1046"/>
          <cell r="AA1046"/>
          <cell r="AB1046"/>
          <cell r="AC1046"/>
          <cell r="AD1046"/>
          <cell r="AE1046"/>
          <cell r="AF1046"/>
          <cell r="AG1046"/>
          <cell r="AH1046"/>
          <cell r="AI1046"/>
        </row>
        <row r="1047">
          <cell r="E1047" t="str">
            <v>JB Marks</v>
          </cell>
          <cell r="F1047">
            <v>0</v>
          </cell>
          <cell r="G1047">
            <v>0</v>
          </cell>
          <cell r="H1047">
            <v>0</v>
          </cell>
          <cell r="I1047">
            <v>392</v>
          </cell>
          <cell r="J1047">
            <v>494</v>
          </cell>
          <cell r="K1047">
            <v>508</v>
          </cell>
          <cell r="L1047">
            <v>1000</v>
          </cell>
          <cell r="M1047">
            <v>300</v>
          </cell>
          <cell r="N1047">
            <v>300</v>
          </cell>
          <cell r="O1047">
            <v>44493</v>
          </cell>
          <cell r="P1047">
            <v>50000</v>
          </cell>
          <cell r="Q1047">
            <v>52937</v>
          </cell>
          <cell r="R1047">
            <v>0</v>
          </cell>
          <cell r="S1047">
            <v>0</v>
          </cell>
          <cell r="T1047">
            <v>0</v>
          </cell>
          <cell r="U1047"/>
          <cell r="V1047"/>
          <cell r="W1047"/>
          <cell r="X1047"/>
          <cell r="Y1047"/>
          <cell r="Z1047"/>
          <cell r="AA1047"/>
          <cell r="AB1047"/>
          <cell r="AC1047"/>
          <cell r="AD1047"/>
          <cell r="AE1047"/>
          <cell r="AF1047"/>
          <cell r="AG1047"/>
          <cell r="AH1047"/>
          <cell r="AI1047"/>
        </row>
        <row r="1048">
          <cell r="E1048" t="str">
            <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cell r="V1048"/>
          <cell r="W1048"/>
          <cell r="X1048"/>
          <cell r="Y1048"/>
          <cell r="Z1048"/>
          <cell r="AA1048"/>
          <cell r="AB1048"/>
          <cell r="AC1048"/>
          <cell r="AD1048"/>
          <cell r="AE1048"/>
          <cell r="AF1048"/>
          <cell r="AG1048"/>
          <cell r="AH1048"/>
          <cell r="AI1048"/>
        </row>
        <row r="1049">
          <cell r="E1049" t="str">
            <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cell r="V1049"/>
          <cell r="W1049"/>
          <cell r="X1049"/>
          <cell r="Y1049"/>
          <cell r="Z1049"/>
          <cell r="AA1049"/>
          <cell r="AB1049"/>
          <cell r="AC1049"/>
          <cell r="AD1049"/>
          <cell r="AE1049"/>
          <cell r="AF1049"/>
          <cell r="AG1049"/>
          <cell r="AH1049"/>
          <cell r="AI1049"/>
        </row>
        <row r="1050">
          <cell r="E1050" t="str">
            <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cell r="V1050"/>
          <cell r="W1050"/>
          <cell r="X1050"/>
          <cell r="Y1050"/>
          <cell r="Z1050"/>
          <cell r="AA1050"/>
          <cell r="AB1050"/>
          <cell r="AC1050"/>
          <cell r="AD1050"/>
          <cell r="AE1050"/>
          <cell r="AF1050"/>
          <cell r="AG1050"/>
          <cell r="AH1050"/>
          <cell r="AI1050"/>
        </row>
        <row r="1051">
          <cell r="E1051" t="str">
            <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cell r="V1051"/>
          <cell r="W1051"/>
          <cell r="X1051"/>
          <cell r="Y1051"/>
          <cell r="Z1051"/>
          <cell r="AA1051"/>
          <cell r="AB1051"/>
          <cell r="AC1051"/>
          <cell r="AD1051"/>
          <cell r="AE1051"/>
          <cell r="AF1051"/>
          <cell r="AG1051"/>
          <cell r="AH1051"/>
          <cell r="AI1051"/>
        </row>
        <row r="1052">
          <cell r="E1052" t="str">
            <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cell r="V1052"/>
          <cell r="W1052"/>
          <cell r="X1052"/>
          <cell r="Y1052"/>
          <cell r="Z1052"/>
          <cell r="AA1052"/>
          <cell r="AB1052"/>
          <cell r="AC1052"/>
          <cell r="AD1052"/>
          <cell r="AE1052"/>
          <cell r="AF1052"/>
          <cell r="AG1052"/>
          <cell r="AH1052"/>
          <cell r="AI1052"/>
        </row>
        <row r="1053">
          <cell r="E1053" t="str">
            <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cell r="V1053"/>
          <cell r="W1053"/>
          <cell r="X1053"/>
          <cell r="Y1053"/>
          <cell r="Z1053"/>
          <cell r="AA1053"/>
          <cell r="AB1053"/>
          <cell r="AC1053"/>
          <cell r="AD1053"/>
          <cell r="AE1053"/>
          <cell r="AF1053"/>
          <cell r="AG1053"/>
          <cell r="AH1053"/>
          <cell r="AI1053"/>
        </row>
        <row r="1054">
          <cell r="E1054" t="str">
            <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cell r="V1054"/>
          <cell r="W1054"/>
          <cell r="X1054"/>
          <cell r="Y1054"/>
          <cell r="Z1054"/>
          <cell r="AA1054"/>
          <cell r="AB1054"/>
          <cell r="AC1054"/>
          <cell r="AD1054"/>
          <cell r="AE1054"/>
          <cell r="AF1054"/>
          <cell r="AG1054"/>
          <cell r="AH1054"/>
          <cell r="AI1054"/>
        </row>
        <row r="1055">
          <cell r="E1055" t="str">
            <v>Dr Kenneth Kaunda District Municipality</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cell r="V1055"/>
          <cell r="W1055"/>
          <cell r="X1055"/>
          <cell r="Y1055"/>
          <cell r="Z1055"/>
          <cell r="AA1055"/>
          <cell r="AB1055"/>
          <cell r="AC1055"/>
          <cell r="AD1055"/>
          <cell r="AE1055"/>
          <cell r="AF1055"/>
          <cell r="AG1055"/>
          <cell r="AH1055"/>
          <cell r="AI1055"/>
        </row>
        <row r="1056">
          <cell r="E1056"/>
          <cell r="F1056">
            <v>0</v>
          </cell>
          <cell r="G1056">
            <v>0</v>
          </cell>
          <cell r="H1056">
            <v>0</v>
          </cell>
          <cell r="I1056">
            <v>45430</v>
          </cell>
          <cell r="J1056">
            <v>659</v>
          </cell>
          <cell r="K1056">
            <v>24147</v>
          </cell>
          <cell r="L1056">
            <v>3400</v>
          </cell>
          <cell r="M1056">
            <v>800</v>
          </cell>
          <cell r="N1056">
            <v>800</v>
          </cell>
          <cell r="O1056">
            <v>44493</v>
          </cell>
          <cell r="P1056">
            <v>50000</v>
          </cell>
          <cell r="Q1056">
            <v>52937</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row>
        <row r="1057">
          <cell r="E1057"/>
          <cell r="F1057"/>
          <cell r="G1057"/>
          <cell r="H1057"/>
          <cell r="I1057"/>
          <cell r="J1057"/>
          <cell r="K1057"/>
          <cell r="L1057"/>
          <cell r="M1057"/>
          <cell r="N1057"/>
          <cell r="O1057"/>
          <cell r="P1057"/>
          <cell r="Q1057"/>
          <cell r="R1057"/>
          <cell r="S1057"/>
          <cell r="T1057"/>
          <cell r="U1057"/>
          <cell r="V1057"/>
          <cell r="W1057"/>
          <cell r="X1057"/>
          <cell r="Y1057"/>
          <cell r="Z1057"/>
          <cell r="AA1057"/>
          <cell r="AB1057"/>
          <cell r="AC1057"/>
          <cell r="AD1057"/>
          <cell r="AE1057"/>
          <cell r="AF1057"/>
          <cell r="AG1057"/>
          <cell r="AH1057"/>
          <cell r="AI1057"/>
        </row>
        <row r="1058">
          <cell r="E1058" t="str">
            <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cell r="V1058"/>
          <cell r="W1058"/>
          <cell r="X1058"/>
          <cell r="Y1058"/>
          <cell r="Z1058"/>
          <cell r="AA1058"/>
          <cell r="AB1058"/>
          <cell r="AC1058"/>
          <cell r="AD1058"/>
          <cell r="AE1058"/>
          <cell r="AF1058"/>
          <cell r="AG1058"/>
          <cell r="AH1058"/>
          <cell r="AI1058"/>
        </row>
        <row r="1059">
          <cell r="E1059" t="str">
            <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cell r="V1059"/>
          <cell r="W1059"/>
          <cell r="X1059"/>
          <cell r="Y1059"/>
          <cell r="Z1059"/>
          <cell r="AA1059"/>
          <cell r="AB1059"/>
          <cell r="AC1059"/>
          <cell r="AD1059"/>
          <cell r="AE1059"/>
          <cell r="AF1059"/>
          <cell r="AG1059"/>
          <cell r="AH1059"/>
          <cell r="AI1059"/>
        </row>
        <row r="1060">
          <cell r="E1060" t="str">
            <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cell r="V1060"/>
          <cell r="W1060"/>
          <cell r="X1060"/>
          <cell r="Y1060"/>
          <cell r="Z1060"/>
          <cell r="AA1060"/>
          <cell r="AB1060"/>
          <cell r="AC1060"/>
          <cell r="AD1060"/>
          <cell r="AE1060"/>
          <cell r="AF1060"/>
          <cell r="AG1060"/>
          <cell r="AH1060"/>
          <cell r="AI1060"/>
        </row>
        <row r="1061">
          <cell r="E1061" t="str">
            <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cell r="V1061"/>
          <cell r="W1061"/>
          <cell r="X1061"/>
          <cell r="Y1061"/>
          <cell r="Z1061"/>
          <cell r="AA1061"/>
          <cell r="AB1061"/>
          <cell r="AC1061"/>
          <cell r="AD1061"/>
          <cell r="AE1061"/>
          <cell r="AF1061"/>
          <cell r="AG1061"/>
          <cell r="AH1061"/>
          <cell r="AI1061"/>
        </row>
        <row r="1062">
          <cell r="E1062" t="str">
            <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cell r="V1062"/>
          <cell r="W1062"/>
          <cell r="X1062"/>
          <cell r="Y1062"/>
          <cell r="Z1062"/>
          <cell r="AA1062"/>
          <cell r="AB1062"/>
          <cell r="AC1062"/>
          <cell r="AD1062"/>
          <cell r="AE1062"/>
          <cell r="AF1062"/>
          <cell r="AG1062"/>
          <cell r="AH1062"/>
          <cell r="AI1062"/>
        </row>
        <row r="1063">
          <cell r="E1063" t="str">
            <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cell r="V1063"/>
          <cell r="W1063"/>
          <cell r="X1063"/>
          <cell r="Y1063"/>
          <cell r="Z1063"/>
          <cell r="AA1063"/>
          <cell r="AB1063"/>
          <cell r="AC1063"/>
          <cell r="AD1063"/>
          <cell r="AE1063"/>
          <cell r="AF1063"/>
          <cell r="AG1063"/>
          <cell r="AH1063"/>
          <cell r="AI1063"/>
        </row>
        <row r="1064">
          <cell r="E1064" t="str">
            <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cell r="V1064"/>
          <cell r="W1064"/>
          <cell r="X1064"/>
          <cell r="Y1064"/>
          <cell r="Z1064"/>
          <cell r="AA1064"/>
          <cell r="AB1064"/>
          <cell r="AC1064"/>
          <cell r="AD1064"/>
          <cell r="AE1064"/>
          <cell r="AF1064"/>
          <cell r="AG1064"/>
          <cell r="AH1064"/>
          <cell r="AI1064"/>
        </row>
        <row r="1065">
          <cell r="E1065" t="str">
            <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cell r="V1065"/>
          <cell r="W1065"/>
          <cell r="X1065"/>
          <cell r="Y1065"/>
          <cell r="Z1065"/>
          <cell r="AA1065"/>
          <cell r="AB1065"/>
          <cell r="AC1065"/>
          <cell r="AD1065"/>
          <cell r="AE1065"/>
          <cell r="AF1065"/>
          <cell r="AG1065"/>
          <cell r="AH1065"/>
          <cell r="AI1065"/>
        </row>
        <row r="1066">
          <cell r="E1066" t="str">
            <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cell r="V1066"/>
          <cell r="W1066"/>
          <cell r="X1066"/>
          <cell r="Y1066"/>
          <cell r="Z1066"/>
          <cell r="AA1066"/>
          <cell r="AB1066"/>
          <cell r="AC1066"/>
          <cell r="AD1066"/>
          <cell r="AE1066"/>
          <cell r="AF1066"/>
          <cell r="AG1066"/>
          <cell r="AH1066"/>
          <cell r="AI1066"/>
        </row>
        <row r="1067">
          <cell r="E1067" t="str">
            <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cell r="V1067"/>
          <cell r="W1067"/>
          <cell r="X1067"/>
          <cell r="Y1067"/>
          <cell r="Z1067"/>
          <cell r="AA1067"/>
          <cell r="AB1067"/>
          <cell r="AC1067"/>
          <cell r="AD1067"/>
          <cell r="AE1067"/>
          <cell r="AF1067"/>
          <cell r="AG1067"/>
          <cell r="AH1067"/>
          <cell r="AI1067"/>
        </row>
        <row r="1068">
          <cell r="E1068" t="str">
            <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cell r="V1068"/>
          <cell r="W1068"/>
          <cell r="X1068"/>
          <cell r="Y1068"/>
          <cell r="Z1068"/>
          <cell r="AA1068"/>
          <cell r="AB1068"/>
          <cell r="AC1068"/>
          <cell r="AD1068"/>
          <cell r="AE1068"/>
          <cell r="AF1068"/>
          <cell r="AG1068"/>
          <cell r="AH1068"/>
          <cell r="AI1068"/>
        </row>
        <row r="1069">
          <cell r="E1069"/>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row>
        <row r="1070">
          <cell r="E1070"/>
          <cell r="F1070"/>
          <cell r="G1070"/>
          <cell r="H1070"/>
          <cell r="I1070"/>
          <cell r="J1070"/>
          <cell r="K1070"/>
          <cell r="L1070"/>
          <cell r="M1070"/>
          <cell r="N1070"/>
          <cell r="O1070"/>
          <cell r="P1070"/>
          <cell r="Q1070"/>
          <cell r="R1070"/>
          <cell r="S1070"/>
          <cell r="T1070"/>
          <cell r="U1070"/>
          <cell r="V1070"/>
          <cell r="W1070"/>
          <cell r="X1070"/>
          <cell r="Y1070"/>
          <cell r="Z1070"/>
          <cell r="AA1070"/>
          <cell r="AB1070"/>
          <cell r="AC1070"/>
          <cell r="AD1070"/>
          <cell r="AE1070"/>
          <cell r="AF1070"/>
          <cell r="AG1070"/>
          <cell r="AH1070"/>
          <cell r="AI1070"/>
        </row>
        <row r="1071">
          <cell r="E1071" t="str">
            <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cell r="V1071"/>
          <cell r="W1071"/>
          <cell r="X1071"/>
          <cell r="Y1071"/>
          <cell r="Z1071"/>
          <cell r="AA1071"/>
          <cell r="AB1071"/>
          <cell r="AC1071"/>
          <cell r="AD1071"/>
          <cell r="AE1071"/>
          <cell r="AF1071"/>
          <cell r="AG1071"/>
          <cell r="AH1071"/>
          <cell r="AI1071"/>
        </row>
        <row r="1072">
          <cell r="E1072" t="str">
            <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cell r="V1072"/>
          <cell r="W1072"/>
          <cell r="X1072"/>
          <cell r="Y1072"/>
          <cell r="Z1072"/>
          <cell r="AA1072"/>
          <cell r="AB1072"/>
          <cell r="AC1072"/>
          <cell r="AD1072"/>
          <cell r="AE1072"/>
          <cell r="AF1072"/>
          <cell r="AG1072"/>
          <cell r="AH1072"/>
          <cell r="AI1072"/>
        </row>
        <row r="1073">
          <cell r="E1073" t="str">
            <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cell r="V1073"/>
          <cell r="W1073"/>
          <cell r="X1073"/>
          <cell r="Y1073"/>
          <cell r="Z1073"/>
          <cell r="AA1073"/>
          <cell r="AB1073"/>
          <cell r="AC1073"/>
          <cell r="AD1073"/>
          <cell r="AE1073"/>
          <cell r="AF1073"/>
          <cell r="AG1073"/>
          <cell r="AH1073"/>
          <cell r="AI1073"/>
        </row>
        <row r="1074">
          <cell r="E1074" t="str">
            <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cell r="V1074"/>
          <cell r="W1074"/>
          <cell r="X1074"/>
          <cell r="Y1074"/>
          <cell r="Z1074"/>
          <cell r="AA1074"/>
          <cell r="AB1074"/>
          <cell r="AC1074"/>
          <cell r="AD1074"/>
          <cell r="AE1074"/>
          <cell r="AF1074"/>
          <cell r="AG1074"/>
          <cell r="AH1074"/>
          <cell r="AI1074"/>
        </row>
        <row r="1075">
          <cell r="E1075" t="str">
            <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cell r="V1075"/>
          <cell r="W1075"/>
          <cell r="X1075"/>
          <cell r="Y1075"/>
          <cell r="Z1075"/>
          <cell r="AA1075"/>
          <cell r="AB1075"/>
          <cell r="AC1075"/>
          <cell r="AD1075"/>
          <cell r="AE1075"/>
          <cell r="AF1075"/>
          <cell r="AG1075"/>
          <cell r="AH1075"/>
          <cell r="AI1075"/>
        </row>
        <row r="1076">
          <cell r="E1076" t="str">
            <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cell r="V1076"/>
          <cell r="W1076"/>
          <cell r="X1076"/>
          <cell r="Y1076"/>
          <cell r="Z1076"/>
          <cell r="AA1076"/>
          <cell r="AB1076"/>
          <cell r="AC1076"/>
          <cell r="AD1076"/>
          <cell r="AE1076"/>
          <cell r="AF1076"/>
          <cell r="AG1076"/>
          <cell r="AH1076"/>
          <cell r="AI1076"/>
        </row>
        <row r="1077">
          <cell r="E1077" t="str">
            <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cell r="V1077"/>
          <cell r="W1077"/>
          <cell r="X1077"/>
          <cell r="Y1077"/>
          <cell r="Z1077"/>
          <cell r="AA1077"/>
          <cell r="AB1077"/>
          <cell r="AC1077"/>
          <cell r="AD1077"/>
          <cell r="AE1077"/>
          <cell r="AF1077"/>
          <cell r="AG1077"/>
          <cell r="AH1077"/>
          <cell r="AI1077"/>
        </row>
        <row r="1078">
          <cell r="E1078" t="str">
            <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cell r="V1078"/>
          <cell r="W1078"/>
          <cell r="X1078"/>
          <cell r="Y1078"/>
          <cell r="Z1078"/>
          <cell r="AA1078"/>
          <cell r="AB1078"/>
          <cell r="AC1078"/>
          <cell r="AD1078"/>
          <cell r="AE1078"/>
          <cell r="AF1078"/>
          <cell r="AG1078"/>
          <cell r="AH1078"/>
          <cell r="AI1078"/>
        </row>
        <row r="1079">
          <cell r="E1079" t="str">
            <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cell r="V1079"/>
          <cell r="W1079"/>
          <cell r="X1079"/>
          <cell r="Y1079"/>
          <cell r="Z1079"/>
          <cell r="AA1079"/>
          <cell r="AB1079"/>
          <cell r="AC1079"/>
          <cell r="AD1079"/>
          <cell r="AE1079"/>
          <cell r="AF1079"/>
          <cell r="AG1079"/>
          <cell r="AH1079"/>
          <cell r="AI1079"/>
        </row>
        <row r="1080">
          <cell r="E1080" t="str">
            <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cell r="V1080"/>
          <cell r="W1080"/>
          <cell r="X1080"/>
          <cell r="Y1080"/>
          <cell r="Z1080"/>
          <cell r="AA1080"/>
          <cell r="AB1080"/>
          <cell r="AC1080"/>
          <cell r="AD1080"/>
          <cell r="AE1080"/>
          <cell r="AF1080"/>
          <cell r="AG1080"/>
          <cell r="AH1080"/>
          <cell r="AI1080"/>
        </row>
        <row r="1081">
          <cell r="E1081" t="str">
            <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cell r="V1081"/>
          <cell r="W1081"/>
          <cell r="X1081"/>
          <cell r="Y1081"/>
          <cell r="Z1081"/>
          <cell r="AA1081"/>
          <cell r="AB1081"/>
          <cell r="AC1081"/>
          <cell r="AD1081"/>
          <cell r="AE1081"/>
          <cell r="AF1081"/>
          <cell r="AG1081"/>
          <cell r="AH1081"/>
          <cell r="AI1081"/>
        </row>
        <row r="1082">
          <cell r="E1082"/>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row>
        <row r="1083">
          <cell r="E1083"/>
          <cell r="F1083"/>
          <cell r="G1083"/>
          <cell r="H1083"/>
          <cell r="I1083"/>
          <cell r="J1083"/>
          <cell r="K1083"/>
          <cell r="L1083"/>
          <cell r="M1083"/>
          <cell r="N1083"/>
          <cell r="O1083"/>
          <cell r="P1083"/>
          <cell r="Q1083"/>
          <cell r="R1083"/>
          <cell r="S1083"/>
          <cell r="T1083"/>
          <cell r="U1083"/>
          <cell r="V1083"/>
          <cell r="W1083"/>
          <cell r="X1083"/>
          <cell r="Y1083"/>
          <cell r="Z1083"/>
          <cell r="AA1083"/>
          <cell r="AB1083"/>
          <cell r="AC1083"/>
          <cell r="AD1083"/>
          <cell r="AE1083"/>
          <cell r="AF1083"/>
          <cell r="AG1083"/>
          <cell r="AH1083"/>
          <cell r="AI1083"/>
        </row>
        <row r="1084">
          <cell r="E1084" t="str">
            <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cell r="V1084"/>
          <cell r="W1084"/>
          <cell r="X1084"/>
          <cell r="Y1084"/>
          <cell r="Z1084"/>
          <cell r="AA1084"/>
          <cell r="AB1084"/>
          <cell r="AC1084"/>
          <cell r="AD1084"/>
          <cell r="AE1084"/>
          <cell r="AF1084"/>
          <cell r="AG1084"/>
          <cell r="AH1084"/>
          <cell r="AI1084"/>
        </row>
        <row r="1085">
          <cell r="E1085" t="str">
            <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cell r="V1085"/>
          <cell r="W1085"/>
          <cell r="X1085"/>
          <cell r="Y1085"/>
          <cell r="Z1085"/>
          <cell r="AA1085"/>
          <cell r="AB1085"/>
          <cell r="AC1085"/>
          <cell r="AD1085"/>
          <cell r="AE1085"/>
          <cell r="AF1085"/>
          <cell r="AG1085"/>
          <cell r="AH1085"/>
          <cell r="AI1085"/>
        </row>
        <row r="1086">
          <cell r="E1086" t="str">
            <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cell r="V1086"/>
          <cell r="W1086"/>
          <cell r="X1086"/>
          <cell r="Y1086"/>
          <cell r="Z1086"/>
          <cell r="AA1086"/>
          <cell r="AB1086"/>
          <cell r="AC1086"/>
          <cell r="AD1086"/>
          <cell r="AE1086"/>
          <cell r="AF1086"/>
          <cell r="AG1086"/>
          <cell r="AH1086"/>
          <cell r="AI1086"/>
        </row>
        <row r="1087">
          <cell r="E1087" t="str">
            <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cell r="V1087"/>
          <cell r="W1087"/>
          <cell r="X1087"/>
          <cell r="Y1087"/>
          <cell r="Z1087"/>
          <cell r="AA1087"/>
          <cell r="AB1087"/>
          <cell r="AC1087"/>
          <cell r="AD1087"/>
          <cell r="AE1087"/>
          <cell r="AF1087"/>
          <cell r="AG1087"/>
          <cell r="AH1087"/>
          <cell r="AI1087"/>
        </row>
        <row r="1088">
          <cell r="E1088" t="str">
            <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cell r="V1088"/>
          <cell r="W1088"/>
          <cell r="X1088"/>
          <cell r="Y1088"/>
          <cell r="Z1088"/>
          <cell r="AA1088"/>
          <cell r="AB1088"/>
          <cell r="AC1088"/>
          <cell r="AD1088"/>
          <cell r="AE1088"/>
          <cell r="AF1088"/>
          <cell r="AG1088"/>
          <cell r="AH1088"/>
          <cell r="AI1088"/>
        </row>
        <row r="1089">
          <cell r="E1089" t="str">
            <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cell r="V1089"/>
          <cell r="W1089"/>
          <cell r="X1089"/>
          <cell r="Y1089"/>
          <cell r="Z1089"/>
          <cell r="AA1089"/>
          <cell r="AB1089"/>
          <cell r="AC1089"/>
          <cell r="AD1089"/>
          <cell r="AE1089"/>
          <cell r="AF1089"/>
          <cell r="AG1089"/>
          <cell r="AH1089"/>
          <cell r="AI1089"/>
        </row>
        <row r="1090">
          <cell r="E1090" t="str">
            <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cell r="V1090"/>
          <cell r="W1090"/>
          <cell r="X1090"/>
          <cell r="Y1090"/>
          <cell r="Z1090"/>
          <cell r="AA1090"/>
          <cell r="AB1090"/>
          <cell r="AC1090"/>
          <cell r="AD1090"/>
          <cell r="AE1090"/>
          <cell r="AF1090"/>
          <cell r="AG1090"/>
          <cell r="AH1090"/>
          <cell r="AI1090"/>
        </row>
        <row r="1091">
          <cell r="E1091" t="str">
            <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cell r="V1091"/>
          <cell r="W1091"/>
          <cell r="X1091"/>
          <cell r="Y1091"/>
          <cell r="Z1091"/>
          <cell r="AA1091"/>
          <cell r="AB1091"/>
          <cell r="AC1091"/>
          <cell r="AD1091"/>
          <cell r="AE1091"/>
          <cell r="AF1091"/>
          <cell r="AG1091"/>
          <cell r="AH1091"/>
          <cell r="AI1091"/>
        </row>
        <row r="1092">
          <cell r="E1092" t="str">
            <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cell r="V1092"/>
          <cell r="W1092"/>
          <cell r="X1092"/>
          <cell r="Y1092"/>
          <cell r="Z1092"/>
          <cell r="AA1092"/>
          <cell r="AB1092"/>
          <cell r="AC1092"/>
          <cell r="AD1092"/>
          <cell r="AE1092"/>
          <cell r="AF1092"/>
          <cell r="AG1092"/>
          <cell r="AH1092"/>
          <cell r="AI1092"/>
        </row>
        <row r="1093">
          <cell r="E1093" t="str">
            <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cell r="V1093"/>
          <cell r="W1093"/>
          <cell r="X1093"/>
          <cell r="Y1093"/>
          <cell r="Z1093"/>
          <cell r="AA1093"/>
          <cell r="AB1093"/>
          <cell r="AC1093"/>
          <cell r="AD1093"/>
          <cell r="AE1093"/>
          <cell r="AF1093"/>
          <cell r="AG1093"/>
          <cell r="AH1093"/>
          <cell r="AI1093"/>
        </row>
        <row r="1094">
          <cell r="E1094" t="str">
            <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cell r="V1094"/>
          <cell r="W1094"/>
          <cell r="X1094"/>
          <cell r="Y1094"/>
          <cell r="Z1094"/>
          <cell r="AA1094"/>
          <cell r="AB1094"/>
          <cell r="AC1094"/>
          <cell r="AD1094"/>
          <cell r="AE1094"/>
          <cell r="AF1094"/>
          <cell r="AG1094"/>
          <cell r="AH1094"/>
          <cell r="AI1094"/>
        </row>
        <row r="1095">
          <cell r="E1095"/>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row>
        <row r="1096">
          <cell r="E1096"/>
          <cell r="F1096"/>
          <cell r="G1096"/>
          <cell r="H1096"/>
          <cell r="I1096"/>
          <cell r="J1096"/>
          <cell r="K1096"/>
          <cell r="L1096"/>
          <cell r="M1096"/>
          <cell r="N1096"/>
          <cell r="O1096"/>
          <cell r="P1096"/>
          <cell r="Q1096"/>
          <cell r="R1096"/>
          <cell r="S1096"/>
          <cell r="T1096"/>
          <cell r="U1096"/>
          <cell r="V1096"/>
          <cell r="W1096"/>
          <cell r="X1096"/>
          <cell r="Y1096"/>
          <cell r="Z1096"/>
          <cell r="AA1096"/>
          <cell r="AB1096"/>
          <cell r="AC1096"/>
          <cell r="AD1096"/>
          <cell r="AE1096"/>
          <cell r="AF1096"/>
          <cell r="AG1096"/>
          <cell r="AH1096"/>
          <cell r="AI1096"/>
        </row>
        <row r="1097">
          <cell r="E1097" t="str">
            <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cell r="V1097"/>
          <cell r="W1097"/>
          <cell r="X1097"/>
          <cell r="Y1097"/>
          <cell r="Z1097"/>
          <cell r="AA1097"/>
          <cell r="AB1097"/>
          <cell r="AC1097"/>
          <cell r="AD1097"/>
          <cell r="AE1097"/>
          <cell r="AF1097"/>
          <cell r="AG1097"/>
          <cell r="AH1097"/>
          <cell r="AI1097"/>
        </row>
        <row r="1098">
          <cell r="E1098" t="str">
            <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cell r="V1098"/>
          <cell r="W1098"/>
          <cell r="X1098"/>
          <cell r="Y1098"/>
          <cell r="Z1098"/>
          <cell r="AA1098"/>
          <cell r="AB1098"/>
          <cell r="AC1098"/>
          <cell r="AD1098"/>
          <cell r="AE1098"/>
          <cell r="AF1098"/>
          <cell r="AG1098"/>
          <cell r="AH1098"/>
          <cell r="AI1098"/>
        </row>
        <row r="1099">
          <cell r="E1099" t="str">
            <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cell r="V1099"/>
          <cell r="W1099"/>
          <cell r="X1099"/>
          <cell r="Y1099"/>
          <cell r="Z1099"/>
          <cell r="AA1099"/>
          <cell r="AB1099"/>
          <cell r="AC1099"/>
          <cell r="AD1099"/>
          <cell r="AE1099"/>
          <cell r="AF1099"/>
          <cell r="AG1099"/>
          <cell r="AH1099"/>
          <cell r="AI1099"/>
        </row>
        <row r="1100">
          <cell r="E1100" t="str">
            <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cell r="V1100"/>
          <cell r="W1100"/>
          <cell r="X1100"/>
          <cell r="Y1100"/>
          <cell r="Z1100"/>
          <cell r="AA1100"/>
          <cell r="AB1100"/>
          <cell r="AC1100"/>
          <cell r="AD1100"/>
          <cell r="AE1100"/>
          <cell r="AF1100"/>
          <cell r="AG1100"/>
          <cell r="AH1100"/>
          <cell r="AI1100"/>
        </row>
        <row r="1101">
          <cell r="E1101" t="str">
            <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cell r="V1101"/>
          <cell r="W1101"/>
          <cell r="X1101"/>
          <cell r="Y1101"/>
          <cell r="Z1101"/>
          <cell r="AA1101"/>
          <cell r="AB1101"/>
          <cell r="AC1101"/>
          <cell r="AD1101"/>
          <cell r="AE1101"/>
          <cell r="AF1101"/>
          <cell r="AG1101"/>
          <cell r="AH1101"/>
          <cell r="AI1101"/>
        </row>
        <row r="1102">
          <cell r="E1102" t="str">
            <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cell r="V1102"/>
          <cell r="W1102"/>
          <cell r="X1102"/>
          <cell r="Y1102"/>
          <cell r="Z1102"/>
          <cell r="AA1102"/>
          <cell r="AB1102"/>
          <cell r="AC1102"/>
          <cell r="AD1102"/>
          <cell r="AE1102"/>
          <cell r="AF1102"/>
          <cell r="AG1102"/>
          <cell r="AH1102"/>
          <cell r="AI1102"/>
        </row>
        <row r="1103">
          <cell r="E1103" t="str">
            <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cell r="V1103"/>
          <cell r="W1103"/>
          <cell r="X1103"/>
          <cell r="Y1103"/>
          <cell r="Z1103"/>
          <cell r="AA1103"/>
          <cell r="AB1103"/>
          <cell r="AC1103"/>
          <cell r="AD1103"/>
          <cell r="AE1103"/>
          <cell r="AF1103"/>
          <cell r="AG1103"/>
          <cell r="AH1103"/>
          <cell r="AI1103"/>
        </row>
        <row r="1104">
          <cell r="E1104" t="str">
            <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cell r="V1104"/>
          <cell r="W1104"/>
          <cell r="X1104"/>
          <cell r="Y1104"/>
          <cell r="Z1104"/>
          <cell r="AA1104"/>
          <cell r="AB1104"/>
          <cell r="AC1104"/>
          <cell r="AD1104"/>
          <cell r="AE1104"/>
          <cell r="AF1104"/>
          <cell r="AG1104"/>
          <cell r="AH1104"/>
          <cell r="AI1104"/>
        </row>
        <row r="1105">
          <cell r="E1105" t="str">
            <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cell r="V1105"/>
          <cell r="W1105"/>
          <cell r="X1105"/>
          <cell r="Y1105"/>
          <cell r="Z1105"/>
          <cell r="AA1105"/>
          <cell r="AB1105"/>
          <cell r="AC1105"/>
          <cell r="AD1105"/>
          <cell r="AE1105"/>
          <cell r="AF1105"/>
          <cell r="AG1105"/>
          <cell r="AH1105"/>
          <cell r="AI1105"/>
        </row>
        <row r="1106">
          <cell r="E1106" t="str">
            <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cell r="V1106"/>
          <cell r="W1106"/>
          <cell r="X1106"/>
          <cell r="Y1106"/>
          <cell r="Z1106"/>
          <cell r="AA1106"/>
          <cell r="AB1106"/>
          <cell r="AC1106"/>
          <cell r="AD1106"/>
          <cell r="AE1106"/>
          <cell r="AF1106"/>
          <cell r="AG1106"/>
          <cell r="AH1106"/>
          <cell r="AI1106"/>
        </row>
        <row r="1107">
          <cell r="E1107" t="str">
            <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cell r="V1107"/>
          <cell r="W1107"/>
          <cell r="X1107"/>
          <cell r="Y1107"/>
          <cell r="Z1107"/>
          <cell r="AA1107"/>
          <cell r="AB1107"/>
          <cell r="AC1107"/>
          <cell r="AD1107"/>
          <cell r="AE1107"/>
          <cell r="AF1107"/>
          <cell r="AG1107"/>
          <cell r="AH1107"/>
          <cell r="AI1107"/>
        </row>
        <row r="1108">
          <cell r="E1108"/>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row>
        <row r="1109">
          <cell r="E1109"/>
          <cell r="F1109"/>
          <cell r="G1109"/>
          <cell r="H1109"/>
          <cell r="I1109"/>
          <cell r="J1109"/>
          <cell r="K1109"/>
          <cell r="L1109"/>
          <cell r="M1109"/>
          <cell r="N1109"/>
          <cell r="O1109"/>
          <cell r="P1109"/>
          <cell r="Q1109"/>
          <cell r="R1109"/>
          <cell r="S1109"/>
          <cell r="T1109"/>
          <cell r="U1109"/>
          <cell r="V1109"/>
          <cell r="W1109"/>
          <cell r="X1109"/>
          <cell r="Y1109"/>
          <cell r="Z1109"/>
          <cell r="AA1109"/>
          <cell r="AB1109"/>
          <cell r="AC1109"/>
          <cell r="AD1109"/>
          <cell r="AE1109"/>
          <cell r="AF1109"/>
          <cell r="AG1109"/>
          <cell r="AH1109"/>
          <cell r="AI1109"/>
        </row>
        <row r="1110">
          <cell r="E1110" t="str">
            <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cell r="V1110"/>
          <cell r="W1110"/>
          <cell r="X1110"/>
          <cell r="Y1110"/>
          <cell r="Z1110"/>
          <cell r="AA1110"/>
          <cell r="AB1110"/>
          <cell r="AC1110"/>
          <cell r="AD1110"/>
          <cell r="AE1110"/>
          <cell r="AF1110"/>
          <cell r="AG1110"/>
          <cell r="AH1110"/>
          <cell r="AI1110"/>
        </row>
        <row r="1111">
          <cell r="E1111" t="str">
            <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cell r="V1111"/>
          <cell r="W1111"/>
          <cell r="X1111"/>
          <cell r="Y1111"/>
          <cell r="Z1111"/>
          <cell r="AA1111"/>
          <cell r="AB1111"/>
          <cell r="AC1111"/>
          <cell r="AD1111"/>
          <cell r="AE1111"/>
          <cell r="AF1111"/>
          <cell r="AG1111"/>
          <cell r="AH1111"/>
          <cell r="AI1111"/>
        </row>
        <row r="1112">
          <cell r="E1112" t="str">
            <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cell r="V1112"/>
          <cell r="W1112"/>
          <cell r="X1112"/>
          <cell r="Y1112"/>
          <cell r="Z1112"/>
          <cell r="AA1112"/>
          <cell r="AB1112"/>
          <cell r="AC1112"/>
          <cell r="AD1112"/>
          <cell r="AE1112"/>
          <cell r="AF1112"/>
          <cell r="AG1112"/>
          <cell r="AH1112"/>
          <cell r="AI1112"/>
        </row>
        <row r="1113">
          <cell r="E1113" t="str">
            <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cell r="V1113"/>
          <cell r="W1113"/>
          <cell r="X1113"/>
          <cell r="Y1113"/>
          <cell r="Z1113"/>
          <cell r="AA1113"/>
          <cell r="AB1113"/>
          <cell r="AC1113"/>
          <cell r="AD1113"/>
          <cell r="AE1113"/>
          <cell r="AF1113"/>
          <cell r="AG1113"/>
          <cell r="AH1113"/>
          <cell r="AI1113"/>
        </row>
        <row r="1114">
          <cell r="E1114" t="str">
            <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cell r="V1114"/>
          <cell r="W1114"/>
          <cell r="X1114"/>
          <cell r="Y1114"/>
          <cell r="Z1114"/>
          <cell r="AA1114"/>
          <cell r="AB1114"/>
          <cell r="AC1114"/>
          <cell r="AD1114"/>
          <cell r="AE1114"/>
          <cell r="AF1114"/>
          <cell r="AG1114"/>
          <cell r="AH1114"/>
          <cell r="AI1114"/>
        </row>
        <row r="1115">
          <cell r="E1115" t="str">
            <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cell r="V1115"/>
          <cell r="W1115"/>
          <cell r="X1115"/>
          <cell r="Y1115"/>
          <cell r="Z1115"/>
          <cell r="AA1115"/>
          <cell r="AB1115"/>
          <cell r="AC1115"/>
          <cell r="AD1115"/>
          <cell r="AE1115"/>
          <cell r="AF1115"/>
          <cell r="AG1115"/>
          <cell r="AH1115"/>
          <cell r="AI1115"/>
        </row>
        <row r="1116">
          <cell r="E1116" t="str">
            <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cell r="V1116"/>
          <cell r="W1116"/>
          <cell r="X1116"/>
          <cell r="Y1116"/>
          <cell r="Z1116"/>
          <cell r="AA1116"/>
          <cell r="AB1116"/>
          <cell r="AC1116"/>
          <cell r="AD1116"/>
          <cell r="AE1116"/>
          <cell r="AF1116"/>
          <cell r="AG1116"/>
          <cell r="AH1116"/>
          <cell r="AI1116"/>
        </row>
        <row r="1117">
          <cell r="E1117" t="str">
            <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cell r="V1117"/>
          <cell r="W1117"/>
          <cell r="X1117"/>
          <cell r="Y1117"/>
          <cell r="Z1117"/>
          <cell r="AA1117"/>
          <cell r="AB1117"/>
          <cell r="AC1117"/>
          <cell r="AD1117"/>
          <cell r="AE1117"/>
          <cell r="AF1117"/>
          <cell r="AG1117"/>
          <cell r="AH1117"/>
          <cell r="AI1117"/>
        </row>
        <row r="1118">
          <cell r="E1118" t="str">
            <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cell r="V1118"/>
          <cell r="W1118"/>
          <cell r="X1118"/>
          <cell r="Y1118"/>
          <cell r="Z1118"/>
          <cell r="AA1118"/>
          <cell r="AB1118"/>
          <cell r="AC1118"/>
          <cell r="AD1118"/>
          <cell r="AE1118"/>
          <cell r="AF1118"/>
          <cell r="AG1118"/>
          <cell r="AH1118"/>
          <cell r="AI1118"/>
        </row>
        <row r="1119">
          <cell r="E1119" t="str">
            <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cell r="V1119"/>
          <cell r="W1119"/>
          <cell r="X1119"/>
          <cell r="Y1119"/>
          <cell r="Z1119"/>
          <cell r="AA1119"/>
          <cell r="AB1119"/>
          <cell r="AC1119"/>
          <cell r="AD1119"/>
          <cell r="AE1119"/>
          <cell r="AF1119"/>
          <cell r="AG1119"/>
          <cell r="AH1119"/>
          <cell r="AI1119"/>
        </row>
        <row r="1120">
          <cell r="E1120" t="str">
            <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cell r="V1120"/>
          <cell r="W1120"/>
          <cell r="X1120"/>
          <cell r="Y1120"/>
          <cell r="Z1120"/>
          <cell r="AA1120"/>
          <cell r="AB1120"/>
          <cell r="AC1120"/>
          <cell r="AD1120"/>
          <cell r="AE1120"/>
          <cell r="AF1120"/>
          <cell r="AG1120"/>
          <cell r="AH1120"/>
          <cell r="AI1120"/>
        </row>
        <row r="1121">
          <cell r="E1121"/>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row>
        <row r="1122">
          <cell r="E1122"/>
          <cell r="F1122"/>
          <cell r="G1122"/>
          <cell r="H1122"/>
          <cell r="I1122"/>
          <cell r="J1122"/>
          <cell r="K1122"/>
          <cell r="L1122"/>
          <cell r="M1122"/>
          <cell r="N1122"/>
          <cell r="O1122"/>
          <cell r="P1122"/>
          <cell r="Q1122"/>
          <cell r="R1122"/>
          <cell r="S1122"/>
          <cell r="T1122"/>
          <cell r="U1122"/>
          <cell r="V1122"/>
          <cell r="W1122"/>
          <cell r="X1122"/>
          <cell r="Y1122"/>
          <cell r="Z1122"/>
          <cell r="AA1122"/>
          <cell r="AB1122"/>
          <cell r="AC1122"/>
          <cell r="AD1122"/>
          <cell r="AE1122"/>
          <cell r="AF1122"/>
          <cell r="AG1122"/>
          <cell r="AH1122"/>
          <cell r="AI1122"/>
        </row>
        <row r="1123">
          <cell r="E1123" t="str">
            <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cell r="V1123"/>
          <cell r="W1123"/>
          <cell r="X1123"/>
          <cell r="Y1123"/>
          <cell r="Z1123"/>
          <cell r="AA1123"/>
          <cell r="AB1123"/>
          <cell r="AC1123"/>
          <cell r="AD1123"/>
          <cell r="AE1123"/>
          <cell r="AF1123"/>
          <cell r="AG1123"/>
          <cell r="AH1123"/>
          <cell r="AI1123"/>
        </row>
        <row r="1124">
          <cell r="E1124" t="str">
            <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cell r="V1124"/>
          <cell r="W1124"/>
          <cell r="X1124"/>
          <cell r="Y1124"/>
          <cell r="Z1124"/>
          <cell r="AA1124"/>
          <cell r="AB1124"/>
          <cell r="AC1124"/>
          <cell r="AD1124"/>
          <cell r="AE1124"/>
          <cell r="AF1124"/>
          <cell r="AG1124"/>
          <cell r="AH1124"/>
          <cell r="AI1124"/>
        </row>
        <row r="1125">
          <cell r="E1125" t="str">
            <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cell r="V1125"/>
          <cell r="W1125"/>
          <cell r="X1125"/>
          <cell r="Y1125"/>
          <cell r="Z1125"/>
          <cell r="AA1125"/>
          <cell r="AB1125"/>
          <cell r="AC1125"/>
          <cell r="AD1125"/>
          <cell r="AE1125"/>
          <cell r="AF1125"/>
          <cell r="AG1125"/>
          <cell r="AH1125"/>
          <cell r="AI1125"/>
        </row>
        <row r="1126">
          <cell r="E1126" t="str">
            <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cell r="V1126"/>
          <cell r="W1126"/>
          <cell r="X1126"/>
          <cell r="Y1126"/>
          <cell r="Z1126"/>
          <cell r="AA1126"/>
          <cell r="AB1126"/>
          <cell r="AC1126"/>
          <cell r="AD1126"/>
          <cell r="AE1126"/>
          <cell r="AF1126"/>
          <cell r="AG1126"/>
          <cell r="AH1126"/>
          <cell r="AI1126"/>
        </row>
        <row r="1127">
          <cell r="E1127" t="str">
            <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cell r="V1127"/>
          <cell r="W1127"/>
          <cell r="X1127"/>
          <cell r="Y1127"/>
          <cell r="Z1127"/>
          <cell r="AA1127"/>
          <cell r="AB1127"/>
          <cell r="AC1127"/>
          <cell r="AD1127"/>
          <cell r="AE1127"/>
          <cell r="AF1127"/>
          <cell r="AG1127"/>
          <cell r="AH1127"/>
          <cell r="AI1127"/>
        </row>
        <row r="1128">
          <cell r="E1128" t="str">
            <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cell r="V1128"/>
          <cell r="W1128"/>
          <cell r="X1128"/>
          <cell r="Y1128"/>
          <cell r="Z1128"/>
          <cell r="AA1128"/>
          <cell r="AB1128"/>
          <cell r="AC1128"/>
          <cell r="AD1128"/>
          <cell r="AE1128"/>
          <cell r="AF1128"/>
          <cell r="AG1128"/>
          <cell r="AH1128"/>
          <cell r="AI1128"/>
        </row>
        <row r="1129">
          <cell r="E1129" t="str">
            <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cell r="V1129"/>
          <cell r="W1129"/>
          <cell r="X1129"/>
          <cell r="Y1129"/>
          <cell r="Z1129"/>
          <cell r="AA1129"/>
          <cell r="AB1129"/>
          <cell r="AC1129"/>
          <cell r="AD1129"/>
          <cell r="AE1129"/>
          <cell r="AF1129"/>
          <cell r="AG1129"/>
          <cell r="AH1129"/>
          <cell r="AI1129"/>
        </row>
        <row r="1130">
          <cell r="E1130" t="str">
            <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cell r="V1130"/>
          <cell r="W1130"/>
          <cell r="X1130"/>
          <cell r="Y1130"/>
          <cell r="Z1130"/>
          <cell r="AA1130"/>
          <cell r="AB1130"/>
          <cell r="AC1130"/>
          <cell r="AD1130"/>
          <cell r="AE1130"/>
          <cell r="AF1130"/>
          <cell r="AG1130"/>
          <cell r="AH1130"/>
          <cell r="AI1130"/>
        </row>
        <row r="1131">
          <cell r="E1131" t="str">
            <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cell r="V1131"/>
          <cell r="W1131"/>
          <cell r="X1131"/>
          <cell r="Y1131"/>
          <cell r="Z1131"/>
          <cell r="AA1131"/>
          <cell r="AB1131"/>
          <cell r="AC1131"/>
          <cell r="AD1131"/>
          <cell r="AE1131"/>
          <cell r="AF1131"/>
          <cell r="AG1131"/>
          <cell r="AH1131"/>
          <cell r="AI1131"/>
        </row>
        <row r="1132">
          <cell r="E1132" t="str">
            <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cell r="V1132"/>
          <cell r="W1132"/>
          <cell r="X1132"/>
          <cell r="Y1132"/>
          <cell r="Z1132"/>
          <cell r="AA1132"/>
          <cell r="AB1132"/>
          <cell r="AC1132"/>
          <cell r="AD1132"/>
          <cell r="AE1132"/>
          <cell r="AF1132"/>
          <cell r="AG1132"/>
          <cell r="AH1132"/>
          <cell r="AI1132"/>
        </row>
        <row r="1133">
          <cell r="E1133" t="str">
            <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cell r="V1133"/>
          <cell r="W1133"/>
          <cell r="X1133"/>
          <cell r="Y1133"/>
          <cell r="Z1133"/>
          <cell r="AA1133"/>
          <cell r="AB1133"/>
          <cell r="AC1133"/>
          <cell r="AD1133"/>
          <cell r="AE1133"/>
          <cell r="AF1133"/>
          <cell r="AG1133"/>
          <cell r="AH1133"/>
          <cell r="AI1133"/>
        </row>
        <row r="1134">
          <cell r="E1134"/>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row>
        <row r="1135">
          <cell r="E1135"/>
          <cell r="F1135"/>
          <cell r="G1135"/>
          <cell r="H1135"/>
          <cell r="I1135"/>
          <cell r="J1135"/>
          <cell r="K1135"/>
          <cell r="L1135"/>
          <cell r="M1135"/>
          <cell r="N1135"/>
          <cell r="O1135"/>
          <cell r="P1135"/>
          <cell r="Q1135"/>
          <cell r="R1135"/>
          <cell r="S1135"/>
          <cell r="T1135"/>
          <cell r="U1135"/>
          <cell r="V1135"/>
          <cell r="W1135"/>
          <cell r="X1135"/>
          <cell r="Y1135"/>
          <cell r="Z1135"/>
          <cell r="AA1135"/>
          <cell r="AB1135"/>
          <cell r="AC1135"/>
          <cell r="AD1135"/>
          <cell r="AE1135"/>
          <cell r="AF1135"/>
          <cell r="AG1135"/>
          <cell r="AH1135"/>
          <cell r="AI1135"/>
        </row>
        <row r="1136">
          <cell r="E1136"/>
          <cell r="F1136">
            <v>11551</v>
          </cell>
          <cell r="G1136">
            <v>11481</v>
          </cell>
          <cell r="H1136">
            <v>11988</v>
          </cell>
          <cell r="I1136">
            <v>311854</v>
          </cell>
          <cell r="J1136">
            <v>400198</v>
          </cell>
          <cell r="K1136">
            <v>420327</v>
          </cell>
          <cell r="L1136">
            <v>3500</v>
          </cell>
          <cell r="M1136">
            <v>1100</v>
          </cell>
          <cell r="N1136">
            <v>1100</v>
          </cell>
          <cell r="O1136">
            <v>342534</v>
          </cell>
          <cell r="P1136">
            <v>254936</v>
          </cell>
          <cell r="Q1136">
            <v>257189</v>
          </cell>
          <cell r="R1136">
            <v>166529</v>
          </cell>
          <cell r="S1136">
            <v>174108</v>
          </cell>
          <cell r="T1136">
            <v>208614</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row>
        <row r="1137">
          <cell r="E1137"/>
          <cell r="F1137"/>
          <cell r="G1137"/>
          <cell r="H1137"/>
          <cell r="I1137"/>
          <cell r="J1137"/>
          <cell r="K1137"/>
          <cell r="L1137"/>
          <cell r="M1137"/>
          <cell r="N1137"/>
          <cell r="O1137"/>
          <cell r="P1137"/>
          <cell r="Q1137"/>
          <cell r="R1137"/>
          <cell r="S1137"/>
          <cell r="T1137"/>
          <cell r="U1137"/>
          <cell r="V1137"/>
          <cell r="W1137"/>
          <cell r="X1137"/>
          <cell r="Y1137"/>
          <cell r="Z1137"/>
          <cell r="AA1137"/>
          <cell r="AB1137"/>
          <cell r="AC1137"/>
          <cell r="AD1137"/>
          <cell r="AE1137"/>
          <cell r="AF1137"/>
          <cell r="AG1137"/>
          <cell r="AH1137"/>
          <cell r="AI1137"/>
        </row>
        <row r="1138">
          <cell r="E1138"/>
          <cell r="F1138"/>
          <cell r="G1138"/>
          <cell r="H1138"/>
          <cell r="I1138"/>
          <cell r="J1138"/>
          <cell r="K1138"/>
          <cell r="L1138"/>
          <cell r="M1138"/>
          <cell r="N1138"/>
          <cell r="O1138"/>
          <cell r="P1138"/>
          <cell r="Q1138"/>
          <cell r="R1138"/>
          <cell r="S1138"/>
          <cell r="T1138"/>
          <cell r="U1138"/>
          <cell r="V1138"/>
          <cell r="W1138"/>
          <cell r="X1138"/>
          <cell r="Y1138"/>
          <cell r="Z1138"/>
          <cell r="AA1138"/>
          <cell r="AB1138"/>
          <cell r="AC1138"/>
          <cell r="AD1138"/>
          <cell r="AE1138"/>
          <cell r="AF1138"/>
          <cell r="AG1138"/>
          <cell r="AH1138"/>
          <cell r="AI1138"/>
        </row>
        <row r="1139">
          <cell r="E1139"/>
          <cell r="F1139"/>
          <cell r="G1139"/>
          <cell r="H1139"/>
          <cell r="I1139"/>
          <cell r="J1139"/>
          <cell r="K1139"/>
          <cell r="L1139"/>
          <cell r="M1139"/>
          <cell r="N1139"/>
          <cell r="O1139"/>
          <cell r="P1139"/>
          <cell r="Q1139"/>
          <cell r="R1139"/>
          <cell r="S1139"/>
          <cell r="T1139"/>
          <cell r="U1139"/>
          <cell r="V1139"/>
          <cell r="W1139"/>
          <cell r="X1139"/>
          <cell r="Y1139"/>
          <cell r="Z1139"/>
          <cell r="AA1139"/>
          <cell r="AB1139"/>
          <cell r="AC1139"/>
          <cell r="AD1139"/>
          <cell r="AE1139"/>
          <cell r="AF1139"/>
          <cell r="AG1139"/>
          <cell r="AH1139"/>
          <cell r="AI1139"/>
        </row>
        <row r="1140">
          <cell r="E1140" t="str">
            <v>City of Cape Town</v>
          </cell>
          <cell r="F1140">
            <v>0</v>
          </cell>
          <cell r="G1140">
            <v>0</v>
          </cell>
          <cell r="H1140">
            <v>0</v>
          </cell>
          <cell r="I1140">
            <v>85038</v>
          </cell>
          <cell r="J1140">
            <v>154543</v>
          </cell>
          <cell r="K1140">
            <v>173148</v>
          </cell>
          <cell r="L1140">
            <v>5000</v>
          </cell>
          <cell r="M1140">
            <v>5000</v>
          </cell>
          <cell r="N1140">
            <v>6000</v>
          </cell>
          <cell r="O1140">
            <v>0</v>
          </cell>
          <cell r="P1140">
            <v>0</v>
          </cell>
          <cell r="Q1140">
            <v>0</v>
          </cell>
          <cell r="R1140">
            <v>0</v>
          </cell>
          <cell r="S1140">
            <v>0</v>
          </cell>
          <cell r="T1140">
            <v>0</v>
          </cell>
          <cell r="U1140"/>
          <cell r="V1140"/>
          <cell r="W1140"/>
          <cell r="X1140"/>
          <cell r="Y1140"/>
          <cell r="Z1140"/>
          <cell r="AA1140"/>
          <cell r="AB1140"/>
          <cell r="AC1140"/>
          <cell r="AD1140"/>
          <cell r="AE1140"/>
          <cell r="AF1140"/>
          <cell r="AG1140"/>
          <cell r="AH1140"/>
          <cell r="AI1140"/>
        </row>
        <row r="1141">
          <cell r="E1141" t="str">
            <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cell r="V1141"/>
          <cell r="W1141"/>
          <cell r="X1141"/>
          <cell r="Y1141"/>
          <cell r="Z1141"/>
          <cell r="AA1141"/>
          <cell r="AB1141"/>
          <cell r="AC1141"/>
          <cell r="AD1141"/>
          <cell r="AE1141"/>
          <cell r="AF1141"/>
          <cell r="AG1141"/>
          <cell r="AH1141"/>
          <cell r="AI1141"/>
        </row>
        <row r="1142">
          <cell r="E1142" t="str">
            <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cell r="V1142"/>
          <cell r="W1142"/>
          <cell r="X1142"/>
          <cell r="Y1142"/>
          <cell r="Z1142"/>
          <cell r="AA1142"/>
          <cell r="AB1142"/>
          <cell r="AC1142"/>
          <cell r="AD1142"/>
          <cell r="AE1142"/>
          <cell r="AF1142"/>
          <cell r="AG1142"/>
          <cell r="AH1142"/>
          <cell r="AI1142"/>
        </row>
        <row r="1143">
          <cell r="E1143" t="str">
            <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cell r="V1143"/>
          <cell r="W1143"/>
          <cell r="X1143"/>
          <cell r="Y1143"/>
          <cell r="Z1143"/>
          <cell r="AA1143"/>
          <cell r="AB1143"/>
          <cell r="AC1143"/>
          <cell r="AD1143"/>
          <cell r="AE1143"/>
          <cell r="AF1143"/>
          <cell r="AG1143"/>
          <cell r="AH1143"/>
          <cell r="AI1143"/>
        </row>
        <row r="1144">
          <cell r="E1144" t="str">
            <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cell r="V1144"/>
          <cell r="W1144"/>
          <cell r="X1144"/>
          <cell r="Y1144"/>
          <cell r="Z1144"/>
          <cell r="AA1144"/>
          <cell r="AB1144"/>
          <cell r="AC1144"/>
          <cell r="AD1144"/>
          <cell r="AE1144"/>
          <cell r="AF1144"/>
          <cell r="AG1144"/>
          <cell r="AH1144"/>
          <cell r="AI1144"/>
        </row>
        <row r="1145">
          <cell r="E1145"/>
          <cell r="F1145"/>
          <cell r="G1145"/>
          <cell r="H1145"/>
          <cell r="I1145"/>
          <cell r="J1145"/>
          <cell r="K1145"/>
          <cell r="L1145"/>
          <cell r="M1145"/>
          <cell r="N1145"/>
          <cell r="O1145"/>
          <cell r="P1145"/>
          <cell r="Q1145"/>
          <cell r="R1145"/>
          <cell r="S1145"/>
          <cell r="T1145"/>
          <cell r="U1145"/>
          <cell r="V1145"/>
          <cell r="W1145"/>
          <cell r="X1145"/>
          <cell r="Y1145"/>
          <cell r="Z1145"/>
          <cell r="AA1145"/>
          <cell r="AB1145"/>
          <cell r="AC1145"/>
          <cell r="AD1145"/>
          <cell r="AE1145"/>
          <cell r="AF1145"/>
          <cell r="AG1145"/>
          <cell r="AH1145"/>
          <cell r="AI1145"/>
        </row>
        <row r="1146">
          <cell r="E1146"/>
          <cell r="F1146"/>
          <cell r="G1146"/>
          <cell r="H1146"/>
          <cell r="I1146"/>
          <cell r="J1146"/>
          <cell r="K1146"/>
          <cell r="L1146"/>
          <cell r="M1146"/>
          <cell r="N1146"/>
          <cell r="O1146"/>
          <cell r="P1146"/>
          <cell r="Q1146"/>
          <cell r="R1146"/>
          <cell r="S1146"/>
          <cell r="T1146"/>
          <cell r="U1146"/>
          <cell r="V1146"/>
          <cell r="W1146"/>
          <cell r="X1146"/>
          <cell r="Y1146"/>
          <cell r="Z1146"/>
          <cell r="AA1146"/>
          <cell r="AB1146"/>
          <cell r="AC1146"/>
          <cell r="AD1146"/>
          <cell r="AE1146"/>
          <cell r="AF1146"/>
          <cell r="AG1146"/>
          <cell r="AH1146"/>
          <cell r="AI1146"/>
        </row>
        <row r="1147">
          <cell r="E1147" t="str">
            <v>Matzikama</v>
          </cell>
          <cell r="F1147">
            <v>0</v>
          </cell>
          <cell r="G1147">
            <v>0</v>
          </cell>
          <cell r="H1147">
            <v>0</v>
          </cell>
          <cell r="I1147">
            <v>0</v>
          </cell>
          <cell r="J1147">
            <v>0</v>
          </cell>
          <cell r="K1147">
            <v>0</v>
          </cell>
          <cell r="L1147">
            <v>0</v>
          </cell>
          <cell r="M1147">
            <v>0</v>
          </cell>
          <cell r="N1147">
            <v>0</v>
          </cell>
          <cell r="O1147">
            <v>0</v>
          </cell>
          <cell r="P1147">
            <v>15197</v>
          </cell>
          <cell r="Q1147">
            <v>15153</v>
          </cell>
          <cell r="R1147">
            <v>0</v>
          </cell>
          <cell r="S1147">
            <v>0</v>
          </cell>
          <cell r="T1147">
            <v>0</v>
          </cell>
          <cell r="U1147"/>
          <cell r="V1147"/>
          <cell r="W1147"/>
          <cell r="X1147"/>
          <cell r="Y1147"/>
          <cell r="Z1147"/>
          <cell r="AA1147"/>
          <cell r="AB1147"/>
          <cell r="AC1147"/>
          <cell r="AD1147"/>
          <cell r="AE1147"/>
          <cell r="AF1147"/>
          <cell r="AG1147"/>
          <cell r="AH1147"/>
          <cell r="AI1147"/>
        </row>
        <row r="1148">
          <cell r="E1148" t="str">
            <v>Cederberg</v>
          </cell>
          <cell r="F1148">
            <v>0</v>
          </cell>
          <cell r="G1148">
            <v>0</v>
          </cell>
          <cell r="H1148">
            <v>0</v>
          </cell>
          <cell r="I1148">
            <v>9072</v>
          </cell>
          <cell r="J1148">
            <v>10458</v>
          </cell>
          <cell r="K1148">
            <v>10759</v>
          </cell>
          <cell r="L1148">
            <v>0</v>
          </cell>
          <cell r="M1148">
            <v>0</v>
          </cell>
          <cell r="N1148">
            <v>0</v>
          </cell>
          <cell r="O1148">
            <v>21973</v>
          </cell>
          <cell r="P1148">
            <v>0</v>
          </cell>
          <cell r="Q1148">
            <v>0</v>
          </cell>
          <cell r="R1148">
            <v>0</v>
          </cell>
          <cell r="S1148">
            <v>0</v>
          </cell>
          <cell r="T1148">
            <v>0</v>
          </cell>
          <cell r="U1148"/>
          <cell r="V1148"/>
          <cell r="W1148"/>
          <cell r="X1148"/>
          <cell r="Y1148"/>
          <cell r="Z1148"/>
          <cell r="AA1148"/>
          <cell r="AB1148"/>
          <cell r="AC1148"/>
          <cell r="AD1148"/>
          <cell r="AE1148"/>
          <cell r="AF1148"/>
          <cell r="AG1148"/>
          <cell r="AH1148"/>
          <cell r="AI1148"/>
        </row>
        <row r="1149">
          <cell r="E1149" t="str">
            <v>Bergrivier</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cell r="V1149"/>
          <cell r="W1149"/>
          <cell r="X1149"/>
          <cell r="Y1149"/>
          <cell r="Z1149"/>
          <cell r="AA1149"/>
          <cell r="AB1149"/>
          <cell r="AC1149"/>
          <cell r="AD1149"/>
          <cell r="AE1149"/>
          <cell r="AF1149"/>
          <cell r="AG1149"/>
          <cell r="AH1149"/>
          <cell r="AI1149"/>
        </row>
        <row r="1150">
          <cell r="E1150" t="str">
            <v>Saldanha Bay</v>
          </cell>
          <cell r="F1150">
            <v>0</v>
          </cell>
          <cell r="G1150">
            <v>0</v>
          </cell>
          <cell r="H1150">
            <v>0</v>
          </cell>
          <cell r="I1150">
            <v>10994</v>
          </cell>
          <cell r="J1150">
            <v>0</v>
          </cell>
          <cell r="K1150">
            <v>0</v>
          </cell>
          <cell r="L1150">
            <v>0</v>
          </cell>
          <cell r="M1150">
            <v>0</v>
          </cell>
          <cell r="N1150">
            <v>0</v>
          </cell>
          <cell r="O1150">
            <v>0</v>
          </cell>
          <cell r="P1150">
            <v>0</v>
          </cell>
          <cell r="Q1150">
            <v>0</v>
          </cell>
          <cell r="R1150">
            <v>0</v>
          </cell>
          <cell r="S1150">
            <v>0</v>
          </cell>
          <cell r="T1150">
            <v>0</v>
          </cell>
          <cell r="U1150"/>
          <cell r="V1150"/>
          <cell r="W1150"/>
          <cell r="X1150"/>
          <cell r="Y1150"/>
          <cell r="Z1150"/>
          <cell r="AA1150"/>
          <cell r="AB1150"/>
          <cell r="AC1150"/>
          <cell r="AD1150"/>
          <cell r="AE1150"/>
          <cell r="AF1150"/>
          <cell r="AG1150"/>
          <cell r="AH1150"/>
          <cell r="AI1150"/>
        </row>
        <row r="1151">
          <cell r="E1151" t="str">
            <v>Swartland</v>
          </cell>
          <cell r="F1151">
            <v>0</v>
          </cell>
          <cell r="G1151">
            <v>0</v>
          </cell>
          <cell r="H1151">
            <v>0</v>
          </cell>
          <cell r="I1151">
            <v>4031</v>
          </cell>
          <cell r="J1151">
            <v>4009</v>
          </cell>
          <cell r="K1151">
            <v>0</v>
          </cell>
          <cell r="L1151">
            <v>0</v>
          </cell>
          <cell r="M1151">
            <v>0</v>
          </cell>
          <cell r="N1151">
            <v>0</v>
          </cell>
          <cell r="O1151">
            <v>0</v>
          </cell>
          <cell r="P1151">
            <v>0</v>
          </cell>
          <cell r="Q1151">
            <v>0</v>
          </cell>
          <cell r="R1151">
            <v>0</v>
          </cell>
          <cell r="S1151">
            <v>0</v>
          </cell>
          <cell r="T1151">
            <v>0</v>
          </cell>
          <cell r="U1151"/>
          <cell r="V1151"/>
          <cell r="W1151"/>
          <cell r="X1151"/>
          <cell r="Y1151"/>
          <cell r="Z1151"/>
          <cell r="AA1151"/>
          <cell r="AB1151"/>
          <cell r="AC1151"/>
          <cell r="AD1151"/>
          <cell r="AE1151"/>
          <cell r="AF1151"/>
          <cell r="AG1151"/>
          <cell r="AH1151"/>
          <cell r="AI1151"/>
        </row>
        <row r="1152">
          <cell r="E1152" t="str">
            <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cell r="V1152"/>
          <cell r="W1152"/>
          <cell r="X1152"/>
          <cell r="Y1152"/>
          <cell r="Z1152"/>
          <cell r="AA1152"/>
          <cell r="AB1152"/>
          <cell r="AC1152"/>
          <cell r="AD1152"/>
          <cell r="AE1152"/>
          <cell r="AF1152"/>
          <cell r="AG1152"/>
          <cell r="AH1152"/>
          <cell r="AI1152"/>
        </row>
        <row r="1153">
          <cell r="E1153" t="str">
            <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cell r="V1153"/>
          <cell r="W1153"/>
          <cell r="X1153"/>
          <cell r="Y1153"/>
          <cell r="Z1153"/>
          <cell r="AA1153"/>
          <cell r="AB1153"/>
          <cell r="AC1153"/>
          <cell r="AD1153"/>
          <cell r="AE1153"/>
          <cell r="AF1153"/>
          <cell r="AG1153"/>
          <cell r="AH1153"/>
          <cell r="AI1153"/>
        </row>
        <row r="1154">
          <cell r="E1154" t="str">
            <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cell r="V1154"/>
          <cell r="W1154"/>
          <cell r="X1154"/>
          <cell r="Y1154"/>
          <cell r="Z1154"/>
          <cell r="AA1154"/>
          <cell r="AB1154"/>
          <cell r="AC1154"/>
          <cell r="AD1154"/>
          <cell r="AE1154"/>
          <cell r="AF1154"/>
          <cell r="AG1154"/>
          <cell r="AH1154"/>
          <cell r="AI1154"/>
        </row>
        <row r="1155">
          <cell r="E1155" t="str">
            <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cell r="V1155"/>
          <cell r="W1155"/>
          <cell r="X1155"/>
          <cell r="Y1155"/>
          <cell r="Z1155"/>
          <cell r="AA1155"/>
          <cell r="AB1155"/>
          <cell r="AC1155"/>
          <cell r="AD1155"/>
          <cell r="AE1155"/>
          <cell r="AF1155"/>
          <cell r="AG1155"/>
          <cell r="AH1155"/>
          <cell r="AI1155"/>
        </row>
        <row r="1156">
          <cell r="E1156" t="str">
            <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cell r="V1156"/>
          <cell r="W1156"/>
          <cell r="X1156"/>
          <cell r="Y1156"/>
          <cell r="Z1156"/>
          <cell r="AA1156"/>
          <cell r="AB1156"/>
          <cell r="AC1156"/>
          <cell r="AD1156"/>
          <cell r="AE1156"/>
          <cell r="AF1156"/>
          <cell r="AG1156"/>
          <cell r="AH1156"/>
          <cell r="AI1156"/>
        </row>
        <row r="1157">
          <cell r="E1157" t="str">
            <v>West Coast District Municipality</v>
          </cell>
          <cell r="F1157">
            <v>0</v>
          </cell>
          <cell r="G1157">
            <v>0</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cell r="V1157"/>
          <cell r="W1157"/>
          <cell r="X1157"/>
          <cell r="Y1157"/>
          <cell r="Z1157"/>
          <cell r="AA1157"/>
          <cell r="AB1157"/>
          <cell r="AC1157"/>
          <cell r="AD1157"/>
          <cell r="AE1157"/>
          <cell r="AF1157"/>
          <cell r="AG1157"/>
          <cell r="AH1157"/>
          <cell r="AI1157"/>
        </row>
        <row r="1158">
          <cell r="E1158"/>
          <cell r="F1158">
            <v>0</v>
          </cell>
          <cell r="G1158">
            <v>0</v>
          </cell>
          <cell r="H1158">
            <v>0</v>
          </cell>
          <cell r="I1158">
            <v>24097</v>
          </cell>
          <cell r="J1158">
            <v>14467</v>
          </cell>
          <cell r="K1158">
            <v>10759</v>
          </cell>
          <cell r="L1158">
            <v>0</v>
          </cell>
          <cell r="M1158">
            <v>0</v>
          </cell>
          <cell r="N1158">
            <v>0</v>
          </cell>
          <cell r="O1158">
            <v>21973</v>
          </cell>
          <cell r="P1158">
            <v>15197</v>
          </cell>
          <cell r="Q1158">
            <v>15153</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row>
        <row r="1159">
          <cell r="E1159"/>
          <cell r="F1159"/>
          <cell r="G1159"/>
          <cell r="H1159"/>
          <cell r="I1159"/>
          <cell r="J1159"/>
          <cell r="K1159"/>
          <cell r="L1159"/>
          <cell r="M1159"/>
          <cell r="N1159"/>
          <cell r="O1159"/>
          <cell r="P1159"/>
          <cell r="Q1159"/>
          <cell r="R1159"/>
          <cell r="S1159"/>
          <cell r="T1159"/>
          <cell r="U1159"/>
          <cell r="V1159"/>
          <cell r="W1159"/>
          <cell r="X1159"/>
          <cell r="Y1159"/>
          <cell r="Z1159"/>
          <cell r="AA1159"/>
          <cell r="AB1159"/>
          <cell r="AC1159"/>
          <cell r="AD1159"/>
          <cell r="AE1159"/>
          <cell r="AF1159"/>
          <cell r="AG1159"/>
          <cell r="AH1159"/>
          <cell r="AI1159"/>
        </row>
        <row r="1160">
          <cell r="E1160" t="str">
            <v>Witzenberg</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cell r="V1160"/>
          <cell r="W1160"/>
          <cell r="X1160"/>
          <cell r="Y1160"/>
          <cell r="Z1160"/>
          <cell r="AA1160"/>
          <cell r="AB1160"/>
          <cell r="AC1160"/>
          <cell r="AD1160"/>
          <cell r="AE1160"/>
          <cell r="AF1160"/>
          <cell r="AG1160"/>
          <cell r="AH1160"/>
          <cell r="AI1160"/>
        </row>
        <row r="1161">
          <cell r="E1161" t="str">
            <v>Drakenstein</v>
          </cell>
          <cell r="F1161">
            <v>0</v>
          </cell>
          <cell r="G1161">
            <v>0</v>
          </cell>
          <cell r="H1161">
            <v>0</v>
          </cell>
          <cell r="I1161">
            <v>0</v>
          </cell>
          <cell r="J1161">
            <v>0</v>
          </cell>
          <cell r="K1161">
            <v>0</v>
          </cell>
          <cell r="L1161">
            <v>1200</v>
          </cell>
          <cell r="M1161">
            <v>300</v>
          </cell>
          <cell r="N1161">
            <v>300</v>
          </cell>
          <cell r="O1161">
            <v>0</v>
          </cell>
          <cell r="P1161">
            <v>0</v>
          </cell>
          <cell r="Q1161">
            <v>0</v>
          </cell>
          <cell r="R1161">
            <v>0</v>
          </cell>
          <cell r="S1161">
            <v>0</v>
          </cell>
          <cell r="T1161">
            <v>0</v>
          </cell>
          <cell r="U1161"/>
          <cell r="V1161"/>
          <cell r="W1161"/>
          <cell r="X1161"/>
          <cell r="Y1161"/>
          <cell r="Z1161"/>
          <cell r="AA1161"/>
          <cell r="AB1161"/>
          <cell r="AC1161"/>
          <cell r="AD1161"/>
          <cell r="AE1161"/>
          <cell r="AF1161"/>
          <cell r="AG1161"/>
          <cell r="AH1161"/>
          <cell r="AI1161"/>
        </row>
        <row r="1162">
          <cell r="E1162" t="str">
            <v>Stellenbosch</v>
          </cell>
          <cell r="F1162">
            <v>0</v>
          </cell>
          <cell r="G1162">
            <v>0</v>
          </cell>
          <cell r="H1162">
            <v>0</v>
          </cell>
          <cell r="I1162">
            <v>2843</v>
          </cell>
          <cell r="J1162">
            <v>267</v>
          </cell>
          <cell r="K1162">
            <v>0</v>
          </cell>
          <cell r="L1162">
            <v>0</v>
          </cell>
          <cell r="M1162">
            <v>0</v>
          </cell>
          <cell r="N1162">
            <v>0</v>
          </cell>
          <cell r="O1162">
            <v>0</v>
          </cell>
          <cell r="P1162">
            <v>0</v>
          </cell>
          <cell r="Q1162">
            <v>0</v>
          </cell>
          <cell r="R1162">
            <v>0</v>
          </cell>
          <cell r="S1162">
            <v>0</v>
          </cell>
          <cell r="T1162">
            <v>0</v>
          </cell>
          <cell r="U1162"/>
          <cell r="V1162"/>
          <cell r="W1162"/>
          <cell r="X1162"/>
          <cell r="Y1162"/>
          <cell r="Z1162"/>
          <cell r="AA1162"/>
          <cell r="AB1162"/>
          <cell r="AC1162"/>
          <cell r="AD1162"/>
          <cell r="AE1162"/>
          <cell r="AF1162"/>
          <cell r="AG1162"/>
          <cell r="AH1162"/>
          <cell r="AI1162"/>
        </row>
        <row r="1163">
          <cell r="E1163" t="str">
            <v>Breede Valley</v>
          </cell>
          <cell r="F1163">
            <v>0</v>
          </cell>
          <cell r="G1163">
            <v>0</v>
          </cell>
          <cell r="H1163">
            <v>0</v>
          </cell>
          <cell r="I1163">
            <v>4593</v>
          </cell>
          <cell r="J1163">
            <v>1336</v>
          </cell>
          <cell r="K1163">
            <v>0</v>
          </cell>
          <cell r="L1163">
            <v>0</v>
          </cell>
          <cell r="M1163">
            <v>0</v>
          </cell>
          <cell r="N1163">
            <v>0</v>
          </cell>
          <cell r="O1163">
            <v>0</v>
          </cell>
          <cell r="P1163">
            <v>0</v>
          </cell>
          <cell r="Q1163">
            <v>0</v>
          </cell>
          <cell r="R1163">
            <v>0</v>
          </cell>
          <cell r="S1163">
            <v>0</v>
          </cell>
          <cell r="T1163">
            <v>0</v>
          </cell>
          <cell r="U1163"/>
          <cell r="V1163"/>
          <cell r="W1163"/>
          <cell r="X1163"/>
          <cell r="Y1163"/>
          <cell r="Z1163"/>
          <cell r="AA1163"/>
          <cell r="AB1163"/>
          <cell r="AC1163"/>
          <cell r="AD1163"/>
          <cell r="AE1163"/>
          <cell r="AF1163"/>
          <cell r="AG1163"/>
          <cell r="AH1163"/>
          <cell r="AI1163"/>
        </row>
        <row r="1164">
          <cell r="E1164" t="str">
            <v>Langeberg</v>
          </cell>
          <cell r="F1164">
            <v>0</v>
          </cell>
          <cell r="G1164">
            <v>0</v>
          </cell>
          <cell r="H1164">
            <v>0</v>
          </cell>
          <cell r="I1164">
            <v>0</v>
          </cell>
          <cell r="J1164">
            <v>0</v>
          </cell>
          <cell r="K1164">
            <v>0</v>
          </cell>
          <cell r="L1164">
            <v>0</v>
          </cell>
          <cell r="M1164">
            <v>500</v>
          </cell>
          <cell r="N1164">
            <v>500</v>
          </cell>
          <cell r="O1164">
            <v>0</v>
          </cell>
          <cell r="P1164">
            <v>0</v>
          </cell>
          <cell r="Q1164">
            <v>0</v>
          </cell>
          <cell r="R1164">
            <v>0</v>
          </cell>
          <cell r="S1164">
            <v>0</v>
          </cell>
          <cell r="T1164">
            <v>0</v>
          </cell>
          <cell r="U1164"/>
          <cell r="V1164"/>
          <cell r="W1164"/>
          <cell r="X1164"/>
          <cell r="Y1164"/>
          <cell r="Z1164"/>
          <cell r="AA1164"/>
          <cell r="AB1164"/>
          <cell r="AC1164"/>
          <cell r="AD1164"/>
          <cell r="AE1164"/>
          <cell r="AF1164"/>
          <cell r="AG1164"/>
          <cell r="AH1164"/>
          <cell r="AI1164"/>
        </row>
        <row r="1165">
          <cell r="E1165" t="str">
            <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cell r="V1165"/>
          <cell r="W1165"/>
          <cell r="X1165"/>
          <cell r="Y1165"/>
          <cell r="Z1165"/>
          <cell r="AA1165"/>
          <cell r="AB1165"/>
          <cell r="AC1165"/>
          <cell r="AD1165"/>
          <cell r="AE1165"/>
          <cell r="AF1165"/>
          <cell r="AG1165"/>
          <cell r="AH1165"/>
          <cell r="AI1165"/>
        </row>
        <row r="1166">
          <cell r="E1166" t="str">
            <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cell r="V1166"/>
          <cell r="W1166"/>
          <cell r="X1166"/>
          <cell r="Y1166"/>
          <cell r="Z1166"/>
          <cell r="AA1166"/>
          <cell r="AB1166"/>
          <cell r="AC1166"/>
          <cell r="AD1166"/>
          <cell r="AE1166"/>
          <cell r="AF1166"/>
          <cell r="AG1166"/>
          <cell r="AH1166"/>
          <cell r="AI1166"/>
        </row>
        <row r="1167">
          <cell r="E1167" t="str">
            <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cell r="V1167"/>
          <cell r="W1167"/>
          <cell r="X1167"/>
          <cell r="Y1167"/>
          <cell r="Z1167"/>
          <cell r="AA1167"/>
          <cell r="AB1167"/>
          <cell r="AC1167"/>
          <cell r="AD1167"/>
          <cell r="AE1167"/>
          <cell r="AF1167"/>
          <cell r="AG1167"/>
          <cell r="AH1167"/>
          <cell r="AI1167"/>
        </row>
        <row r="1168">
          <cell r="E1168" t="str">
            <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cell r="V1168"/>
          <cell r="W1168"/>
          <cell r="X1168"/>
          <cell r="Y1168"/>
          <cell r="Z1168"/>
          <cell r="AA1168"/>
          <cell r="AB1168"/>
          <cell r="AC1168"/>
          <cell r="AD1168"/>
          <cell r="AE1168"/>
          <cell r="AF1168"/>
          <cell r="AG1168"/>
          <cell r="AH1168"/>
          <cell r="AI1168"/>
        </row>
        <row r="1169">
          <cell r="E1169" t="str">
            <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cell r="V1169"/>
          <cell r="W1169"/>
          <cell r="X1169"/>
          <cell r="Y1169"/>
          <cell r="Z1169"/>
          <cell r="AA1169"/>
          <cell r="AB1169"/>
          <cell r="AC1169"/>
          <cell r="AD1169"/>
          <cell r="AE1169"/>
          <cell r="AF1169"/>
          <cell r="AG1169"/>
          <cell r="AH1169"/>
          <cell r="AI1169"/>
        </row>
        <row r="1170">
          <cell r="E1170" t="str">
            <v>Cape Winelands District Municipality</v>
          </cell>
          <cell r="F1170">
            <v>500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cell r="V1170"/>
          <cell r="W1170"/>
          <cell r="X1170"/>
          <cell r="Y1170"/>
          <cell r="Z1170"/>
          <cell r="AA1170"/>
          <cell r="AB1170"/>
          <cell r="AC1170"/>
          <cell r="AD1170"/>
          <cell r="AE1170"/>
          <cell r="AF1170"/>
          <cell r="AG1170"/>
          <cell r="AH1170"/>
          <cell r="AI1170"/>
        </row>
        <row r="1171">
          <cell r="E1171"/>
          <cell r="F1171">
            <v>500</v>
          </cell>
          <cell r="G1171">
            <v>0</v>
          </cell>
          <cell r="H1171">
            <v>0</v>
          </cell>
          <cell r="I1171">
            <v>7436</v>
          </cell>
          <cell r="J1171">
            <v>1603</v>
          </cell>
          <cell r="K1171">
            <v>0</v>
          </cell>
          <cell r="L1171">
            <v>1200</v>
          </cell>
          <cell r="M1171">
            <v>800</v>
          </cell>
          <cell r="N1171">
            <v>800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row>
        <row r="1172">
          <cell r="E1172"/>
          <cell r="F1172"/>
          <cell r="G1172"/>
          <cell r="H1172"/>
          <cell r="I1172"/>
          <cell r="J1172"/>
          <cell r="K1172"/>
          <cell r="L1172"/>
          <cell r="M1172"/>
          <cell r="N1172"/>
          <cell r="O1172"/>
          <cell r="P1172"/>
          <cell r="Q1172"/>
          <cell r="R1172"/>
          <cell r="S1172"/>
          <cell r="T1172"/>
          <cell r="U1172"/>
          <cell r="V1172"/>
          <cell r="W1172"/>
          <cell r="X1172"/>
          <cell r="Y1172"/>
          <cell r="Z1172"/>
          <cell r="AA1172"/>
          <cell r="AB1172"/>
          <cell r="AC1172"/>
          <cell r="AD1172"/>
          <cell r="AE1172"/>
          <cell r="AF1172"/>
          <cell r="AG1172"/>
          <cell r="AH1172"/>
          <cell r="AI1172"/>
        </row>
        <row r="1173">
          <cell r="E1173" t="str">
            <v>Theewaterskloof</v>
          </cell>
          <cell r="F1173">
            <v>0</v>
          </cell>
          <cell r="G1173">
            <v>0</v>
          </cell>
          <cell r="H1173">
            <v>0</v>
          </cell>
          <cell r="I1173">
            <v>10189</v>
          </cell>
          <cell r="J1173">
            <v>1603</v>
          </cell>
          <cell r="K1173">
            <v>0</v>
          </cell>
          <cell r="L1173">
            <v>0</v>
          </cell>
          <cell r="M1173">
            <v>0</v>
          </cell>
          <cell r="N1173">
            <v>0</v>
          </cell>
          <cell r="O1173">
            <v>0</v>
          </cell>
          <cell r="P1173">
            <v>0</v>
          </cell>
          <cell r="Q1173">
            <v>0</v>
          </cell>
          <cell r="R1173">
            <v>0</v>
          </cell>
          <cell r="S1173">
            <v>0</v>
          </cell>
          <cell r="T1173">
            <v>0</v>
          </cell>
          <cell r="U1173"/>
          <cell r="V1173"/>
          <cell r="W1173"/>
          <cell r="X1173"/>
          <cell r="Y1173"/>
          <cell r="Z1173"/>
          <cell r="AA1173"/>
          <cell r="AB1173"/>
          <cell r="AC1173"/>
          <cell r="AD1173"/>
          <cell r="AE1173"/>
          <cell r="AF1173"/>
          <cell r="AG1173"/>
          <cell r="AH1173"/>
          <cell r="AI1173"/>
        </row>
        <row r="1174">
          <cell r="E1174" t="str">
            <v>Overstrand</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cell r="V1174"/>
          <cell r="W1174"/>
          <cell r="X1174"/>
          <cell r="Y1174"/>
          <cell r="Z1174"/>
          <cell r="AA1174"/>
          <cell r="AB1174"/>
          <cell r="AC1174"/>
          <cell r="AD1174"/>
          <cell r="AE1174"/>
          <cell r="AF1174"/>
          <cell r="AG1174"/>
          <cell r="AH1174"/>
          <cell r="AI1174"/>
        </row>
        <row r="1175">
          <cell r="E1175" t="str">
            <v>Cape Agulhas</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cell r="V1175"/>
          <cell r="W1175"/>
          <cell r="X1175"/>
          <cell r="Y1175"/>
          <cell r="Z1175"/>
          <cell r="AA1175"/>
          <cell r="AB1175"/>
          <cell r="AC1175"/>
          <cell r="AD1175"/>
          <cell r="AE1175"/>
          <cell r="AF1175"/>
          <cell r="AG1175"/>
          <cell r="AH1175"/>
          <cell r="AI1175"/>
        </row>
        <row r="1176">
          <cell r="E1176" t="str">
            <v>Swellendam</v>
          </cell>
          <cell r="F1176">
            <v>0</v>
          </cell>
          <cell r="G1176">
            <v>0</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cell r="V1176"/>
          <cell r="W1176"/>
          <cell r="X1176"/>
          <cell r="Y1176"/>
          <cell r="Z1176"/>
          <cell r="AA1176"/>
          <cell r="AB1176"/>
          <cell r="AC1176"/>
          <cell r="AD1176"/>
          <cell r="AE1176"/>
          <cell r="AF1176"/>
          <cell r="AG1176"/>
          <cell r="AH1176"/>
          <cell r="AI1176"/>
        </row>
        <row r="1177">
          <cell r="E1177" t="str">
            <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cell r="V1177"/>
          <cell r="W1177"/>
          <cell r="X1177"/>
          <cell r="Y1177"/>
          <cell r="Z1177"/>
          <cell r="AA1177"/>
          <cell r="AB1177"/>
          <cell r="AC1177"/>
          <cell r="AD1177"/>
          <cell r="AE1177"/>
          <cell r="AF1177"/>
          <cell r="AG1177"/>
          <cell r="AH1177"/>
          <cell r="AI1177"/>
        </row>
        <row r="1178">
          <cell r="E1178" t="str">
            <v/>
          </cell>
          <cell r="F1178">
            <v>0</v>
          </cell>
          <cell r="G1178">
            <v>0</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cell r="V1178"/>
          <cell r="W1178"/>
          <cell r="X1178"/>
          <cell r="Y1178"/>
          <cell r="Z1178"/>
          <cell r="AA1178"/>
          <cell r="AB1178"/>
          <cell r="AC1178"/>
          <cell r="AD1178"/>
          <cell r="AE1178"/>
          <cell r="AF1178"/>
          <cell r="AG1178"/>
          <cell r="AH1178"/>
          <cell r="AI1178"/>
        </row>
        <row r="1179">
          <cell r="E1179" t="str">
            <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cell r="V1179"/>
          <cell r="W1179"/>
          <cell r="X1179"/>
          <cell r="Y1179"/>
          <cell r="Z1179"/>
          <cell r="AA1179"/>
          <cell r="AB1179"/>
          <cell r="AC1179"/>
          <cell r="AD1179"/>
          <cell r="AE1179"/>
          <cell r="AF1179"/>
          <cell r="AG1179"/>
          <cell r="AH1179"/>
          <cell r="AI1179"/>
        </row>
        <row r="1180">
          <cell r="E1180" t="str">
            <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cell r="V1180"/>
          <cell r="W1180"/>
          <cell r="X1180"/>
          <cell r="Y1180"/>
          <cell r="Z1180"/>
          <cell r="AA1180"/>
          <cell r="AB1180"/>
          <cell r="AC1180"/>
          <cell r="AD1180"/>
          <cell r="AE1180"/>
          <cell r="AF1180"/>
          <cell r="AG1180"/>
          <cell r="AH1180"/>
          <cell r="AI1180"/>
        </row>
        <row r="1181">
          <cell r="E1181" t="str">
            <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cell r="V1181"/>
          <cell r="W1181"/>
          <cell r="X1181"/>
          <cell r="Y1181"/>
          <cell r="Z1181"/>
          <cell r="AA1181"/>
          <cell r="AB1181"/>
          <cell r="AC1181"/>
          <cell r="AD1181"/>
          <cell r="AE1181"/>
          <cell r="AF1181"/>
          <cell r="AG1181"/>
          <cell r="AH1181"/>
          <cell r="AI1181"/>
        </row>
        <row r="1182">
          <cell r="E1182" t="str">
            <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cell r="V1182"/>
          <cell r="W1182"/>
          <cell r="X1182"/>
          <cell r="Y1182"/>
          <cell r="Z1182"/>
          <cell r="AA1182"/>
          <cell r="AB1182"/>
          <cell r="AC1182"/>
          <cell r="AD1182"/>
          <cell r="AE1182"/>
          <cell r="AF1182"/>
          <cell r="AG1182"/>
          <cell r="AH1182"/>
          <cell r="AI1182"/>
        </row>
        <row r="1183">
          <cell r="E1183" t="str">
            <v>Overberg District Municipality</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cell r="V1183"/>
          <cell r="W1183"/>
          <cell r="X1183"/>
          <cell r="Y1183"/>
          <cell r="Z1183"/>
          <cell r="AA1183"/>
          <cell r="AB1183"/>
          <cell r="AC1183"/>
          <cell r="AD1183"/>
          <cell r="AE1183"/>
          <cell r="AF1183"/>
          <cell r="AG1183"/>
          <cell r="AH1183"/>
          <cell r="AI1183"/>
        </row>
        <row r="1184">
          <cell r="E1184"/>
          <cell r="F1184">
            <v>0</v>
          </cell>
          <cell r="G1184">
            <v>0</v>
          </cell>
          <cell r="H1184">
            <v>0</v>
          </cell>
          <cell r="I1184">
            <v>10189</v>
          </cell>
          <cell r="J1184">
            <v>1603</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row>
        <row r="1185">
          <cell r="E1185"/>
          <cell r="F1185"/>
          <cell r="G1185"/>
          <cell r="H1185"/>
          <cell r="I1185"/>
          <cell r="J1185"/>
          <cell r="K1185"/>
          <cell r="L1185"/>
          <cell r="M1185"/>
          <cell r="N1185"/>
          <cell r="O1185"/>
          <cell r="P1185"/>
          <cell r="Q1185"/>
          <cell r="R1185"/>
          <cell r="S1185"/>
          <cell r="T1185"/>
          <cell r="U1185"/>
          <cell r="V1185"/>
          <cell r="W1185"/>
          <cell r="X1185"/>
          <cell r="Y1185"/>
          <cell r="Z1185"/>
          <cell r="AA1185"/>
          <cell r="AB1185"/>
          <cell r="AC1185"/>
          <cell r="AD1185"/>
          <cell r="AE1185"/>
          <cell r="AF1185"/>
          <cell r="AG1185"/>
          <cell r="AH1185"/>
          <cell r="AI1185"/>
        </row>
        <row r="1186">
          <cell r="E1186" t="str">
            <v>Kannaland</v>
          </cell>
          <cell r="F1186">
            <v>0</v>
          </cell>
          <cell r="G1186">
            <v>0</v>
          </cell>
          <cell r="H1186">
            <v>0</v>
          </cell>
          <cell r="I1186">
            <v>284</v>
          </cell>
          <cell r="J1186">
            <v>0</v>
          </cell>
          <cell r="K1186">
            <v>0</v>
          </cell>
          <cell r="L1186">
            <v>0</v>
          </cell>
          <cell r="M1186">
            <v>0</v>
          </cell>
          <cell r="N1186">
            <v>0</v>
          </cell>
          <cell r="O1186">
            <v>0</v>
          </cell>
          <cell r="P1186">
            <v>0</v>
          </cell>
          <cell r="Q1186">
            <v>0</v>
          </cell>
          <cell r="R1186">
            <v>0</v>
          </cell>
          <cell r="S1186">
            <v>0</v>
          </cell>
          <cell r="T1186">
            <v>0</v>
          </cell>
          <cell r="U1186"/>
          <cell r="V1186"/>
          <cell r="W1186"/>
          <cell r="X1186"/>
          <cell r="Y1186"/>
          <cell r="Z1186"/>
          <cell r="AA1186"/>
          <cell r="AB1186"/>
          <cell r="AC1186"/>
          <cell r="AD1186"/>
          <cell r="AE1186"/>
          <cell r="AF1186"/>
          <cell r="AG1186"/>
          <cell r="AH1186"/>
          <cell r="AI1186"/>
        </row>
        <row r="1187">
          <cell r="E1187" t="str">
            <v>Hessequa</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cell r="V1187"/>
          <cell r="W1187"/>
          <cell r="X1187"/>
          <cell r="Y1187"/>
          <cell r="Z1187"/>
          <cell r="AA1187"/>
          <cell r="AB1187"/>
          <cell r="AC1187"/>
          <cell r="AD1187"/>
          <cell r="AE1187"/>
          <cell r="AF1187"/>
          <cell r="AG1187"/>
          <cell r="AH1187"/>
          <cell r="AI1187"/>
        </row>
        <row r="1188">
          <cell r="E1188" t="str">
            <v>Mossel Bay</v>
          </cell>
          <cell r="F1188">
            <v>0</v>
          </cell>
          <cell r="G1188">
            <v>0</v>
          </cell>
          <cell r="H1188">
            <v>0</v>
          </cell>
          <cell r="I1188">
            <v>245</v>
          </cell>
          <cell r="J1188">
            <v>6485</v>
          </cell>
          <cell r="K1188">
            <v>0</v>
          </cell>
          <cell r="L1188">
            <v>0</v>
          </cell>
          <cell r="M1188">
            <v>0</v>
          </cell>
          <cell r="N1188">
            <v>0</v>
          </cell>
          <cell r="O1188">
            <v>0</v>
          </cell>
          <cell r="P1188">
            <v>0</v>
          </cell>
          <cell r="Q1188">
            <v>0</v>
          </cell>
          <cell r="R1188">
            <v>0</v>
          </cell>
          <cell r="S1188">
            <v>0</v>
          </cell>
          <cell r="T1188">
            <v>0</v>
          </cell>
          <cell r="U1188"/>
          <cell r="V1188"/>
          <cell r="W1188"/>
          <cell r="X1188"/>
          <cell r="Y1188"/>
          <cell r="Z1188"/>
          <cell r="AA1188"/>
          <cell r="AB1188"/>
          <cell r="AC1188"/>
          <cell r="AD1188"/>
          <cell r="AE1188"/>
          <cell r="AF1188"/>
          <cell r="AG1188"/>
          <cell r="AH1188"/>
          <cell r="AI1188"/>
        </row>
        <row r="1189">
          <cell r="E1189" t="str">
            <v>George</v>
          </cell>
          <cell r="F1189">
            <v>0</v>
          </cell>
          <cell r="G1189">
            <v>0</v>
          </cell>
          <cell r="H1189">
            <v>0</v>
          </cell>
          <cell r="I1189">
            <v>4204</v>
          </cell>
          <cell r="J1189">
            <v>3207</v>
          </cell>
          <cell r="K1189">
            <v>0</v>
          </cell>
          <cell r="L1189">
            <v>0</v>
          </cell>
          <cell r="M1189">
            <v>0</v>
          </cell>
          <cell r="N1189">
            <v>0</v>
          </cell>
          <cell r="O1189">
            <v>0</v>
          </cell>
          <cell r="P1189">
            <v>0</v>
          </cell>
          <cell r="Q1189">
            <v>0</v>
          </cell>
          <cell r="R1189">
            <v>0</v>
          </cell>
          <cell r="S1189">
            <v>0</v>
          </cell>
          <cell r="T1189">
            <v>0</v>
          </cell>
          <cell r="U1189"/>
          <cell r="V1189"/>
          <cell r="W1189"/>
          <cell r="X1189"/>
          <cell r="Y1189"/>
          <cell r="Z1189"/>
          <cell r="AA1189"/>
          <cell r="AB1189"/>
          <cell r="AC1189"/>
          <cell r="AD1189"/>
          <cell r="AE1189"/>
          <cell r="AF1189"/>
          <cell r="AG1189"/>
          <cell r="AH1189"/>
          <cell r="AI1189"/>
        </row>
        <row r="1190">
          <cell r="E1190" t="str">
            <v>Oudtshoorn</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cell r="V1190"/>
          <cell r="W1190"/>
          <cell r="X1190"/>
          <cell r="Y1190"/>
          <cell r="Z1190"/>
          <cell r="AA1190"/>
          <cell r="AB1190"/>
          <cell r="AC1190"/>
          <cell r="AD1190"/>
          <cell r="AE1190"/>
          <cell r="AF1190"/>
          <cell r="AG1190"/>
          <cell r="AH1190"/>
          <cell r="AI1190"/>
        </row>
        <row r="1191">
          <cell r="E1191" t="str">
            <v>Bitou</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cell r="V1191"/>
          <cell r="W1191"/>
          <cell r="X1191"/>
          <cell r="Y1191"/>
          <cell r="Z1191"/>
          <cell r="AA1191"/>
          <cell r="AB1191"/>
          <cell r="AC1191"/>
          <cell r="AD1191"/>
          <cell r="AE1191"/>
          <cell r="AF1191"/>
          <cell r="AG1191"/>
          <cell r="AH1191"/>
          <cell r="AI1191"/>
        </row>
        <row r="1192">
          <cell r="E1192" t="str">
            <v>Knysna</v>
          </cell>
          <cell r="F1192">
            <v>0</v>
          </cell>
          <cell r="G1192">
            <v>0</v>
          </cell>
          <cell r="H1192">
            <v>0</v>
          </cell>
          <cell r="I1192">
            <v>0</v>
          </cell>
          <cell r="J1192">
            <v>0</v>
          </cell>
          <cell r="K1192">
            <v>0</v>
          </cell>
          <cell r="L1192">
            <v>1000</v>
          </cell>
          <cell r="M1192">
            <v>500</v>
          </cell>
          <cell r="N1192">
            <v>500</v>
          </cell>
          <cell r="O1192">
            <v>0</v>
          </cell>
          <cell r="P1192">
            <v>0</v>
          </cell>
          <cell r="Q1192">
            <v>0</v>
          </cell>
          <cell r="R1192">
            <v>0</v>
          </cell>
          <cell r="S1192">
            <v>0</v>
          </cell>
          <cell r="T1192">
            <v>0</v>
          </cell>
          <cell r="U1192"/>
          <cell r="V1192"/>
          <cell r="W1192"/>
          <cell r="X1192"/>
          <cell r="Y1192"/>
          <cell r="Z1192"/>
          <cell r="AA1192"/>
          <cell r="AB1192"/>
          <cell r="AC1192"/>
          <cell r="AD1192"/>
          <cell r="AE1192"/>
          <cell r="AF1192"/>
          <cell r="AG1192"/>
          <cell r="AH1192"/>
          <cell r="AI1192"/>
        </row>
        <row r="1193">
          <cell r="E1193" t="str">
            <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cell r="V1193"/>
          <cell r="W1193"/>
          <cell r="X1193"/>
          <cell r="Y1193"/>
          <cell r="Z1193"/>
          <cell r="AA1193"/>
          <cell r="AB1193"/>
          <cell r="AC1193"/>
          <cell r="AD1193"/>
          <cell r="AE1193"/>
          <cell r="AF1193"/>
          <cell r="AG1193"/>
          <cell r="AH1193"/>
          <cell r="AI1193"/>
        </row>
        <row r="1194">
          <cell r="E1194" t="str">
            <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cell r="V1194"/>
          <cell r="W1194"/>
          <cell r="X1194"/>
          <cell r="Y1194"/>
          <cell r="Z1194"/>
          <cell r="AA1194"/>
          <cell r="AB1194"/>
          <cell r="AC1194"/>
          <cell r="AD1194"/>
          <cell r="AE1194"/>
          <cell r="AF1194"/>
          <cell r="AG1194"/>
          <cell r="AH1194"/>
          <cell r="AI1194"/>
        </row>
        <row r="1195">
          <cell r="E1195" t="str">
            <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cell r="V1195"/>
          <cell r="W1195"/>
          <cell r="X1195"/>
          <cell r="Y1195"/>
          <cell r="Z1195"/>
          <cell r="AA1195"/>
          <cell r="AB1195"/>
          <cell r="AC1195"/>
          <cell r="AD1195"/>
          <cell r="AE1195"/>
          <cell r="AF1195"/>
          <cell r="AG1195"/>
          <cell r="AH1195"/>
          <cell r="AI1195"/>
        </row>
        <row r="1196">
          <cell r="E1196" t="str">
            <v>Garden Route District Municipality</v>
          </cell>
          <cell r="F1196">
            <v>4500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cell r="V1196"/>
          <cell r="W1196"/>
          <cell r="X1196"/>
          <cell r="Y1196"/>
          <cell r="Z1196"/>
          <cell r="AA1196"/>
          <cell r="AB1196"/>
          <cell r="AC1196"/>
          <cell r="AD1196"/>
          <cell r="AE1196"/>
          <cell r="AF1196"/>
          <cell r="AG1196"/>
          <cell r="AH1196"/>
          <cell r="AI1196"/>
        </row>
        <row r="1197">
          <cell r="E1197"/>
          <cell r="F1197">
            <v>4500</v>
          </cell>
          <cell r="G1197">
            <v>0</v>
          </cell>
          <cell r="H1197">
            <v>0</v>
          </cell>
          <cell r="I1197">
            <v>4733</v>
          </cell>
          <cell r="J1197">
            <v>9692</v>
          </cell>
          <cell r="K1197">
            <v>0</v>
          </cell>
          <cell r="L1197">
            <v>1000</v>
          </cell>
          <cell r="M1197">
            <v>500</v>
          </cell>
          <cell r="N1197">
            <v>500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row>
        <row r="1198">
          <cell r="E1198"/>
          <cell r="F1198"/>
          <cell r="G1198"/>
          <cell r="H1198"/>
          <cell r="I1198"/>
          <cell r="J1198"/>
          <cell r="K1198"/>
          <cell r="L1198"/>
          <cell r="M1198"/>
          <cell r="N1198"/>
          <cell r="O1198"/>
          <cell r="P1198"/>
          <cell r="Q1198"/>
          <cell r="R1198"/>
          <cell r="S1198"/>
          <cell r="T1198"/>
          <cell r="U1198"/>
          <cell r="V1198"/>
          <cell r="W1198"/>
          <cell r="X1198"/>
          <cell r="Y1198"/>
          <cell r="Z1198"/>
          <cell r="AA1198"/>
          <cell r="AB1198"/>
          <cell r="AC1198"/>
          <cell r="AD1198"/>
          <cell r="AE1198"/>
          <cell r="AF1198"/>
          <cell r="AG1198"/>
          <cell r="AH1198"/>
          <cell r="AI1198"/>
        </row>
        <row r="1199">
          <cell r="E1199" t="str">
            <v>Laingsburg</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cell r="V1199"/>
          <cell r="W1199"/>
          <cell r="X1199"/>
          <cell r="Y1199"/>
          <cell r="Z1199"/>
          <cell r="AA1199"/>
          <cell r="AB1199"/>
          <cell r="AC1199"/>
          <cell r="AD1199"/>
          <cell r="AE1199"/>
          <cell r="AF1199"/>
          <cell r="AG1199"/>
          <cell r="AH1199"/>
          <cell r="AI1199"/>
        </row>
        <row r="1200">
          <cell r="E1200" t="str">
            <v>Prince Albert</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cell r="V1200"/>
          <cell r="W1200"/>
          <cell r="X1200"/>
          <cell r="Y1200"/>
          <cell r="Z1200"/>
          <cell r="AA1200"/>
          <cell r="AB1200"/>
          <cell r="AC1200"/>
          <cell r="AD1200"/>
          <cell r="AE1200"/>
          <cell r="AF1200"/>
          <cell r="AG1200"/>
          <cell r="AH1200"/>
          <cell r="AI1200"/>
        </row>
        <row r="1201">
          <cell r="E1201" t="str">
            <v>Beaufort West</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cell r="V1201"/>
          <cell r="W1201"/>
          <cell r="X1201"/>
          <cell r="Y1201"/>
          <cell r="Z1201"/>
          <cell r="AA1201"/>
          <cell r="AB1201"/>
          <cell r="AC1201"/>
          <cell r="AD1201"/>
          <cell r="AE1201"/>
          <cell r="AF1201"/>
          <cell r="AG1201"/>
          <cell r="AH1201"/>
          <cell r="AI1201"/>
        </row>
        <row r="1202">
          <cell r="E1202" t="str">
            <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cell r="V1202"/>
          <cell r="W1202"/>
          <cell r="X1202"/>
          <cell r="Y1202"/>
          <cell r="Z1202"/>
          <cell r="AA1202"/>
          <cell r="AB1202"/>
          <cell r="AC1202"/>
          <cell r="AD1202"/>
          <cell r="AE1202"/>
          <cell r="AF1202"/>
          <cell r="AG1202"/>
          <cell r="AH1202"/>
          <cell r="AI1202"/>
        </row>
        <row r="1203">
          <cell r="E1203" t="str">
            <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cell r="V1203"/>
          <cell r="W1203"/>
          <cell r="X1203"/>
          <cell r="Y1203"/>
          <cell r="Z1203"/>
          <cell r="AA1203"/>
          <cell r="AB1203"/>
          <cell r="AC1203"/>
          <cell r="AD1203"/>
          <cell r="AE1203"/>
          <cell r="AF1203"/>
          <cell r="AG1203"/>
          <cell r="AH1203"/>
          <cell r="AI1203"/>
        </row>
        <row r="1204">
          <cell r="E1204" t="str">
            <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cell r="V1204"/>
          <cell r="W1204"/>
          <cell r="X1204"/>
          <cell r="Y1204"/>
          <cell r="Z1204"/>
          <cell r="AA1204"/>
          <cell r="AB1204"/>
          <cell r="AC1204"/>
          <cell r="AD1204"/>
          <cell r="AE1204"/>
          <cell r="AF1204"/>
          <cell r="AG1204"/>
          <cell r="AH1204"/>
          <cell r="AI1204"/>
        </row>
        <row r="1205">
          <cell r="E1205" t="str">
            <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cell r="V1205"/>
          <cell r="W1205"/>
          <cell r="X1205"/>
          <cell r="Y1205"/>
          <cell r="Z1205"/>
          <cell r="AA1205"/>
          <cell r="AB1205"/>
          <cell r="AC1205"/>
          <cell r="AD1205"/>
          <cell r="AE1205"/>
          <cell r="AF1205"/>
          <cell r="AG1205"/>
          <cell r="AH1205"/>
          <cell r="AI1205"/>
        </row>
        <row r="1206">
          <cell r="E1206" t="str">
            <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cell r="V1206"/>
          <cell r="W1206"/>
          <cell r="X1206"/>
          <cell r="Y1206"/>
          <cell r="Z1206"/>
          <cell r="AA1206"/>
          <cell r="AB1206"/>
          <cell r="AC1206"/>
          <cell r="AD1206"/>
          <cell r="AE1206"/>
          <cell r="AF1206"/>
          <cell r="AG1206"/>
          <cell r="AH1206"/>
          <cell r="AI1206"/>
        </row>
        <row r="1207">
          <cell r="E1207" t="str">
            <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cell r="V1207"/>
          <cell r="W1207"/>
          <cell r="X1207"/>
          <cell r="Y1207"/>
          <cell r="Z1207"/>
          <cell r="AA1207"/>
          <cell r="AB1207"/>
          <cell r="AC1207"/>
          <cell r="AD1207"/>
          <cell r="AE1207"/>
          <cell r="AF1207"/>
          <cell r="AG1207"/>
          <cell r="AH1207"/>
          <cell r="AI1207"/>
        </row>
        <row r="1208">
          <cell r="E1208" t="str">
            <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cell r="V1208"/>
          <cell r="W1208"/>
          <cell r="X1208"/>
          <cell r="Y1208"/>
          <cell r="Z1208"/>
          <cell r="AA1208"/>
          <cell r="AB1208"/>
          <cell r="AC1208"/>
          <cell r="AD1208"/>
          <cell r="AE1208"/>
          <cell r="AF1208"/>
          <cell r="AG1208"/>
          <cell r="AH1208"/>
          <cell r="AI1208"/>
        </row>
        <row r="1209">
          <cell r="E1209" t="str">
            <v>Central Karoo District Municipality</v>
          </cell>
          <cell r="F1209">
            <v>2000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cell r="V1209"/>
          <cell r="W1209"/>
          <cell r="X1209"/>
          <cell r="Y1209"/>
          <cell r="Z1209"/>
          <cell r="AA1209"/>
          <cell r="AB1209"/>
          <cell r="AC1209"/>
          <cell r="AD1209"/>
          <cell r="AE1209"/>
          <cell r="AF1209"/>
          <cell r="AG1209"/>
          <cell r="AH1209"/>
          <cell r="AI1209"/>
        </row>
        <row r="1210">
          <cell r="E1210"/>
          <cell r="F1210">
            <v>2000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row>
        <row r="1211">
          <cell r="E1211"/>
          <cell r="F1211"/>
          <cell r="G1211"/>
          <cell r="H1211"/>
          <cell r="I1211"/>
          <cell r="J1211"/>
          <cell r="K1211"/>
          <cell r="L1211"/>
          <cell r="M1211"/>
          <cell r="N1211"/>
          <cell r="O1211"/>
          <cell r="P1211"/>
          <cell r="Q1211"/>
          <cell r="R1211"/>
          <cell r="S1211"/>
          <cell r="T1211"/>
          <cell r="U1211"/>
          <cell r="V1211"/>
          <cell r="W1211"/>
          <cell r="X1211"/>
          <cell r="Y1211"/>
          <cell r="Z1211"/>
          <cell r="AA1211"/>
          <cell r="AB1211"/>
          <cell r="AC1211"/>
          <cell r="AD1211"/>
          <cell r="AE1211"/>
          <cell r="AF1211"/>
          <cell r="AG1211"/>
          <cell r="AH1211"/>
          <cell r="AI1211"/>
        </row>
        <row r="1212">
          <cell r="E1212" t="str">
            <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cell r="V1212"/>
          <cell r="W1212"/>
          <cell r="X1212"/>
          <cell r="Y1212"/>
          <cell r="Z1212"/>
          <cell r="AA1212"/>
          <cell r="AB1212"/>
          <cell r="AC1212"/>
          <cell r="AD1212"/>
          <cell r="AE1212"/>
          <cell r="AF1212"/>
          <cell r="AG1212"/>
          <cell r="AH1212"/>
          <cell r="AI1212"/>
        </row>
        <row r="1213">
          <cell r="E1213" t="str">
            <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cell r="V1213"/>
          <cell r="W1213"/>
          <cell r="X1213"/>
          <cell r="Y1213"/>
          <cell r="Z1213"/>
          <cell r="AA1213"/>
          <cell r="AB1213"/>
          <cell r="AC1213"/>
          <cell r="AD1213"/>
          <cell r="AE1213"/>
          <cell r="AF1213"/>
          <cell r="AG1213"/>
          <cell r="AH1213"/>
          <cell r="AI1213"/>
        </row>
        <row r="1214">
          <cell r="E1214" t="str">
            <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cell r="V1214"/>
          <cell r="W1214"/>
          <cell r="X1214"/>
          <cell r="Y1214"/>
          <cell r="Z1214"/>
          <cell r="AA1214"/>
          <cell r="AB1214"/>
          <cell r="AC1214"/>
          <cell r="AD1214"/>
          <cell r="AE1214"/>
          <cell r="AF1214"/>
          <cell r="AG1214"/>
          <cell r="AH1214"/>
          <cell r="AI1214"/>
        </row>
        <row r="1215">
          <cell r="E1215" t="str">
            <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cell r="V1215"/>
          <cell r="W1215"/>
          <cell r="X1215"/>
          <cell r="Y1215"/>
          <cell r="Z1215"/>
          <cell r="AA1215"/>
          <cell r="AB1215"/>
          <cell r="AC1215"/>
          <cell r="AD1215"/>
          <cell r="AE1215"/>
          <cell r="AF1215"/>
          <cell r="AG1215"/>
          <cell r="AH1215"/>
          <cell r="AI1215"/>
        </row>
        <row r="1216">
          <cell r="E1216" t="str">
            <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cell r="V1216"/>
          <cell r="W1216"/>
          <cell r="X1216"/>
          <cell r="Y1216"/>
          <cell r="Z1216"/>
          <cell r="AA1216"/>
          <cell r="AB1216"/>
          <cell r="AC1216"/>
          <cell r="AD1216"/>
          <cell r="AE1216"/>
          <cell r="AF1216"/>
          <cell r="AG1216"/>
          <cell r="AH1216"/>
          <cell r="AI1216"/>
        </row>
        <row r="1217">
          <cell r="E1217" t="str">
            <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cell r="V1217"/>
          <cell r="W1217"/>
          <cell r="X1217"/>
          <cell r="Y1217"/>
          <cell r="Z1217"/>
          <cell r="AA1217"/>
          <cell r="AB1217"/>
          <cell r="AC1217"/>
          <cell r="AD1217"/>
          <cell r="AE1217"/>
          <cell r="AF1217"/>
          <cell r="AG1217"/>
          <cell r="AH1217"/>
          <cell r="AI1217"/>
        </row>
        <row r="1218">
          <cell r="E1218" t="str">
            <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cell r="V1218"/>
          <cell r="W1218"/>
          <cell r="X1218"/>
          <cell r="Y1218"/>
          <cell r="Z1218"/>
          <cell r="AA1218"/>
          <cell r="AB1218"/>
          <cell r="AC1218"/>
          <cell r="AD1218"/>
          <cell r="AE1218"/>
          <cell r="AF1218"/>
          <cell r="AG1218"/>
          <cell r="AH1218"/>
          <cell r="AI1218"/>
        </row>
        <row r="1219">
          <cell r="E1219" t="str">
            <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cell r="V1219"/>
          <cell r="W1219"/>
          <cell r="X1219"/>
          <cell r="Y1219"/>
          <cell r="Z1219"/>
          <cell r="AA1219"/>
          <cell r="AB1219"/>
          <cell r="AC1219"/>
          <cell r="AD1219"/>
          <cell r="AE1219"/>
          <cell r="AF1219"/>
          <cell r="AG1219"/>
          <cell r="AH1219"/>
          <cell r="AI1219"/>
        </row>
        <row r="1220">
          <cell r="E1220" t="str">
            <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cell r="V1220"/>
          <cell r="W1220"/>
          <cell r="X1220"/>
          <cell r="Y1220"/>
          <cell r="Z1220"/>
          <cell r="AA1220"/>
          <cell r="AB1220"/>
          <cell r="AC1220"/>
          <cell r="AD1220"/>
          <cell r="AE1220"/>
          <cell r="AF1220"/>
          <cell r="AG1220"/>
          <cell r="AH1220"/>
          <cell r="AI1220"/>
        </row>
        <row r="1221">
          <cell r="E1221" t="str">
            <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cell r="V1221"/>
          <cell r="W1221"/>
          <cell r="X1221"/>
          <cell r="Y1221"/>
          <cell r="Z1221"/>
          <cell r="AA1221"/>
          <cell r="AB1221"/>
          <cell r="AC1221"/>
          <cell r="AD1221"/>
          <cell r="AE1221"/>
          <cell r="AF1221"/>
          <cell r="AG1221"/>
          <cell r="AH1221"/>
          <cell r="AI1221"/>
        </row>
        <row r="1222">
          <cell r="E1222" t="str">
            <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cell r="V1222"/>
          <cell r="W1222"/>
          <cell r="X1222"/>
          <cell r="Y1222"/>
          <cell r="Z1222"/>
          <cell r="AA1222"/>
          <cell r="AB1222"/>
          <cell r="AC1222"/>
          <cell r="AD1222"/>
          <cell r="AE1222"/>
          <cell r="AF1222"/>
          <cell r="AG1222"/>
          <cell r="AH1222"/>
          <cell r="AI1222"/>
        </row>
        <row r="1223">
          <cell r="E1223"/>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row>
        <row r="1224">
          <cell r="E1224"/>
          <cell r="F1224"/>
          <cell r="G1224"/>
          <cell r="H1224"/>
          <cell r="I1224"/>
          <cell r="J1224"/>
          <cell r="K1224"/>
          <cell r="L1224"/>
          <cell r="M1224"/>
          <cell r="N1224"/>
          <cell r="O1224"/>
          <cell r="P1224"/>
          <cell r="Q1224"/>
          <cell r="R1224"/>
          <cell r="S1224"/>
          <cell r="T1224"/>
          <cell r="U1224"/>
          <cell r="V1224"/>
          <cell r="W1224"/>
          <cell r="X1224"/>
          <cell r="Y1224"/>
          <cell r="Z1224"/>
          <cell r="AA1224"/>
          <cell r="AB1224"/>
          <cell r="AC1224"/>
          <cell r="AD1224"/>
          <cell r="AE1224"/>
          <cell r="AF1224"/>
          <cell r="AG1224"/>
          <cell r="AH1224"/>
          <cell r="AI1224"/>
        </row>
        <row r="1225">
          <cell r="E1225" t="str">
            <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cell r="V1225"/>
          <cell r="W1225"/>
          <cell r="X1225"/>
          <cell r="Y1225"/>
          <cell r="Z1225"/>
          <cell r="AA1225"/>
          <cell r="AB1225"/>
          <cell r="AC1225"/>
          <cell r="AD1225"/>
          <cell r="AE1225"/>
          <cell r="AF1225"/>
          <cell r="AG1225"/>
          <cell r="AH1225"/>
          <cell r="AI1225"/>
        </row>
        <row r="1226">
          <cell r="E1226" t="str">
            <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cell r="V1226"/>
          <cell r="W1226"/>
          <cell r="X1226"/>
          <cell r="Y1226"/>
          <cell r="Z1226"/>
          <cell r="AA1226"/>
          <cell r="AB1226"/>
          <cell r="AC1226"/>
          <cell r="AD1226"/>
          <cell r="AE1226"/>
          <cell r="AF1226"/>
          <cell r="AG1226"/>
          <cell r="AH1226"/>
          <cell r="AI1226"/>
        </row>
        <row r="1227">
          <cell r="E1227" t="str">
            <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cell r="V1227"/>
          <cell r="W1227"/>
          <cell r="X1227"/>
          <cell r="Y1227"/>
          <cell r="Z1227"/>
          <cell r="AA1227"/>
          <cell r="AB1227"/>
          <cell r="AC1227"/>
          <cell r="AD1227"/>
          <cell r="AE1227"/>
          <cell r="AF1227"/>
          <cell r="AG1227"/>
          <cell r="AH1227"/>
          <cell r="AI1227"/>
        </row>
        <row r="1228">
          <cell r="E1228" t="str">
            <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cell r="V1228"/>
          <cell r="W1228"/>
          <cell r="X1228"/>
          <cell r="Y1228"/>
          <cell r="Z1228"/>
          <cell r="AA1228"/>
          <cell r="AB1228"/>
          <cell r="AC1228"/>
          <cell r="AD1228"/>
          <cell r="AE1228"/>
          <cell r="AF1228"/>
          <cell r="AG1228"/>
          <cell r="AH1228"/>
          <cell r="AI1228"/>
        </row>
        <row r="1229">
          <cell r="E1229" t="str">
            <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cell r="V1229"/>
          <cell r="W1229"/>
          <cell r="X1229"/>
          <cell r="Y1229"/>
          <cell r="Z1229"/>
          <cell r="AA1229"/>
          <cell r="AB1229"/>
          <cell r="AC1229"/>
          <cell r="AD1229"/>
          <cell r="AE1229"/>
          <cell r="AF1229"/>
          <cell r="AG1229"/>
          <cell r="AH1229"/>
          <cell r="AI1229"/>
        </row>
        <row r="1230">
          <cell r="E1230" t="str">
            <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cell r="V1230"/>
          <cell r="W1230"/>
          <cell r="X1230"/>
          <cell r="Y1230"/>
          <cell r="Z1230"/>
          <cell r="AA1230"/>
          <cell r="AB1230"/>
          <cell r="AC1230"/>
          <cell r="AD1230"/>
          <cell r="AE1230"/>
          <cell r="AF1230"/>
          <cell r="AG1230"/>
          <cell r="AH1230"/>
          <cell r="AI1230"/>
        </row>
        <row r="1231">
          <cell r="E1231" t="str">
            <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cell r="V1231"/>
          <cell r="W1231"/>
          <cell r="X1231"/>
          <cell r="Y1231"/>
          <cell r="Z1231"/>
          <cell r="AA1231"/>
          <cell r="AB1231"/>
          <cell r="AC1231"/>
          <cell r="AD1231"/>
          <cell r="AE1231"/>
          <cell r="AF1231"/>
          <cell r="AG1231"/>
          <cell r="AH1231"/>
          <cell r="AI1231"/>
        </row>
        <row r="1232">
          <cell r="E1232" t="str">
            <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cell r="V1232"/>
          <cell r="W1232"/>
          <cell r="X1232"/>
          <cell r="Y1232"/>
          <cell r="Z1232"/>
          <cell r="AA1232"/>
          <cell r="AB1232"/>
          <cell r="AC1232"/>
          <cell r="AD1232"/>
          <cell r="AE1232"/>
          <cell r="AF1232"/>
          <cell r="AG1232"/>
          <cell r="AH1232"/>
          <cell r="AI1232"/>
        </row>
        <row r="1233">
          <cell r="E1233" t="str">
            <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cell r="V1233"/>
          <cell r="W1233"/>
          <cell r="X1233"/>
          <cell r="Y1233"/>
          <cell r="Z1233"/>
          <cell r="AA1233"/>
          <cell r="AB1233"/>
          <cell r="AC1233"/>
          <cell r="AD1233"/>
          <cell r="AE1233"/>
          <cell r="AF1233"/>
          <cell r="AG1233"/>
          <cell r="AH1233"/>
          <cell r="AI1233"/>
        </row>
        <row r="1234">
          <cell r="E1234" t="str">
            <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cell r="V1234"/>
          <cell r="W1234"/>
          <cell r="X1234"/>
          <cell r="Y1234"/>
          <cell r="Z1234"/>
          <cell r="AA1234"/>
          <cell r="AB1234"/>
          <cell r="AC1234"/>
          <cell r="AD1234"/>
          <cell r="AE1234"/>
          <cell r="AF1234"/>
          <cell r="AG1234"/>
          <cell r="AH1234"/>
          <cell r="AI1234"/>
        </row>
        <row r="1235">
          <cell r="E1235" t="str">
            <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cell r="V1235"/>
          <cell r="W1235"/>
          <cell r="X1235"/>
          <cell r="Y1235"/>
          <cell r="Z1235"/>
          <cell r="AA1235"/>
          <cell r="AB1235"/>
          <cell r="AC1235"/>
          <cell r="AD1235"/>
          <cell r="AE1235"/>
          <cell r="AF1235"/>
          <cell r="AG1235"/>
          <cell r="AH1235"/>
          <cell r="AI1235"/>
        </row>
        <row r="1236">
          <cell r="E1236"/>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row>
        <row r="1237">
          <cell r="E1237"/>
          <cell r="F1237"/>
          <cell r="G1237"/>
          <cell r="H1237"/>
          <cell r="I1237"/>
          <cell r="J1237"/>
          <cell r="K1237"/>
          <cell r="L1237"/>
          <cell r="M1237"/>
          <cell r="N1237"/>
          <cell r="O1237"/>
          <cell r="P1237"/>
          <cell r="Q1237"/>
          <cell r="R1237"/>
          <cell r="S1237"/>
          <cell r="T1237"/>
          <cell r="U1237"/>
          <cell r="V1237"/>
          <cell r="W1237"/>
          <cell r="X1237"/>
          <cell r="Y1237"/>
          <cell r="Z1237"/>
          <cell r="AA1237"/>
          <cell r="AB1237"/>
          <cell r="AC1237"/>
          <cell r="AD1237"/>
          <cell r="AE1237"/>
          <cell r="AF1237"/>
          <cell r="AG1237"/>
          <cell r="AH1237"/>
          <cell r="AI1237"/>
        </row>
        <row r="1238">
          <cell r="E1238" t="str">
            <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cell r="V1238"/>
          <cell r="W1238"/>
          <cell r="X1238"/>
          <cell r="Y1238"/>
          <cell r="Z1238"/>
          <cell r="AA1238"/>
          <cell r="AB1238"/>
          <cell r="AC1238"/>
          <cell r="AD1238"/>
          <cell r="AE1238"/>
          <cell r="AF1238"/>
          <cell r="AG1238"/>
          <cell r="AH1238"/>
          <cell r="AI1238"/>
        </row>
        <row r="1239">
          <cell r="E1239" t="str">
            <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cell r="V1239"/>
          <cell r="W1239"/>
          <cell r="X1239"/>
          <cell r="Y1239"/>
          <cell r="Z1239"/>
          <cell r="AA1239"/>
          <cell r="AB1239"/>
          <cell r="AC1239"/>
          <cell r="AD1239"/>
          <cell r="AE1239"/>
          <cell r="AF1239"/>
          <cell r="AG1239"/>
          <cell r="AH1239"/>
          <cell r="AI1239"/>
        </row>
        <row r="1240">
          <cell r="E1240" t="str">
            <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cell r="V1240"/>
          <cell r="W1240"/>
          <cell r="X1240"/>
          <cell r="Y1240"/>
          <cell r="Z1240"/>
          <cell r="AA1240"/>
          <cell r="AB1240"/>
          <cell r="AC1240"/>
          <cell r="AD1240"/>
          <cell r="AE1240"/>
          <cell r="AF1240"/>
          <cell r="AG1240"/>
          <cell r="AH1240"/>
          <cell r="AI1240"/>
        </row>
        <row r="1241">
          <cell r="E1241" t="str">
            <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cell r="V1241"/>
          <cell r="W1241"/>
          <cell r="X1241"/>
          <cell r="Y1241"/>
          <cell r="Z1241"/>
          <cell r="AA1241"/>
          <cell r="AB1241"/>
          <cell r="AC1241"/>
          <cell r="AD1241"/>
          <cell r="AE1241"/>
          <cell r="AF1241"/>
          <cell r="AG1241"/>
          <cell r="AH1241"/>
          <cell r="AI1241"/>
        </row>
        <row r="1242">
          <cell r="E1242" t="str">
            <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cell r="V1242"/>
          <cell r="W1242"/>
          <cell r="X1242"/>
          <cell r="Y1242"/>
          <cell r="Z1242"/>
          <cell r="AA1242"/>
          <cell r="AB1242"/>
          <cell r="AC1242"/>
          <cell r="AD1242"/>
          <cell r="AE1242"/>
          <cell r="AF1242"/>
          <cell r="AG1242"/>
          <cell r="AH1242"/>
          <cell r="AI1242"/>
        </row>
        <row r="1243">
          <cell r="E1243" t="str">
            <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cell r="V1243"/>
          <cell r="W1243"/>
          <cell r="X1243"/>
          <cell r="Y1243"/>
          <cell r="Z1243"/>
          <cell r="AA1243"/>
          <cell r="AB1243"/>
          <cell r="AC1243"/>
          <cell r="AD1243"/>
          <cell r="AE1243"/>
          <cell r="AF1243"/>
          <cell r="AG1243"/>
          <cell r="AH1243"/>
          <cell r="AI1243"/>
        </row>
        <row r="1244">
          <cell r="E1244" t="str">
            <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cell r="V1244"/>
          <cell r="W1244"/>
          <cell r="X1244"/>
          <cell r="Y1244"/>
          <cell r="Z1244"/>
          <cell r="AA1244"/>
          <cell r="AB1244"/>
          <cell r="AC1244"/>
          <cell r="AD1244"/>
          <cell r="AE1244"/>
          <cell r="AF1244"/>
          <cell r="AG1244"/>
          <cell r="AH1244"/>
          <cell r="AI1244"/>
        </row>
        <row r="1245">
          <cell r="E1245" t="str">
            <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cell r="V1245"/>
          <cell r="W1245"/>
          <cell r="X1245"/>
          <cell r="Y1245"/>
          <cell r="Z1245"/>
          <cell r="AA1245"/>
          <cell r="AB1245"/>
          <cell r="AC1245"/>
          <cell r="AD1245"/>
          <cell r="AE1245"/>
          <cell r="AF1245"/>
          <cell r="AG1245"/>
          <cell r="AH1245"/>
          <cell r="AI1245"/>
        </row>
        <row r="1246">
          <cell r="E1246" t="str">
            <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cell r="V1246"/>
          <cell r="W1246"/>
          <cell r="X1246"/>
          <cell r="Y1246"/>
          <cell r="Z1246"/>
          <cell r="AA1246"/>
          <cell r="AB1246"/>
          <cell r="AC1246"/>
          <cell r="AD1246"/>
          <cell r="AE1246"/>
          <cell r="AF1246"/>
          <cell r="AG1246"/>
          <cell r="AH1246"/>
          <cell r="AI1246"/>
        </row>
        <row r="1247">
          <cell r="E1247" t="str">
            <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cell r="V1247"/>
          <cell r="W1247"/>
          <cell r="X1247"/>
          <cell r="Y1247"/>
          <cell r="Z1247"/>
          <cell r="AA1247"/>
          <cell r="AB1247"/>
          <cell r="AC1247"/>
          <cell r="AD1247"/>
          <cell r="AE1247"/>
          <cell r="AF1247"/>
          <cell r="AG1247"/>
          <cell r="AH1247"/>
          <cell r="AI1247"/>
        </row>
        <row r="1248">
          <cell r="E1248" t="str">
            <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cell r="V1248"/>
          <cell r="W1248"/>
          <cell r="X1248"/>
          <cell r="Y1248"/>
          <cell r="Z1248"/>
          <cell r="AA1248"/>
          <cell r="AB1248"/>
          <cell r="AC1248"/>
          <cell r="AD1248"/>
          <cell r="AE1248"/>
          <cell r="AF1248"/>
          <cell r="AG1248"/>
          <cell r="AH1248"/>
          <cell r="AI1248"/>
        </row>
        <row r="1249">
          <cell r="E1249"/>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row>
        <row r="1250">
          <cell r="E1250"/>
          <cell r="F1250"/>
          <cell r="G1250"/>
          <cell r="H1250"/>
          <cell r="I1250"/>
          <cell r="J1250"/>
          <cell r="K1250"/>
          <cell r="L1250"/>
          <cell r="M1250"/>
          <cell r="N1250"/>
          <cell r="O1250"/>
          <cell r="P1250"/>
          <cell r="Q1250"/>
          <cell r="R1250"/>
          <cell r="S1250"/>
          <cell r="T1250"/>
          <cell r="U1250"/>
          <cell r="V1250"/>
          <cell r="W1250"/>
          <cell r="X1250"/>
          <cell r="Y1250"/>
          <cell r="Z1250"/>
          <cell r="AA1250"/>
          <cell r="AB1250"/>
          <cell r="AC1250"/>
          <cell r="AD1250"/>
          <cell r="AE1250"/>
          <cell r="AF1250"/>
          <cell r="AG1250"/>
          <cell r="AH1250"/>
          <cell r="AI1250"/>
        </row>
        <row r="1251">
          <cell r="E1251" t="str">
            <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cell r="V1251"/>
          <cell r="W1251"/>
          <cell r="X1251"/>
          <cell r="Y1251"/>
          <cell r="Z1251"/>
          <cell r="AA1251"/>
          <cell r="AB1251"/>
          <cell r="AC1251"/>
          <cell r="AD1251"/>
          <cell r="AE1251"/>
          <cell r="AF1251"/>
          <cell r="AG1251"/>
          <cell r="AH1251"/>
          <cell r="AI1251"/>
        </row>
        <row r="1252">
          <cell r="E1252" t="str">
            <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cell r="V1252"/>
          <cell r="W1252"/>
          <cell r="X1252"/>
          <cell r="Y1252"/>
          <cell r="Z1252"/>
          <cell r="AA1252"/>
          <cell r="AB1252"/>
          <cell r="AC1252"/>
          <cell r="AD1252"/>
          <cell r="AE1252"/>
          <cell r="AF1252"/>
          <cell r="AG1252"/>
          <cell r="AH1252"/>
          <cell r="AI1252"/>
        </row>
        <row r="1253">
          <cell r="E1253" t="str">
            <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cell r="V1253"/>
          <cell r="W1253"/>
          <cell r="X1253"/>
          <cell r="Y1253"/>
          <cell r="Z1253"/>
          <cell r="AA1253"/>
          <cell r="AB1253"/>
          <cell r="AC1253"/>
          <cell r="AD1253"/>
          <cell r="AE1253"/>
          <cell r="AF1253"/>
          <cell r="AG1253"/>
          <cell r="AH1253"/>
          <cell r="AI1253"/>
        </row>
        <row r="1254">
          <cell r="E1254" t="str">
            <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cell r="V1254"/>
          <cell r="W1254"/>
          <cell r="X1254"/>
          <cell r="Y1254"/>
          <cell r="Z1254"/>
          <cell r="AA1254"/>
          <cell r="AB1254"/>
          <cell r="AC1254"/>
          <cell r="AD1254"/>
          <cell r="AE1254"/>
          <cell r="AF1254"/>
          <cell r="AG1254"/>
          <cell r="AH1254"/>
          <cell r="AI1254"/>
        </row>
        <row r="1255">
          <cell r="E1255" t="str">
            <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cell r="V1255"/>
          <cell r="W1255"/>
          <cell r="X1255"/>
          <cell r="Y1255"/>
          <cell r="Z1255"/>
          <cell r="AA1255"/>
          <cell r="AB1255"/>
          <cell r="AC1255"/>
          <cell r="AD1255"/>
          <cell r="AE1255"/>
          <cell r="AF1255"/>
          <cell r="AG1255"/>
          <cell r="AH1255"/>
          <cell r="AI1255"/>
        </row>
        <row r="1256">
          <cell r="E1256" t="str">
            <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cell r="V1256"/>
          <cell r="W1256"/>
          <cell r="X1256"/>
          <cell r="Y1256"/>
          <cell r="Z1256"/>
          <cell r="AA1256"/>
          <cell r="AB1256"/>
          <cell r="AC1256"/>
          <cell r="AD1256"/>
          <cell r="AE1256"/>
          <cell r="AF1256"/>
          <cell r="AG1256"/>
          <cell r="AH1256"/>
          <cell r="AI1256"/>
        </row>
        <row r="1257">
          <cell r="E1257" t="str">
            <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cell r="V1257"/>
          <cell r="W1257"/>
          <cell r="X1257"/>
          <cell r="Y1257"/>
          <cell r="Z1257"/>
          <cell r="AA1257"/>
          <cell r="AB1257"/>
          <cell r="AC1257"/>
          <cell r="AD1257"/>
          <cell r="AE1257"/>
          <cell r="AF1257"/>
          <cell r="AG1257"/>
          <cell r="AH1257"/>
          <cell r="AI1257"/>
        </row>
        <row r="1258">
          <cell r="E1258" t="str">
            <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cell r="V1258"/>
          <cell r="W1258"/>
          <cell r="X1258"/>
          <cell r="Y1258"/>
          <cell r="Z1258"/>
          <cell r="AA1258"/>
          <cell r="AB1258"/>
          <cell r="AC1258"/>
          <cell r="AD1258"/>
          <cell r="AE1258"/>
          <cell r="AF1258"/>
          <cell r="AG1258"/>
          <cell r="AH1258"/>
          <cell r="AI1258"/>
        </row>
        <row r="1259">
          <cell r="E1259" t="str">
            <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cell r="V1259"/>
          <cell r="W1259"/>
          <cell r="X1259"/>
          <cell r="Y1259"/>
          <cell r="Z1259"/>
          <cell r="AA1259"/>
          <cell r="AB1259"/>
          <cell r="AC1259"/>
          <cell r="AD1259"/>
          <cell r="AE1259"/>
          <cell r="AF1259"/>
          <cell r="AG1259"/>
          <cell r="AH1259"/>
          <cell r="AI1259"/>
        </row>
        <row r="1260">
          <cell r="E1260" t="str">
            <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cell r="V1260"/>
          <cell r="W1260"/>
          <cell r="X1260"/>
          <cell r="Y1260"/>
          <cell r="Z1260"/>
          <cell r="AA1260"/>
          <cell r="AB1260"/>
          <cell r="AC1260"/>
          <cell r="AD1260"/>
          <cell r="AE1260"/>
          <cell r="AF1260"/>
          <cell r="AG1260"/>
          <cell r="AH1260"/>
          <cell r="AI1260"/>
        </row>
        <row r="1261">
          <cell r="E1261" t="str">
            <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cell r="V1261"/>
          <cell r="W1261"/>
          <cell r="X1261"/>
          <cell r="Y1261"/>
          <cell r="Z1261"/>
          <cell r="AA1261"/>
          <cell r="AB1261"/>
          <cell r="AC1261"/>
          <cell r="AD1261"/>
          <cell r="AE1261"/>
          <cell r="AF1261"/>
          <cell r="AG1261"/>
          <cell r="AH1261"/>
          <cell r="AI1261"/>
        </row>
        <row r="1262">
          <cell r="E1262"/>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row>
        <row r="1263">
          <cell r="E1263"/>
          <cell r="F1263"/>
          <cell r="G1263"/>
          <cell r="H1263"/>
          <cell r="I1263"/>
          <cell r="J1263"/>
          <cell r="K1263"/>
          <cell r="L1263"/>
          <cell r="M1263"/>
          <cell r="N1263"/>
          <cell r="O1263"/>
          <cell r="P1263"/>
          <cell r="Q1263"/>
          <cell r="R1263"/>
          <cell r="S1263"/>
          <cell r="T1263"/>
          <cell r="U1263"/>
          <cell r="V1263"/>
          <cell r="W1263"/>
          <cell r="X1263"/>
          <cell r="Y1263"/>
          <cell r="Z1263"/>
          <cell r="AA1263"/>
          <cell r="AB1263"/>
          <cell r="AC1263"/>
          <cell r="AD1263"/>
          <cell r="AE1263"/>
          <cell r="AF1263"/>
          <cell r="AG1263"/>
          <cell r="AH1263"/>
          <cell r="AI1263"/>
        </row>
        <row r="1264">
          <cell r="E1264" t="str">
            <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cell r="V1264"/>
          <cell r="W1264"/>
          <cell r="X1264"/>
          <cell r="Y1264"/>
          <cell r="Z1264"/>
          <cell r="AA1264"/>
          <cell r="AB1264"/>
          <cell r="AC1264"/>
          <cell r="AD1264"/>
          <cell r="AE1264"/>
          <cell r="AF1264"/>
          <cell r="AG1264"/>
          <cell r="AH1264"/>
          <cell r="AI1264"/>
        </row>
        <row r="1265">
          <cell r="E1265" t="str">
            <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cell r="V1265"/>
          <cell r="W1265"/>
          <cell r="X1265"/>
          <cell r="Y1265"/>
          <cell r="Z1265"/>
          <cell r="AA1265"/>
          <cell r="AB1265"/>
          <cell r="AC1265"/>
          <cell r="AD1265"/>
          <cell r="AE1265"/>
          <cell r="AF1265"/>
          <cell r="AG1265"/>
          <cell r="AH1265"/>
          <cell r="AI1265"/>
        </row>
        <row r="1266">
          <cell r="E1266" t="str">
            <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cell r="V1266"/>
          <cell r="W1266"/>
          <cell r="X1266"/>
          <cell r="Y1266"/>
          <cell r="Z1266"/>
          <cell r="AA1266"/>
          <cell r="AB1266"/>
          <cell r="AC1266"/>
          <cell r="AD1266"/>
          <cell r="AE1266"/>
          <cell r="AF1266"/>
          <cell r="AG1266"/>
          <cell r="AH1266"/>
          <cell r="AI1266"/>
        </row>
        <row r="1267">
          <cell r="E1267" t="str">
            <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cell r="V1267"/>
          <cell r="W1267"/>
          <cell r="X1267"/>
          <cell r="Y1267"/>
          <cell r="Z1267"/>
          <cell r="AA1267"/>
          <cell r="AB1267"/>
          <cell r="AC1267"/>
          <cell r="AD1267"/>
          <cell r="AE1267"/>
          <cell r="AF1267"/>
          <cell r="AG1267"/>
          <cell r="AH1267"/>
          <cell r="AI1267"/>
        </row>
        <row r="1268">
          <cell r="E1268" t="str">
            <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cell r="V1268"/>
          <cell r="W1268"/>
          <cell r="X1268"/>
          <cell r="Y1268"/>
          <cell r="Z1268"/>
          <cell r="AA1268"/>
          <cell r="AB1268"/>
          <cell r="AC1268"/>
          <cell r="AD1268"/>
          <cell r="AE1268"/>
          <cell r="AF1268"/>
          <cell r="AG1268"/>
          <cell r="AH1268"/>
          <cell r="AI1268"/>
        </row>
        <row r="1269">
          <cell r="E1269" t="str">
            <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cell r="V1269"/>
          <cell r="W1269"/>
          <cell r="X1269"/>
          <cell r="Y1269"/>
          <cell r="Z1269"/>
          <cell r="AA1269"/>
          <cell r="AB1269"/>
          <cell r="AC1269"/>
          <cell r="AD1269"/>
          <cell r="AE1269"/>
          <cell r="AF1269"/>
          <cell r="AG1269"/>
          <cell r="AH1269"/>
          <cell r="AI1269"/>
        </row>
        <row r="1270">
          <cell r="E1270" t="str">
            <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cell r="V1270"/>
          <cell r="W1270"/>
          <cell r="X1270"/>
          <cell r="Y1270"/>
          <cell r="Z1270"/>
          <cell r="AA1270"/>
          <cell r="AB1270"/>
          <cell r="AC1270"/>
          <cell r="AD1270"/>
          <cell r="AE1270"/>
          <cell r="AF1270"/>
          <cell r="AG1270"/>
          <cell r="AH1270"/>
          <cell r="AI1270"/>
        </row>
        <row r="1271">
          <cell r="E1271" t="str">
            <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cell r="V1271"/>
          <cell r="W1271"/>
          <cell r="X1271"/>
          <cell r="Y1271"/>
          <cell r="Z1271"/>
          <cell r="AA1271"/>
          <cell r="AB1271"/>
          <cell r="AC1271"/>
          <cell r="AD1271"/>
          <cell r="AE1271"/>
          <cell r="AF1271"/>
          <cell r="AG1271"/>
          <cell r="AH1271"/>
          <cell r="AI1271"/>
        </row>
        <row r="1272">
          <cell r="E1272" t="str">
            <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cell r="V1272"/>
          <cell r="W1272"/>
          <cell r="X1272"/>
          <cell r="Y1272"/>
          <cell r="Z1272"/>
          <cell r="AA1272"/>
          <cell r="AB1272"/>
          <cell r="AC1272"/>
          <cell r="AD1272"/>
          <cell r="AE1272"/>
          <cell r="AF1272"/>
          <cell r="AG1272"/>
          <cell r="AH1272"/>
          <cell r="AI1272"/>
        </row>
        <row r="1273">
          <cell r="E1273" t="str">
            <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cell r="V1273"/>
          <cell r="W1273"/>
          <cell r="X1273"/>
          <cell r="Y1273"/>
          <cell r="Z1273"/>
          <cell r="AA1273"/>
          <cell r="AB1273"/>
          <cell r="AC1273"/>
          <cell r="AD1273"/>
          <cell r="AE1273"/>
          <cell r="AF1273"/>
          <cell r="AG1273"/>
          <cell r="AH1273"/>
          <cell r="AI1273"/>
        </row>
        <row r="1274">
          <cell r="E1274" t="str">
            <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cell r="V1274"/>
          <cell r="W1274"/>
          <cell r="X1274"/>
          <cell r="Y1274"/>
          <cell r="Z1274"/>
          <cell r="AA1274"/>
          <cell r="AB1274"/>
          <cell r="AC1274"/>
          <cell r="AD1274"/>
          <cell r="AE1274"/>
          <cell r="AF1274"/>
          <cell r="AG1274"/>
          <cell r="AH1274"/>
          <cell r="AI1274"/>
        </row>
        <row r="1275">
          <cell r="E1275"/>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row>
        <row r="1276">
          <cell r="E1276"/>
          <cell r="F1276"/>
          <cell r="G1276"/>
          <cell r="H1276"/>
          <cell r="I1276"/>
          <cell r="J1276"/>
          <cell r="K1276"/>
          <cell r="L1276"/>
          <cell r="M1276"/>
          <cell r="N1276"/>
          <cell r="O1276"/>
          <cell r="P1276"/>
          <cell r="Q1276"/>
          <cell r="R1276"/>
          <cell r="S1276"/>
          <cell r="T1276"/>
          <cell r="U1276"/>
          <cell r="V1276"/>
          <cell r="W1276"/>
          <cell r="X1276"/>
          <cell r="Y1276"/>
          <cell r="Z1276"/>
          <cell r="AA1276"/>
          <cell r="AB1276"/>
          <cell r="AC1276"/>
          <cell r="AD1276"/>
          <cell r="AE1276"/>
          <cell r="AF1276"/>
          <cell r="AG1276"/>
          <cell r="AH1276"/>
          <cell r="AI1276"/>
        </row>
        <row r="1277">
          <cell r="E1277"/>
          <cell r="F1277">
            <v>7000</v>
          </cell>
          <cell r="G1277">
            <v>0</v>
          </cell>
          <cell r="H1277">
            <v>0</v>
          </cell>
          <cell r="I1277">
            <v>131493</v>
          </cell>
          <cell r="J1277">
            <v>181908</v>
          </cell>
          <cell r="K1277">
            <v>183907</v>
          </cell>
          <cell r="L1277">
            <v>7200</v>
          </cell>
          <cell r="M1277">
            <v>6300</v>
          </cell>
          <cell r="N1277">
            <v>7300</v>
          </cell>
          <cell r="O1277">
            <v>21973</v>
          </cell>
          <cell r="P1277">
            <v>15197</v>
          </cell>
          <cell r="Q1277">
            <v>15153</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row>
        <row r="1278">
          <cell r="E1278"/>
          <cell r="F1278"/>
          <cell r="G1278"/>
          <cell r="H1278"/>
          <cell r="I1278"/>
          <cell r="J1278"/>
          <cell r="K1278"/>
          <cell r="L1278"/>
          <cell r="M1278"/>
          <cell r="N1278"/>
          <cell r="O1278"/>
          <cell r="P1278"/>
          <cell r="Q1278"/>
          <cell r="R1278"/>
          <cell r="S1278"/>
          <cell r="T1278"/>
          <cell r="U1278"/>
          <cell r="V1278"/>
          <cell r="W1278"/>
          <cell r="X1278"/>
          <cell r="Y1278"/>
          <cell r="Z1278"/>
          <cell r="AA1278"/>
          <cell r="AB1278"/>
          <cell r="AC1278"/>
          <cell r="AD1278"/>
          <cell r="AE1278"/>
          <cell r="AF1278"/>
          <cell r="AG1278"/>
          <cell r="AH1278"/>
          <cell r="AI1278"/>
        </row>
        <row r="1279">
          <cell r="E1279"/>
          <cell r="F1279">
            <v>0</v>
          </cell>
          <cell r="G1279">
            <v>14033</v>
          </cell>
          <cell r="H1279">
            <v>14651</v>
          </cell>
          <cell r="I1279"/>
          <cell r="J1279"/>
          <cell r="K1279"/>
          <cell r="L1279"/>
          <cell r="M1279"/>
          <cell r="N1279"/>
          <cell r="O1279"/>
          <cell r="P1279"/>
          <cell r="Q1279"/>
          <cell r="R1279"/>
          <cell r="S1279"/>
          <cell r="T1279"/>
          <cell r="U1279"/>
          <cell r="V1279"/>
          <cell r="W1279"/>
          <cell r="X1279"/>
          <cell r="Y1279"/>
          <cell r="Z1279"/>
          <cell r="AA1279"/>
          <cell r="AB1279"/>
          <cell r="AC1279"/>
          <cell r="AD1279"/>
          <cell r="AE1279"/>
          <cell r="AF1279"/>
          <cell r="AG1279"/>
          <cell r="AH1279"/>
          <cell r="AI1279"/>
        </row>
        <row r="1280">
          <cell r="E1280"/>
          <cell r="F1280"/>
          <cell r="G1280"/>
          <cell r="H1280"/>
          <cell r="I1280"/>
          <cell r="J1280"/>
          <cell r="K1280"/>
          <cell r="L1280"/>
          <cell r="M1280"/>
          <cell r="N1280"/>
          <cell r="O1280"/>
          <cell r="P1280"/>
          <cell r="Q1280"/>
          <cell r="R1280"/>
          <cell r="S1280"/>
          <cell r="T1280"/>
          <cell r="U1280"/>
          <cell r="V1280"/>
          <cell r="W1280"/>
          <cell r="X1280"/>
          <cell r="Y1280"/>
          <cell r="Z1280"/>
          <cell r="AA1280"/>
          <cell r="AB1280"/>
          <cell r="AC1280"/>
          <cell r="AD1280"/>
          <cell r="AE1280"/>
          <cell r="AF1280"/>
          <cell r="AG1280"/>
          <cell r="AH1280"/>
          <cell r="AI1280"/>
        </row>
        <row r="1281">
          <cell r="E1281"/>
          <cell r="F1281">
            <v>135302</v>
          </cell>
          <cell r="G1281">
            <v>140331</v>
          </cell>
          <cell r="H1281">
            <v>146516</v>
          </cell>
          <cell r="I1281">
            <v>2824257</v>
          </cell>
          <cell r="J1281">
            <v>3638162</v>
          </cell>
          <cell r="K1281">
            <v>3821156</v>
          </cell>
          <cell r="L1281">
            <v>90755</v>
          </cell>
          <cell r="M1281">
            <v>100526</v>
          </cell>
          <cell r="N1281">
            <v>100902</v>
          </cell>
          <cell r="O1281">
            <v>3274930</v>
          </cell>
          <cell r="P1281">
            <v>3550050</v>
          </cell>
          <cell r="Q1281">
            <v>3607327</v>
          </cell>
          <cell r="R1281">
            <v>729692</v>
          </cell>
          <cell r="S1281">
            <v>771336</v>
          </cell>
          <cell r="T1281">
            <v>805332</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5">
          <cell r="D15" t="str">
            <v>Comprehensive Agricultural Support Programme Grant</v>
          </cell>
          <cell r="E15">
            <v>246610</v>
          </cell>
          <cell r="F15">
            <v>251233</v>
          </cell>
          <cell r="G15">
            <v>255336</v>
          </cell>
        </row>
        <row r="16">
          <cell r="D16" t="str">
            <v>Ilima/Letsema Projects Grant</v>
          </cell>
          <cell r="E16">
            <v>74567</v>
          </cell>
          <cell r="F16">
            <v>76209</v>
          </cell>
          <cell r="G16">
            <v>77482</v>
          </cell>
        </row>
        <row r="17">
          <cell r="D17" t="str">
            <v>Land Care Programme Grant: Poverty Relief and Infrastructure Development</v>
          </cell>
          <cell r="E17">
            <v>12513</v>
          </cell>
          <cell r="F17">
            <v>12700</v>
          </cell>
          <cell r="G17">
            <v>12935</v>
          </cell>
        </row>
        <row r="18">
          <cell r="D18" t="str">
            <v/>
          </cell>
          <cell r="E18"/>
          <cell r="F18"/>
          <cell r="G18"/>
        </row>
        <row r="19">
          <cell r="D19" t="str">
            <v/>
          </cell>
          <cell r="E19"/>
          <cell r="F19"/>
          <cell r="G19"/>
        </row>
        <row r="20">
          <cell r="D20" t="str">
            <v/>
          </cell>
          <cell r="E20"/>
          <cell r="F20"/>
          <cell r="G20"/>
        </row>
        <row r="21">
          <cell r="D21" t="str">
            <v/>
          </cell>
          <cell r="E21"/>
          <cell r="F21"/>
          <cell r="G21"/>
        </row>
        <row r="22">
          <cell r="D22" t="str">
            <v/>
          </cell>
          <cell r="E22"/>
          <cell r="F22"/>
          <cell r="G22"/>
        </row>
        <row r="23">
          <cell r="D23" t="str">
            <v/>
          </cell>
          <cell r="E23"/>
          <cell r="F23"/>
          <cell r="G23"/>
        </row>
        <row r="24">
          <cell r="D24" t="str">
            <v/>
          </cell>
          <cell r="E24"/>
          <cell r="F24"/>
          <cell r="G24"/>
        </row>
        <row r="25">
          <cell r="D25"/>
          <cell r="E25"/>
          <cell r="F25"/>
          <cell r="G25"/>
        </row>
        <row r="26">
          <cell r="D26" t="str">
            <v>Basic Education</v>
          </cell>
          <cell r="E26">
            <v>3208901</v>
          </cell>
          <cell r="F26">
            <v>3253601</v>
          </cell>
          <cell r="G26">
            <v>3386594</v>
          </cell>
        </row>
        <row r="27">
          <cell r="D27" t="str">
            <v>Education Infrastructure Grant</v>
          </cell>
          <cell r="E27">
            <v>1640977</v>
          </cell>
          <cell r="F27">
            <v>1635316</v>
          </cell>
          <cell r="G27">
            <v>1705711</v>
          </cell>
        </row>
        <row r="28">
          <cell r="D28" t="str">
            <v>HIV and AIDS (Life Skills Education) Grant</v>
          </cell>
          <cell r="E28">
            <v>45089</v>
          </cell>
          <cell r="F28">
            <v>44350</v>
          </cell>
          <cell r="G28">
            <v>45077</v>
          </cell>
        </row>
        <row r="29">
          <cell r="D29" t="str">
            <v>Learners With Profound Intellectual Disabilities Grant</v>
          </cell>
          <cell r="E29">
            <v>27004</v>
          </cell>
          <cell r="F29">
            <v>27908</v>
          </cell>
          <cell r="G29">
            <v>29070</v>
          </cell>
        </row>
        <row r="30">
          <cell r="D30" t="str">
            <v>Maths, Science and Technology Grant</v>
          </cell>
          <cell r="E30">
            <v>52116</v>
          </cell>
          <cell r="F30">
            <v>53844</v>
          </cell>
          <cell r="G30">
            <v>54793</v>
          </cell>
        </row>
        <row r="31">
          <cell r="D31" t="str">
            <v>National School Nutrition Programme Grant</v>
          </cell>
          <cell r="E31">
            <v>1443715</v>
          </cell>
          <cell r="F31">
            <v>1492183</v>
          </cell>
          <cell r="G31">
            <v>1551943</v>
          </cell>
        </row>
        <row r="32">
          <cell r="D32" t="str">
            <v/>
          </cell>
          <cell r="E32"/>
          <cell r="F32"/>
          <cell r="G32"/>
        </row>
        <row r="33">
          <cell r="D33" t="str">
            <v/>
          </cell>
          <cell r="E33"/>
          <cell r="F33"/>
          <cell r="G33"/>
        </row>
        <row r="34">
          <cell r="D34" t="str">
            <v/>
          </cell>
          <cell r="E34"/>
          <cell r="F34"/>
          <cell r="G34"/>
        </row>
        <row r="35">
          <cell r="D35" t="str">
            <v/>
          </cell>
          <cell r="E35"/>
          <cell r="F35"/>
          <cell r="G35"/>
        </row>
        <row r="36">
          <cell r="D36" t="str">
            <v/>
          </cell>
          <cell r="E36"/>
          <cell r="F36"/>
          <cell r="G36"/>
        </row>
        <row r="37">
          <cell r="D37"/>
          <cell r="E37"/>
          <cell r="F37"/>
          <cell r="G37"/>
        </row>
        <row r="38">
          <cell r="D38" t="str">
            <v>Cooperative Governance</v>
          </cell>
          <cell r="E38">
            <v>0</v>
          </cell>
          <cell r="F38">
            <v>0</v>
          </cell>
          <cell r="G38">
            <v>0</v>
          </cell>
        </row>
        <row r="39">
          <cell r="D39" t="str">
            <v>Provincial Disaster Relief Grant</v>
          </cell>
          <cell r="E39"/>
          <cell r="F39"/>
          <cell r="G39"/>
        </row>
        <row r="40">
          <cell r="D40" t="str">
            <v/>
          </cell>
          <cell r="E40"/>
          <cell r="F40"/>
          <cell r="G40"/>
        </row>
        <row r="41">
          <cell r="D41" t="str">
            <v/>
          </cell>
          <cell r="E41"/>
          <cell r="F41"/>
          <cell r="G41"/>
        </row>
        <row r="42">
          <cell r="D42" t="str">
            <v/>
          </cell>
          <cell r="E42"/>
          <cell r="F42"/>
          <cell r="G42"/>
        </row>
        <row r="43">
          <cell r="D43" t="str">
            <v/>
          </cell>
          <cell r="E43"/>
          <cell r="F43"/>
          <cell r="G43"/>
        </row>
        <row r="44">
          <cell r="D44" t="str">
            <v/>
          </cell>
          <cell r="E44"/>
          <cell r="F44"/>
          <cell r="G44"/>
        </row>
        <row r="45">
          <cell r="D45" t="str">
            <v/>
          </cell>
          <cell r="E45"/>
          <cell r="F45"/>
          <cell r="G45"/>
        </row>
        <row r="46">
          <cell r="D46" t="str">
            <v/>
          </cell>
          <cell r="E46"/>
          <cell r="F46"/>
          <cell r="G46"/>
        </row>
        <row r="47">
          <cell r="D47" t="str">
            <v/>
          </cell>
          <cell r="E47"/>
          <cell r="F47"/>
          <cell r="G47"/>
        </row>
        <row r="48">
          <cell r="D48" t="str">
            <v/>
          </cell>
          <cell r="E48"/>
          <cell r="F48"/>
          <cell r="G48"/>
        </row>
        <row r="49">
          <cell r="D49"/>
          <cell r="E49"/>
          <cell r="F49"/>
          <cell r="G49"/>
        </row>
        <row r="50">
          <cell r="D50" t="str">
            <v>Health</v>
          </cell>
          <cell r="E50">
            <v>5317685</v>
          </cell>
          <cell r="F50">
            <v>5263943</v>
          </cell>
          <cell r="G50">
            <v>5229425</v>
          </cell>
        </row>
        <row r="51">
          <cell r="D51" t="str">
            <v>Health Facility Revitalisation Grant</v>
          </cell>
          <cell r="E51">
            <v>685588</v>
          </cell>
          <cell r="F51">
            <v>666248</v>
          </cell>
          <cell r="G51">
            <v>695163</v>
          </cell>
        </row>
        <row r="52">
          <cell r="D52" t="str">
            <v>HIV, TB, Malaria and Community Outreach Grant</v>
          </cell>
          <cell r="E52">
            <v>3062784</v>
          </cell>
          <cell r="F52">
            <v>3093381</v>
          </cell>
          <cell r="G52">
            <v>3026917</v>
          </cell>
        </row>
        <row r="53">
          <cell r="D53" t="str">
            <v>Human Resources and Training Grant</v>
          </cell>
          <cell r="E53">
            <v>426081</v>
          </cell>
          <cell r="F53">
            <v>365854</v>
          </cell>
          <cell r="G53">
            <v>367294</v>
          </cell>
        </row>
        <row r="54">
          <cell r="D54" t="str">
            <v>National Tertiary Services Grant</v>
          </cell>
          <cell r="E54">
            <v>1101960</v>
          </cell>
          <cell r="F54">
            <v>1096839</v>
          </cell>
          <cell r="G54">
            <v>1098416</v>
          </cell>
        </row>
        <row r="55">
          <cell r="D55" t="str">
            <v>National Health Insurance Grant</v>
          </cell>
          <cell r="E55">
            <v>41272</v>
          </cell>
          <cell r="F55">
            <v>41621</v>
          </cell>
          <cell r="G55">
            <v>41635</v>
          </cell>
        </row>
        <row r="56">
          <cell r="D56" t="str">
            <v/>
          </cell>
          <cell r="E56"/>
          <cell r="F56"/>
          <cell r="G56"/>
        </row>
        <row r="57">
          <cell r="D57" t="str">
            <v/>
          </cell>
          <cell r="E57"/>
          <cell r="F57"/>
          <cell r="G57"/>
        </row>
        <row r="58">
          <cell r="D58" t="str">
            <v/>
          </cell>
          <cell r="E58"/>
          <cell r="F58"/>
          <cell r="G58"/>
        </row>
        <row r="59">
          <cell r="D59" t="str">
            <v/>
          </cell>
          <cell r="E59"/>
          <cell r="F59"/>
          <cell r="G59"/>
        </row>
        <row r="60">
          <cell r="D60" t="str">
            <v/>
          </cell>
          <cell r="E60"/>
          <cell r="F60"/>
          <cell r="G60"/>
        </row>
        <row r="61">
          <cell r="D61"/>
          <cell r="E61"/>
          <cell r="F61"/>
          <cell r="G61"/>
        </row>
        <row r="62">
          <cell r="D62" t="str">
            <v>Human Settlements</v>
          </cell>
          <cell r="E62">
            <v>1923647</v>
          </cell>
          <cell r="F62">
            <v>2000173</v>
          </cell>
          <cell r="G62">
            <v>2086858</v>
          </cell>
        </row>
        <row r="63">
          <cell r="D63" t="str">
            <v>Human Settlements Development Grant</v>
          </cell>
          <cell r="E63">
            <v>1491219</v>
          </cell>
          <cell r="F63">
            <v>1542022</v>
          </cell>
          <cell r="G63">
            <v>1608515</v>
          </cell>
        </row>
        <row r="64">
          <cell r="D64" t="str">
            <v>Informal Settlements Upgrading Partnership Grant: Provinces</v>
          </cell>
          <cell r="E64">
            <v>432428</v>
          </cell>
          <cell r="F64">
            <v>458151</v>
          </cell>
          <cell r="G64">
            <v>478343</v>
          </cell>
        </row>
        <row r="65">
          <cell r="D65" t="str">
            <v>Provincial Emergency Housing Grant</v>
          </cell>
          <cell r="E65"/>
          <cell r="F65"/>
          <cell r="G65"/>
        </row>
        <row r="66">
          <cell r="D66" t="str">
            <v/>
          </cell>
          <cell r="E66"/>
          <cell r="F66"/>
          <cell r="G66"/>
        </row>
        <row r="67">
          <cell r="D67" t="str">
            <v/>
          </cell>
          <cell r="E67"/>
          <cell r="F67"/>
          <cell r="G67"/>
        </row>
        <row r="68">
          <cell r="D68" t="str">
            <v/>
          </cell>
          <cell r="E68"/>
          <cell r="F68"/>
          <cell r="G68"/>
        </row>
        <row r="69">
          <cell r="D69" t="str">
            <v/>
          </cell>
          <cell r="E69"/>
          <cell r="F69"/>
          <cell r="G69"/>
        </row>
        <row r="70">
          <cell r="D70" t="str">
            <v/>
          </cell>
          <cell r="E70"/>
          <cell r="F70"/>
          <cell r="G70"/>
        </row>
        <row r="71">
          <cell r="D71" t="str">
            <v/>
          </cell>
          <cell r="E71"/>
          <cell r="F71"/>
          <cell r="G71"/>
        </row>
        <row r="72">
          <cell r="D72" t="str">
            <v/>
          </cell>
          <cell r="E72"/>
          <cell r="F72"/>
          <cell r="G72"/>
        </row>
        <row r="73">
          <cell r="D73"/>
          <cell r="E73"/>
          <cell r="F73"/>
          <cell r="G73"/>
        </row>
        <row r="74">
          <cell r="D74" t="str">
            <v>Public Works and Infrastructure</v>
          </cell>
          <cell r="E74">
            <v>153924</v>
          </cell>
          <cell r="F74">
            <v>0</v>
          </cell>
          <cell r="G74">
            <v>0</v>
          </cell>
        </row>
        <row r="75">
          <cell r="D75" t="str">
            <v>Expanded Public Works Programme Integrated Grant for Provinces</v>
          </cell>
          <cell r="E75">
            <v>102099</v>
          </cell>
          <cell r="F75">
            <v>0</v>
          </cell>
          <cell r="G75">
            <v>0</v>
          </cell>
        </row>
        <row r="76">
          <cell r="D76" t="str">
            <v>Social Sector Expanded Public Works Programme Incentive Grant for Provinces</v>
          </cell>
          <cell r="E76">
            <v>51825</v>
          </cell>
          <cell r="F76">
            <v>0</v>
          </cell>
          <cell r="G76">
            <v>0</v>
          </cell>
        </row>
        <row r="77">
          <cell r="D77" t="str">
            <v/>
          </cell>
          <cell r="E77"/>
          <cell r="F77"/>
          <cell r="G77"/>
        </row>
        <row r="78">
          <cell r="D78" t="str">
            <v/>
          </cell>
          <cell r="E78"/>
          <cell r="F78"/>
          <cell r="G78"/>
        </row>
        <row r="79">
          <cell r="D79" t="str">
            <v/>
          </cell>
          <cell r="E79"/>
          <cell r="F79"/>
          <cell r="G79"/>
        </row>
        <row r="80">
          <cell r="D80" t="str">
            <v/>
          </cell>
          <cell r="E80"/>
          <cell r="F80"/>
          <cell r="G80"/>
        </row>
        <row r="81">
          <cell r="D81" t="str">
            <v/>
          </cell>
          <cell r="E81"/>
          <cell r="F81"/>
          <cell r="G81"/>
        </row>
        <row r="82">
          <cell r="D82" t="str">
            <v/>
          </cell>
          <cell r="E82"/>
          <cell r="F82"/>
          <cell r="G82"/>
        </row>
        <row r="83">
          <cell r="D83" t="str">
            <v/>
          </cell>
          <cell r="E83"/>
          <cell r="F83"/>
          <cell r="G83"/>
        </row>
        <row r="84">
          <cell r="D84" t="str">
            <v/>
          </cell>
          <cell r="E84"/>
          <cell r="F84"/>
          <cell r="G84"/>
        </row>
        <row r="85">
          <cell r="D85"/>
          <cell r="E85"/>
          <cell r="F85"/>
          <cell r="G85"/>
        </row>
        <row r="86">
          <cell r="D86" t="str">
            <v>Social Development</v>
          </cell>
          <cell r="E86">
            <v>157970</v>
          </cell>
          <cell r="F86">
            <v>172974</v>
          </cell>
          <cell r="G86">
            <v>180313</v>
          </cell>
        </row>
        <row r="87">
          <cell r="D87" t="str">
            <v>Early Childhood Development Grant</v>
          </cell>
          <cell r="E87">
            <v>157970</v>
          </cell>
          <cell r="F87">
            <v>172974</v>
          </cell>
          <cell r="G87">
            <v>180313</v>
          </cell>
        </row>
        <row r="88">
          <cell r="D88" t="str">
            <v/>
          </cell>
          <cell r="E88"/>
          <cell r="F88"/>
          <cell r="G88"/>
        </row>
        <row r="89">
          <cell r="D89" t="str">
            <v/>
          </cell>
          <cell r="E89"/>
          <cell r="F89"/>
          <cell r="G89"/>
        </row>
        <row r="90">
          <cell r="D90" t="str">
            <v/>
          </cell>
          <cell r="E90"/>
          <cell r="F90"/>
          <cell r="G90"/>
        </row>
        <row r="91">
          <cell r="D91" t="str">
            <v/>
          </cell>
          <cell r="E91"/>
          <cell r="F91"/>
          <cell r="G91"/>
        </row>
        <row r="92">
          <cell r="D92" t="str">
            <v/>
          </cell>
          <cell r="E92"/>
          <cell r="F92"/>
          <cell r="G92"/>
        </row>
        <row r="93">
          <cell r="D93" t="str">
            <v/>
          </cell>
          <cell r="E93"/>
          <cell r="F93"/>
          <cell r="G93"/>
        </row>
        <row r="94">
          <cell r="D94" t="str">
            <v/>
          </cell>
          <cell r="E94"/>
          <cell r="F94"/>
          <cell r="G94"/>
        </row>
        <row r="95">
          <cell r="D95" t="str">
            <v/>
          </cell>
          <cell r="E95"/>
          <cell r="F95"/>
          <cell r="G95"/>
        </row>
        <row r="96">
          <cell r="D96" t="str">
            <v/>
          </cell>
          <cell r="E96"/>
          <cell r="F96"/>
          <cell r="G96"/>
        </row>
        <row r="97">
          <cell r="D97"/>
          <cell r="E97"/>
          <cell r="F97"/>
          <cell r="G97"/>
        </row>
        <row r="98">
          <cell r="D98" t="str">
            <v>Sport, Arts and Culture</v>
          </cell>
          <cell r="E98">
            <v>238620</v>
          </cell>
          <cell r="F98">
            <v>245714</v>
          </cell>
          <cell r="G98">
            <v>241432</v>
          </cell>
        </row>
        <row r="99">
          <cell r="D99" t="str">
            <v>Community Library Services Grant</v>
          </cell>
          <cell r="E99">
            <v>169310</v>
          </cell>
          <cell r="F99">
            <v>178199</v>
          </cell>
          <cell r="G99">
            <v>178089</v>
          </cell>
        </row>
        <row r="100">
          <cell r="D100" t="str">
            <v>Mass Participation and Sport Development Grant</v>
          </cell>
          <cell r="E100">
            <v>69310</v>
          </cell>
          <cell r="F100">
            <v>67515</v>
          </cell>
          <cell r="G100">
            <v>63343</v>
          </cell>
        </row>
        <row r="101">
          <cell r="D101" t="str">
            <v/>
          </cell>
          <cell r="E101"/>
          <cell r="F101"/>
          <cell r="G101"/>
        </row>
        <row r="102">
          <cell r="D102" t="str">
            <v/>
          </cell>
          <cell r="E102"/>
          <cell r="F102"/>
          <cell r="G102"/>
        </row>
        <row r="103">
          <cell r="D103" t="str">
            <v/>
          </cell>
          <cell r="E103"/>
          <cell r="F103"/>
          <cell r="G103"/>
        </row>
        <row r="104">
          <cell r="D104" t="str">
            <v/>
          </cell>
          <cell r="E104"/>
          <cell r="F104"/>
          <cell r="G104"/>
        </row>
        <row r="105">
          <cell r="D105" t="str">
            <v/>
          </cell>
          <cell r="E105"/>
          <cell r="F105"/>
          <cell r="G105"/>
        </row>
        <row r="106">
          <cell r="D106" t="str">
            <v/>
          </cell>
          <cell r="E106"/>
          <cell r="F106"/>
          <cell r="G106"/>
        </row>
        <row r="107">
          <cell r="D107" t="str">
            <v/>
          </cell>
          <cell r="E107"/>
          <cell r="F107"/>
          <cell r="G107"/>
        </row>
        <row r="108">
          <cell r="D108" t="str">
            <v/>
          </cell>
          <cell r="E108"/>
          <cell r="F108"/>
          <cell r="G108"/>
        </row>
        <row r="109">
          <cell r="D109"/>
          <cell r="E109"/>
          <cell r="F109"/>
          <cell r="G109"/>
        </row>
        <row r="110">
          <cell r="D110" t="str">
            <v>Transport</v>
          </cell>
          <cell r="E110">
            <v>1961600</v>
          </cell>
          <cell r="F110">
            <v>1797691</v>
          </cell>
          <cell r="G110">
            <v>1885900.8920550961</v>
          </cell>
        </row>
        <row r="111">
          <cell r="D111" t="str">
            <v>Provincial Roads Maintenance Grant</v>
          </cell>
          <cell r="E111">
            <v>1677797</v>
          </cell>
          <cell r="F111">
            <v>1515099</v>
          </cell>
          <cell r="G111">
            <v>1590854</v>
          </cell>
        </row>
        <row r="112">
          <cell r="D112" t="str">
            <v>Public Transport Operations Grant</v>
          </cell>
          <cell r="E112">
            <v>283803</v>
          </cell>
          <cell r="F112">
            <v>282592</v>
          </cell>
          <cell r="G112">
            <v>295046.89205509622</v>
          </cell>
        </row>
        <row r="113">
          <cell r="D113" t="str">
            <v/>
          </cell>
          <cell r="E113"/>
          <cell r="F113"/>
          <cell r="G113"/>
        </row>
        <row r="114">
          <cell r="D114" t="str">
            <v/>
          </cell>
          <cell r="E114"/>
          <cell r="F114"/>
          <cell r="G114"/>
        </row>
        <row r="115">
          <cell r="D115" t="str">
            <v/>
          </cell>
          <cell r="E115"/>
          <cell r="F115"/>
          <cell r="G115"/>
        </row>
        <row r="116">
          <cell r="D116" t="str">
            <v/>
          </cell>
          <cell r="E116"/>
          <cell r="F116"/>
          <cell r="G116"/>
        </row>
        <row r="117">
          <cell r="D117" t="str">
            <v/>
          </cell>
          <cell r="E117"/>
          <cell r="F117"/>
          <cell r="G117"/>
        </row>
        <row r="118">
          <cell r="D118" t="str">
            <v/>
          </cell>
          <cell r="E118"/>
          <cell r="F118"/>
          <cell r="G118"/>
        </row>
        <row r="119">
          <cell r="D119" t="str">
            <v/>
          </cell>
          <cell r="E119"/>
          <cell r="F119"/>
          <cell r="G119"/>
        </row>
        <row r="120">
          <cell r="D120" t="str">
            <v/>
          </cell>
          <cell r="E120"/>
          <cell r="F120"/>
          <cell r="G120"/>
        </row>
        <row r="121">
          <cell r="D121"/>
          <cell r="E121"/>
          <cell r="F121"/>
          <cell r="G121"/>
        </row>
        <row r="122">
          <cell r="D122" t="str">
            <v/>
          </cell>
          <cell r="E122">
            <v>0</v>
          </cell>
          <cell r="F122">
            <v>0</v>
          </cell>
          <cell r="G122">
            <v>0</v>
          </cell>
        </row>
        <row r="123">
          <cell r="D123" t="str">
            <v/>
          </cell>
          <cell r="E123"/>
          <cell r="F123"/>
          <cell r="G123"/>
        </row>
        <row r="124">
          <cell r="D124" t="str">
            <v/>
          </cell>
          <cell r="E124"/>
          <cell r="F124"/>
          <cell r="G124"/>
        </row>
        <row r="125">
          <cell r="D125" t="str">
            <v/>
          </cell>
          <cell r="E125"/>
          <cell r="F125"/>
          <cell r="G125"/>
        </row>
        <row r="126">
          <cell r="D126" t="str">
            <v/>
          </cell>
          <cell r="E126"/>
          <cell r="F126"/>
          <cell r="G126"/>
        </row>
        <row r="127">
          <cell r="D127" t="str">
            <v/>
          </cell>
          <cell r="E127"/>
          <cell r="F127"/>
          <cell r="G127"/>
        </row>
        <row r="128">
          <cell r="D128" t="str">
            <v/>
          </cell>
          <cell r="E128"/>
          <cell r="F128"/>
          <cell r="G128"/>
        </row>
        <row r="129">
          <cell r="D129" t="str">
            <v/>
          </cell>
          <cell r="E129"/>
          <cell r="F129"/>
          <cell r="G129"/>
        </row>
        <row r="130">
          <cell r="D130" t="str">
            <v/>
          </cell>
          <cell r="E130"/>
          <cell r="F130"/>
          <cell r="G130"/>
        </row>
        <row r="131">
          <cell r="D131" t="str">
            <v/>
          </cell>
          <cell r="E131"/>
          <cell r="F131"/>
          <cell r="G131"/>
        </row>
        <row r="132">
          <cell r="D132" t="str">
            <v/>
          </cell>
          <cell r="E132"/>
          <cell r="F132"/>
          <cell r="G132"/>
        </row>
        <row r="133">
          <cell r="D133"/>
          <cell r="E133"/>
          <cell r="F133"/>
          <cell r="G133"/>
        </row>
        <row r="134">
          <cell r="D134" t="str">
            <v/>
          </cell>
          <cell r="E134">
            <v>0</v>
          </cell>
          <cell r="F134">
            <v>0</v>
          </cell>
          <cell r="G134">
            <v>0</v>
          </cell>
        </row>
        <row r="135">
          <cell r="D135" t="str">
            <v/>
          </cell>
          <cell r="E135"/>
          <cell r="F135"/>
          <cell r="G135"/>
        </row>
        <row r="136">
          <cell r="D136" t="str">
            <v/>
          </cell>
          <cell r="E136"/>
          <cell r="F136"/>
          <cell r="G136"/>
        </row>
        <row r="137">
          <cell r="D137" t="str">
            <v/>
          </cell>
          <cell r="E137"/>
          <cell r="F137"/>
          <cell r="G137"/>
        </row>
        <row r="138">
          <cell r="D138" t="str">
            <v/>
          </cell>
          <cell r="E138"/>
          <cell r="F138"/>
          <cell r="G138"/>
        </row>
        <row r="139">
          <cell r="D139" t="str">
            <v/>
          </cell>
          <cell r="E139"/>
          <cell r="F139"/>
          <cell r="G139"/>
        </row>
        <row r="140">
          <cell r="D140" t="str">
            <v/>
          </cell>
          <cell r="E140"/>
          <cell r="F140"/>
          <cell r="G140"/>
        </row>
        <row r="141">
          <cell r="D141" t="str">
            <v/>
          </cell>
          <cell r="E141"/>
          <cell r="F141"/>
          <cell r="G141"/>
        </row>
        <row r="142">
          <cell r="D142" t="str">
            <v/>
          </cell>
          <cell r="E142"/>
          <cell r="F142"/>
          <cell r="G142"/>
        </row>
        <row r="143">
          <cell r="D143" t="str">
            <v/>
          </cell>
          <cell r="E143"/>
          <cell r="F143"/>
          <cell r="G143"/>
        </row>
        <row r="144">
          <cell r="D144" t="str">
            <v/>
          </cell>
          <cell r="E144"/>
          <cell r="F144"/>
          <cell r="G144"/>
        </row>
        <row r="145">
          <cell r="D145"/>
          <cell r="E145"/>
          <cell r="F145"/>
          <cell r="G145"/>
        </row>
        <row r="146">
          <cell r="D146" t="str">
            <v/>
          </cell>
          <cell r="E146">
            <v>0</v>
          </cell>
          <cell r="F146">
            <v>0</v>
          </cell>
          <cell r="G146">
            <v>0</v>
          </cell>
        </row>
        <row r="147">
          <cell r="D147" t="str">
            <v/>
          </cell>
          <cell r="E147"/>
          <cell r="F147"/>
          <cell r="G147"/>
        </row>
        <row r="148">
          <cell r="D148" t="str">
            <v/>
          </cell>
          <cell r="E148"/>
          <cell r="F148"/>
          <cell r="G148"/>
        </row>
        <row r="149">
          <cell r="D149" t="str">
            <v/>
          </cell>
          <cell r="E149"/>
          <cell r="F149"/>
          <cell r="G149"/>
        </row>
        <row r="150">
          <cell r="D150" t="str">
            <v/>
          </cell>
          <cell r="E150"/>
          <cell r="F150"/>
          <cell r="G150"/>
        </row>
        <row r="151">
          <cell r="D151" t="str">
            <v/>
          </cell>
          <cell r="E151"/>
          <cell r="F151"/>
          <cell r="G151"/>
        </row>
        <row r="152">
          <cell r="D152" t="str">
            <v/>
          </cell>
          <cell r="E152"/>
          <cell r="F152"/>
          <cell r="G152"/>
        </row>
        <row r="153">
          <cell r="D153" t="str">
            <v/>
          </cell>
          <cell r="E153"/>
          <cell r="F153"/>
          <cell r="G153"/>
        </row>
        <row r="154">
          <cell r="D154" t="str">
            <v/>
          </cell>
          <cell r="E154"/>
          <cell r="F154"/>
          <cell r="G154"/>
        </row>
        <row r="155">
          <cell r="D155" t="str">
            <v/>
          </cell>
          <cell r="E155"/>
          <cell r="F155"/>
          <cell r="G155"/>
        </row>
        <row r="156">
          <cell r="D156" t="str">
            <v/>
          </cell>
          <cell r="E156"/>
          <cell r="F156"/>
          <cell r="G156"/>
        </row>
        <row r="157">
          <cell r="D157"/>
          <cell r="E157"/>
          <cell r="F157"/>
          <cell r="G157"/>
        </row>
        <row r="158">
          <cell r="D158" t="str">
            <v/>
          </cell>
          <cell r="E158">
            <v>0</v>
          </cell>
          <cell r="F158">
            <v>0</v>
          </cell>
          <cell r="G158">
            <v>0</v>
          </cell>
        </row>
        <row r="159">
          <cell r="D159" t="str">
            <v/>
          </cell>
          <cell r="E159"/>
          <cell r="F159"/>
          <cell r="G159"/>
        </row>
        <row r="160">
          <cell r="D160" t="str">
            <v/>
          </cell>
          <cell r="E160"/>
          <cell r="F160"/>
          <cell r="G160"/>
        </row>
        <row r="161">
          <cell r="D161" t="str">
            <v/>
          </cell>
          <cell r="E161"/>
          <cell r="F161"/>
          <cell r="G161"/>
        </row>
        <row r="162">
          <cell r="D162" t="str">
            <v/>
          </cell>
          <cell r="E162"/>
          <cell r="F162"/>
          <cell r="G162"/>
        </row>
        <row r="163">
          <cell r="D163" t="str">
            <v/>
          </cell>
          <cell r="E163"/>
          <cell r="F163"/>
          <cell r="G163"/>
        </row>
        <row r="164">
          <cell r="D164" t="str">
            <v/>
          </cell>
          <cell r="E164"/>
          <cell r="F164"/>
          <cell r="G164"/>
        </row>
        <row r="165">
          <cell r="D165" t="str">
            <v/>
          </cell>
          <cell r="E165"/>
          <cell r="F165"/>
          <cell r="G165"/>
        </row>
        <row r="166">
          <cell r="D166" t="str">
            <v/>
          </cell>
          <cell r="E166"/>
          <cell r="F166"/>
          <cell r="G166"/>
        </row>
        <row r="167">
          <cell r="D167" t="str">
            <v/>
          </cell>
          <cell r="E167"/>
          <cell r="F167"/>
          <cell r="G167"/>
        </row>
        <row r="168">
          <cell r="D168" t="str">
            <v/>
          </cell>
          <cell r="E168"/>
          <cell r="F168"/>
          <cell r="G168"/>
        </row>
        <row r="169">
          <cell r="D169"/>
          <cell r="E169"/>
          <cell r="F169"/>
          <cell r="G169"/>
        </row>
        <row r="170">
          <cell r="D170" t="str">
            <v/>
          </cell>
          <cell r="E170">
            <v>0</v>
          </cell>
          <cell r="F170">
            <v>0</v>
          </cell>
          <cell r="G170">
            <v>0</v>
          </cell>
        </row>
        <row r="171">
          <cell r="D171" t="str">
            <v/>
          </cell>
          <cell r="E171"/>
          <cell r="F171"/>
          <cell r="G171"/>
        </row>
        <row r="172">
          <cell r="D172" t="str">
            <v/>
          </cell>
          <cell r="E172"/>
          <cell r="F172"/>
          <cell r="G172"/>
        </row>
        <row r="173">
          <cell r="D173" t="str">
            <v/>
          </cell>
          <cell r="E173"/>
          <cell r="F173"/>
          <cell r="G173"/>
        </row>
        <row r="174">
          <cell r="D174" t="str">
            <v/>
          </cell>
          <cell r="E174"/>
          <cell r="F174"/>
          <cell r="G174"/>
        </row>
        <row r="175">
          <cell r="D175" t="str">
            <v/>
          </cell>
          <cell r="E175"/>
          <cell r="F175"/>
          <cell r="G175"/>
        </row>
        <row r="176">
          <cell r="D176" t="str">
            <v/>
          </cell>
          <cell r="E176"/>
          <cell r="F176"/>
          <cell r="G176"/>
        </row>
        <row r="177">
          <cell r="D177" t="str">
            <v/>
          </cell>
          <cell r="E177"/>
          <cell r="F177"/>
          <cell r="G177"/>
        </row>
        <row r="178">
          <cell r="D178" t="str">
            <v/>
          </cell>
          <cell r="E178"/>
          <cell r="F178"/>
          <cell r="G178"/>
        </row>
        <row r="179">
          <cell r="D179" t="str">
            <v/>
          </cell>
          <cell r="E179"/>
          <cell r="F179"/>
          <cell r="G179"/>
        </row>
        <row r="180">
          <cell r="D180" t="str">
            <v/>
          </cell>
          <cell r="E180"/>
          <cell r="F180"/>
          <cell r="G180"/>
        </row>
        <row r="181">
          <cell r="D181"/>
          <cell r="E181"/>
          <cell r="F181"/>
          <cell r="G181"/>
        </row>
        <row r="182">
          <cell r="D182" t="str">
            <v/>
          </cell>
          <cell r="E182">
            <v>0</v>
          </cell>
          <cell r="F182">
            <v>0</v>
          </cell>
          <cell r="G182">
            <v>0</v>
          </cell>
        </row>
        <row r="183">
          <cell r="D183" t="str">
            <v/>
          </cell>
          <cell r="E183"/>
          <cell r="F183"/>
          <cell r="G183"/>
        </row>
        <row r="184">
          <cell r="D184" t="str">
            <v/>
          </cell>
          <cell r="E184"/>
          <cell r="F184"/>
          <cell r="G184"/>
        </row>
        <row r="185">
          <cell r="D185" t="str">
            <v/>
          </cell>
          <cell r="E185"/>
          <cell r="F185"/>
          <cell r="G185"/>
        </row>
        <row r="186">
          <cell r="D186" t="str">
            <v/>
          </cell>
          <cell r="E186"/>
          <cell r="F186"/>
          <cell r="G186"/>
        </row>
        <row r="187">
          <cell r="D187" t="str">
            <v/>
          </cell>
          <cell r="E187"/>
          <cell r="F187"/>
          <cell r="G187"/>
        </row>
        <row r="188">
          <cell r="D188" t="str">
            <v/>
          </cell>
          <cell r="E188"/>
          <cell r="F188"/>
          <cell r="G188"/>
        </row>
        <row r="189">
          <cell r="D189" t="str">
            <v/>
          </cell>
          <cell r="E189"/>
          <cell r="F189"/>
          <cell r="G189"/>
        </row>
        <row r="190">
          <cell r="D190" t="str">
            <v/>
          </cell>
          <cell r="E190"/>
          <cell r="F190"/>
          <cell r="G190"/>
        </row>
        <row r="191">
          <cell r="D191" t="str">
            <v/>
          </cell>
          <cell r="E191"/>
          <cell r="F191"/>
          <cell r="G191"/>
        </row>
        <row r="192">
          <cell r="D192" t="str">
            <v/>
          </cell>
          <cell r="E192"/>
          <cell r="F192"/>
          <cell r="G192"/>
        </row>
        <row r="193">
          <cell r="D193"/>
          <cell r="E193"/>
          <cell r="F193"/>
          <cell r="G193"/>
        </row>
        <row r="194">
          <cell r="D194" t="str">
            <v/>
          </cell>
          <cell r="E194">
            <v>0</v>
          </cell>
          <cell r="F194">
            <v>0</v>
          </cell>
          <cell r="G194">
            <v>0</v>
          </cell>
        </row>
        <row r="195">
          <cell r="D195" t="str">
            <v/>
          </cell>
          <cell r="E195"/>
          <cell r="F195"/>
          <cell r="G195"/>
        </row>
        <row r="196">
          <cell r="D196" t="str">
            <v/>
          </cell>
          <cell r="E196"/>
          <cell r="F196"/>
          <cell r="G196"/>
        </row>
        <row r="197">
          <cell r="D197" t="str">
            <v/>
          </cell>
          <cell r="E197"/>
          <cell r="F197"/>
          <cell r="G197"/>
        </row>
        <row r="198">
          <cell r="D198" t="str">
            <v/>
          </cell>
          <cell r="E198"/>
          <cell r="F198"/>
          <cell r="G198"/>
        </row>
        <row r="199">
          <cell r="D199" t="str">
            <v/>
          </cell>
          <cell r="E199"/>
          <cell r="F199"/>
          <cell r="G199"/>
        </row>
        <row r="200">
          <cell r="D200" t="str">
            <v/>
          </cell>
          <cell r="E200"/>
          <cell r="F200"/>
          <cell r="G200"/>
        </row>
        <row r="201">
          <cell r="D201" t="str">
            <v/>
          </cell>
          <cell r="E201"/>
          <cell r="F201"/>
          <cell r="G201"/>
        </row>
        <row r="202">
          <cell r="D202" t="str">
            <v/>
          </cell>
          <cell r="E202"/>
          <cell r="F202"/>
          <cell r="G202"/>
        </row>
        <row r="203">
          <cell r="D203" t="str">
            <v/>
          </cell>
          <cell r="E203"/>
          <cell r="F203"/>
          <cell r="G203"/>
        </row>
        <row r="204">
          <cell r="D204" t="str">
            <v/>
          </cell>
          <cell r="E204"/>
          <cell r="F204"/>
          <cell r="G204"/>
        </row>
        <row r="205">
          <cell r="D205"/>
          <cell r="E205"/>
          <cell r="F205"/>
          <cell r="G205"/>
        </row>
        <row r="206">
          <cell r="D206" t="str">
            <v/>
          </cell>
          <cell r="E206">
            <v>0</v>
          </cell>
          <cell r="F206">
            <v>0</v>
          </cell>
          <cell r="G206">
            <v>0</v>
          </cell>
        </row>
        <row r="207">
          <cell r="D207" t="str">
            <v/>
          </cell>
          <cell r="E207"/>
          <cell r="F207"/>
          <cell r="G207"/>
        </row>
        <row r="208">
          <cell r="D208" t="str">
            <v/>
          </cell>
          <cell r="E208"/>
          <cell r="F208"/>
          <cell r="G208"/>
        </row>
        <row r="209">
          <cell r="D209" t="str">
            <v/>
          </cell>
          <cell r="E209"/>
          <cell r="F209"/>
          <cell r="G209"/>
        </row>
        <row r="210">
          <cell r="D210" t="str">
            <v/>
          </cell>
          <cell r="E210"/>
          <cell r="F210"/>
          <cell r="G210"/>
        </row>
        <row r="211">
          <cell r="D211" t="str">
            <v/>
          </cell>
          <cell r="E211"/>
          <cell r="F211"/>
          <cell r="G211"/>
        </row>
        <row r="212">
          <cell r="D212" t="str">
            <v/>
          </cell>
          <cell r="E212"/>
          <cell r="F212"/>
          <cell r="G212"/>
        </row>
        <row r="213">
          <cell r="D213" t="str">
            <v/>
          </cell>
          <cell r="E213"/>
          <cell r="F213"/>
          <cell r="G213"/>
        </row>
        <row r="214">
          <cell r="D214" t="str">
            <v/>
          </cell>
          <cell r="E214"/>
          <cell r="F214"/>
          <cell r="G214"/>
        </row>
        <row r="215">
          <cell r="D215" t="str">
            <v/>
          </cell>
          <cell r="E215"/>
          <cell r="F215"/>
          <cell r="G215"/>
        </row>
        <row r="216">
          <cell r="D216" t="str">
            <v/>
          </cell>
          <cell r="E216"/>
          <cell r="F216"/>
          <cell r="G216"/>
        </row>
        <row r="217">
          <cell r="D217"/>
          <cell r="E217"/>
          <cell r="F217"/>
          <cell r="G217"/>
        </row>
        <row r="218">
          <cell r="D218" t="str">
            <v/>
          </cell>
          <cell r="E218">
            <v>0</v>
          </cell>
          <cell r="F218">
            <v>0</v>
          </cell>
          <cell r="G218">
            <v>0</v>
          </cell>
        </row>
        <row r="219">
          <cell r="D219" t="str">
            <v/>
          </cell>
          <cell r="E219"/>
          <cell r="F219"/>
          <cell r="G219"/>
        </row>
        <row r="220">
          <cell r="D220" t="str">
            <v/>
          </cell>
          <cell r="E220"/>
          <cell r="F220"/>
          <cell r="G220"/>
        </row>
        <row r="221">
          <cell r="D221" t="str">
            <v/>
          </cell>
          <cell r="E221"/>
          <cell r="F221"/>
          <cell r="G221"/>
        </row>
        <row r="222">
          <cell r="D222" t="str">
            <v/>
          </cell>
          <cell r="E222"/>
          <cell r="F222"/>
          <cell r="G222"/>
        </row>
        <row r="223">
          <cell r="D223" t="str">
            <v/>
          </cell>
          <cell r="E223"/>
          <cell r="F223"/>
          <cell r="G223"/>
        </row>
        <row r="224">
          <cell r="D224" t="str">
            <v/>
          </cell>
          <cell r="E224"/>
          <cell r="F224"/>
          <cell r="G224"/>
        </row>
        <row r="225">
          <cell r="D225" t="str">
            <v/>
          </cell>
          <cell r="E225"/>
          <cell r="F225"/>
          <cell r="G225"/>
        </row>
        <row r="226">
          <cell r="D226" t="str">
            <v/>
          </cell>
          <cell r="E226"/>
          <cell r="F226"/>
          <cell r="G226"/>
        </row>
        <row r="227">
          <cell r="D227" t="str">
            <v/>
          </cell>
          <cell r="E227"/>
          <cell r="F227"/>
          <cell r="G227"/>
        </row>
        <row r="228">
          <cell r="D228" t="str">
            <v/>
          </cell>
          <cell r="E228"/>
          <cell r="F228"/>
          <cell r="G228"/>
        </row>
        <row r="229">
          <cell r="D229"/>
          <cell r="E229"/>
          <cell r="F229"/>
          <cell r="G229"/>
        </row>
        <row r="230">
          <cell r="D230" t="str">
            <v/>
          </cell>
          <cell r="E230">
            <v>0</v>
          </cell>
          <cell r="F230">
            <v>0</v>
          </cell>
          <cell r="G230">
            <v>0</v>
          </cell>
        </row>
        <row r="231">
          <cell r="D231" t="str">
            <v/>
          </cell>
          <cell r="E231"/>
          <cell r="F231"/>
          <cell r="G231"/>
        </row>
        <row r="232">
          <cell r="D232" t="str">
            <v/>
          </cell>
          <cell r="E232"/>
          <cell r="F232"/>
          <cell r="G232"/>
        </row>
        <row r="233">
          <cell r="D233" t="str">
            <v/>
          </cell>
          <cell r="E233"/>
          <cell r="F233"/>
          <cell r="G233"/>
        </row>
        <row r="234">
          <cell r="D234" t="str">
            <v/>
          </cell>
          <cell r="E234"/>
          <cell r="F234"/>
          <cell r="G234"/>
        </row>
        <row r="235">
          <cell r="D235" t="str">
            <v/>
          </cell>
          <cell r="E235"/>
          <cell r="F235"/>
          <cell r="G235"/>
        </row>
        <row r="236">
          <cell r="D236" t="str">
            <v/>
          </cell>
          <cell r="E236"/>
          <cell r="F236"/>
          <cell r="G236"/>
        </row>
        <row r="237">
          <cell r="D237" t="str">
            <v/>
          </cell>
          <cell r="E237"/>
          <cell r="F237"/>
          <cell r="G237"/>
        </row>
        <row r="238">
          <cell r="D238" t="str">
            <v/>
          </cell>
          <cell r="E238"/>
          <cell r="F238"/>
          <cell r="G238"/>
        </row>
        <row r="239">
          <cell r="D239" t="str">
            <v/>
          </cell>
          <cell r="E239"/>
          <cell r="F239"/>
          <cell r="G239"/>
        </row>
        <row r="240">
          <cell r="D240" t="str">
            <v/>
          </cell>
          <cell r="E240"/>
          <cell r="F240"/>
          <cell r="G240"/>
        </row>
        <row r="241">
          <cell r="D241"/>
          <cell r="E241"/>
          <cell r="F241"/>
          <cell r="G241"/>
        </row>
        <row r="242">
          <cell r="D242" t="str">
            <v/>
          </cell>
          <cell r="E242">
            <v>0</v>
          </cell>
          <cell r="F242">
            <v>0</v>
          </cell>
          <cell r="G242">
            <v>0</v>
          </cell>
        </row>
        <row r="243">
          <cell r="D243" t="str">
            <v/>
          </cell>
          <cell r="E243"/>
          <cell r="F243"/>
          <cell r="G243"/>
        </row>
        <row r="244">
          <cell r="D244" t="str">
            <v/>
          </cell>
          <cell r="E244"/>
          <cell r="F244"/>
          <cell r="G244"/>
        </row>
        <row r="245">
          <cell r="D245" t="str">
            <v/>
          </cell>
          <cell r="E245"/>
          <cell r="F245"/>
          <cell r="G245"/>
        </row>
        <row r="246">
          <cell r="D246" t="str">
            <v/>
          </cell>
          <cell r="E246"/>
          <cell r="F246"/>
          <cell r="G246"/>
        </row>
        <row r="247">
          <cell r="D247" t="str">
            <v/>
          </cell>
          <cell r="E247"/>
          <cell r="F247"/>
          <cell r="G247"/>
        </row>
        <row r="248">
          <cell r="D248" t="str">
            <v/>
          </cell>
          <cell r="E248"/>
          <cell r="F248"/>
          <cell r="G248"/>
        </row>
        <row r="249">
          <cell r="D249" t="str">
            <v/>
          </cell>
          <cell r="E249"/>
          <cell r="F249"/>
          <cell r="G249"/>
        </row>
        <row r="250">
          <cell r="D250" t="str">
            <v/>
          </cell>
          <cell r="E250"/>
          <cell r="F250"/>
          <cell r="G250"/>
        </row>
        <row r="251">
          <cell r="D251" t="str">
            <v/>
          </cell>
          <cell r="E251"/>
          <cell r="F251"/>
          <cell r="G251"/>
        </row>
        <row r="252">
          <cell r="D252" t="str">
            <v/>
          </cell>
          <cell r="E252"/>
          <cell r="F252"/>
          <cell r="G252"/>
        </row>
        <row r="253">
          <cell r="D253"/>
          <cell r="E253"/>
          <cell r="F253"/>
          <cell r="G253"/>
        </row>
        <row r="254">
          <cell r="D254" t="str">
            <v/>
          </cell>
          <cell r="E254">
            <v>0</v>
          </cell>
          <cell r="F254">
            <v>0</v>
          </cell>
          <cell r="G254">
            <v>0</v>
          </cell>
        </row>
        <row r="255">
          <cell r="D255" t="str">
            <v/>
          </cell>
          <cell r="E255"/>
          <cell r="F255"/>
          <cell r="G255"/>
        </row>
        <row r="256">
          <cell r="D256" t="str">
            <v/>
          </cell>
          <cell r="E256"/>
          <cell r="F256"/>
          <cell r="G256"/>
        </row>
        <row r="257">
          <cell r="D257" t="str">
            <v/>
          </cell>
          <cell r="E257"/>
          <cell r="F257"/>
          <cell r="G257"/>
        </row>
        <row r="258">
          <cell r="D258" t="str">
            <v/>
          </cell>
          <cell r="E258"/>
          <cell r="F258"/>
          <cell r="G258"/>
        </row>
        <row r="259">
          <cell r="D259" t="str">
            <v/>
          </cell>
          <cell r="E259"/>
          <cell r="F259"/>
          <cell r="G259"/>
        </row>
        <row r="260">
          <cell r="D260" t="str">
            <v/>
          </cell>
          <cell r="E260"/>
          <cell r="F260"/>
          <cell r="G260"/>
        </row>
        <row r="261">
          <cell r="D261" t="str">
            <v/>
          </cell>
          <cell r="E261"/>
          <cell r="F261"/>
          <cell r="G261"/>
        </row>
        <row r="262">
          <cell r="D262" t="str">
            <v/>
          </cell>
          <cell r="E262"/>
          <cell r="F262"/>
          <cell r="G262"/>
        </row>
        <row r="263">
          <cell r="D263" t="str">
            <v/>
          </cell>
          <cell r="E263"/>
          <cell r="F263"/>
          <cell r="G263"/>
        </row>
        <row r="264">
          <cell r="D264" t="str">
            <v/>
          </cell>
          <cell r="E264"/>
          <cell r="F264"/>
          <cell r="G264"/>
        </row>
        <row r="265">
          <cell r="D265"/>
          <cell r="E265"/>
          <cell r="F265"/>
          <cell r="G265"/>
        </row>
        <row r="266">
          <cell r="D266" t="str">
            <v/>
          </cell>
          <cell r="E266">
            <v>0</v>
          </cell>
          <cell r="F266">
            <v>0</v>
          </cell>
          <cell r="G266">
            <v>0</v>
          </cell>
        </row>
        <row r="267">
          <cell r="D267" t="str">
            <v/>
          </cell>
          <cell r="E267"/>
          <cell r="F267"/>
          <cell r="G267"/>
        </row>
        <row r="268">
          <cell r="D268" t="str">
            <v/>
          </cell>
          <cell r="E268"/>
          <cell r="F268"/>
          <cell r="G268"/>
        </row>
        <row r="269">
          <cell r="D269" t="str">
            <v/>
          </cell>
          <cell r="E269"/>
          <cell r="F269"/>
          <cell r="G269"/>
        </row>
        <row r="270">
          <cell r="D270" t="str">
            <v/>
          </cell>
          <cell r="E270"/>
          <cell r="F270"/>
          <cell r="G270"/>
        </row>
        <row r="271">
          <cell r="D271" t="str">
            <v/>
          </cell>
          <cell r="E271"/>
          <cell r="F271"/>
          <cell r="G271"/>
        </row>
        <row r="272">
          <cell r="D272" t="str">
            <v/>
          </cell>
          <cell r="E272"/>
          <cell r="F272"/>
          <cell r="G272"/>
        </row>
        <row r="273">
          <cell r="D273" t="str">
            <v/>
          </cell>
          <cell r="E273"/>
          <cell r="F273"/>
          <cell r="G273"/>
        </row>
        <row r="274">
          <cell r="D274" t="str">
            <v/>
          </cell>
          <cell r="E274"/>
          <cell r="F274"/>
          <cell r="G274"/>
        </row>
        <row r="275">
          <cell r="D275" t="str">
            <v/>
          </cell>
          <cell r="E275"/>
          <cell r="F275"/>
          <cell r="G275"/>
        </row>
        <row r="276">
          <cell r="D276" t="str">
            <v/>
          </cell>
          <cell r="E276"/>
          <cell r="F276"/>
          <cell r="G276"/>
        </row>
        <row r="277">
          <cell r="D277"/>
          <cell r="E277"/>
          <cell r="F277"/>
          <cell r="G277"/>
        </row>
        <row r="278">
          <cell r="D278" t="str">
            <v/>
          </cell>
          <cell r="E278">
            <v>0</v>
          </cell>
          <cell r="F278">
            <v>0</v>
          </cell>
          <cell r="G278">
            <v>0</v>
          </cell>
        </row>
        <row r="279">
          <cell r="D279" t="str">
            <v/>
          </cell>
          <cell r="E279"/>
          <cell r="F279"/>
          <cell r="G279"/>
        </row>
        <row r="280">
          <cell r="D280" t="str">
            <v/>
          </cell>
          <cell r="E280"/>
          <cell r="F280"/>
          <cell r="G280"/>
        </row>
        <row r="281">
          <cell r="D281" t="str">
            <v/>
          </cell>
          <cell r="E281"/>
          <cell r="F281"/>
          <cell r="G281"/>
        </row>
        <row r="282">
          <cell r="D282" t="str">
            <v/>
          </cell>
          <cell r="E282"/>
          <cell r="F282"/>
          <cell r="G282"/>
        </row>
        <row r="283">
          <cell r="D283" t="str">
            <v/>
          </cell>
          <cell r="E283"/>
          <cell r="F283"/>
          <cell r="G283"/>
        </row>
        <row r="284">
          <cell r="D284" t="str">
            <v/>
          </cell>
          <cell r="E284"/>
          <cell r="F284"/>
          <cell r="G284"/>
        </row>
        <row r="285">
          <cell r="D285" t="str">
            <v/>
          </cell>
          <cell r="E285"/>
          <cell r="F285"/>
          <cell r="G285"/>
        </row>
        <row r="286">
          <cell r="D286" t="str">
            <v/>
          </cell>
          <cell r="E286"/>
          <cell r="F286"/>
          <cell r="G286"/>
        </row>
        <row r="287">
          <cell r="D287" t="str">
            <v/>
          </cell>
          <cell r="E287"/>
          <cell r="F287"/>
          <cell r="G287"/>
        </row>
        <row r="288">
          <cell r="D288" t="str">
            <v/>
          </cell>
          <cell r="E288"/>
          <cell r="F288"/>
          <cell r="G288"/>
        </row>
        <row r="289">
          <cell r="D289"/>
          <cell r="E289"/>
          <cell r="F289"/>
          <cell r="G289"/>
        </row>
        <row r="290">
          <cell r="D290" t="str">
            <v/>
          </cell>
          <cell r="E290">
            <v>0</v>
          </cell>
          <cell r="F290">
            <v>0</v>
          </cell>
          <cell r="G290">
            <v>0</v>
          </cell>
        </row>
        <row r="291">
          <cell r="D291" t="str">
            <v/>
          </cell>
          <cell r="E291"/>
          <cell r="F291"/>
          <cell r="G291"/>
        </row>
        <row r="292">
          <cell r="D292" t="str">
            <v/>
          </cell>
          <cell r="E292"/>
          <cell r="F292"/>
          <cell r="G292"/>
        </row>
        <row r="293">
          <cell r="D293" t="str">
            <v/>
          </cell>
          <cell r="E293"/>
          <cell r="F293"/>
          <cell r="G293"/>
        </row>
        <row r="294">
          <cell r="D294" t="str">
            <v/>
          </cell>
          <cell r="E294"/>
          <cell r="F294"/>
          <cell r="G294"/>
        </row>
        <row r="295">
          <cell r="D295" t="str">
            <v/>
          </cell>
          <cell r="E295"/>
          <cell r="F295"/>
          <cell r="G295"/>
        </row>
        <row r="296">
          <cell r="D296" t="str">
            <v/>
          </cell>
          <cell r="E296"/>
          <cell r="F296"/>
          <cell r="G296"/>
        </row>
        <row r="297">
          <cell r="D297" t="str">
            <v/>
          </cell>
          <cell r="E297"/>
          <cell r="F297"/>
          <cell r="G297"/>
        </row>
        <row r="298">
          <cell r="D298" t="str">
            <v/>
          </cell>
          <cell r="E298"/>
          <cell r="F298"/>
          <cell r="G298"/>
        </row>
        <row r="299">
          <cell r="D299" t="str">
            <v/>
          </cell>
          <cell r="E299"/>
          <cell r="F299"/>
          <cell r="G299"/>
        </row>
        <row r="300">
          <cell r="D300" t="str">
            <v/>
          </cell>
          <cell r="E300"/>
          <cell r="F300"/>
          <cell r="G300"/>
        </row>
        <row r="301">
          <cell r="D301"/>
          <cell r="E301"/>
          <cell r="F301"/>
          <cell r="G301"/>
        </row>
        <row r="302">
          <cell r="D302" t="str">
            <v/>
          </cell>
          <cell r="E302">
            <v>0</v>
          </cell>
          <cell r="F302">
            <v>0</v>
          </cell>
          <cell r="G302">
            <v>0</v>
          </cell>
        </row>
        <row r="303">
          <cell r="D303" t="str">
            <v/>
          </cell>
          <cell r="E303"/>
          <cell r="F303"/>
          <cell r="G303"/>
        </row>
        <row r="304">
          <cell r="D304" t="str">
            <v/>
          </cell>
          <cell r="E304"/>
          <cell r="F304"/>
          <cell r="G304"/>
        </row>
        <row r="305">
          <cell r="D305" t="str">
            <v/>
          </cell>
          <cell r="E305"/>
          <cell r="F305"/>
          <cell r="G305"/>
        </row>
        <row r="306">
          <cell r="D306" t="str">
            <v/>
          </cell>
          <cell r="E306"/>
          <cell r="F306"/>
          <cell r="G306"/>
        </row>
        <row r="307">
          <cell r="D307" t="str">
            <v/>
          </cell>
          <cell r="E307"/>
          <cell r="F307"/>
          <cell r="G307"/>
        </row>
        <row r="308">
          <cell r="D308" t="str">
            <v/>
          </cell>
          <cell r="E308"/>
          <cell r="F308"/>
          <cell r="G308"/>
        </row>
        <row r="309">
          <cell r="D309" t="str">
            <v/>
          </cell>
          <cell r="E309"/>
          <cell r="F309"/>
          <cell r="G309"/>
        </row>
        <row r="310">
          <cell r="D310" t="str">
            <v/>
          </cell>
          <cell r="E310"/>
          <cell r="F310"/>
          <cell r="G310"/>
        </row>
        <row r="311">
          <cell r="D311" t="str">
            <v/>
          </cell>
          <cell r="E311"/>
          <cell r="F311"/>
          <cell r="G311"/>
        </row>
        <row r="312">
          <cell r="D312" t="str">
            <v/>
          </cell>
          <cell r="E312"/>
          <cell r="F312"/>
          <cell r="G312"/>
        </row>
        <row r="313">
          <cell r="D313"/>
          <cell r="E313"/>
          <cell r="F313"/>
          <cell r="G313"/>
        </row>
        <row r="314">
          <cell r="D314" t="str">
            <v/>
          </cell>
          <cell r="E314">
            <v>0</v>
          </cell>
          <cell r="F314">
            <v>0</v>
          </cell>
          <cell r="G314">
            <v>0</v>
          </cell>
        </row>
        <row r="315">
          <cell r="D315" t="str">
            <v/>
          </cell>
          <cell r="E315"/>
          <cell r="F315"/>
          <cell r="G315"/>
        </row>
        <row r="316">
          <cell r="D316" t="str">
            <v/>
          </cell>
          <cell r="E316"/>
          <cell r="F316"/>
          <cell r="G316"/>
        </row>
        <row r="317">
          <cell r="D317" t="str">
            <v/>
          </cell>
          <cell r="E317"/>
          <cell r="F317"/>
          <cell r="G317"/>
        </row>
        <row r="318">
          <cell r="D318" t="str">
            <v/>
          </cell>
          <cell r="E318"/>
          <cell r="F318"/>
          <cell r="G318"/>
        </row>
        <row r="319">
          <cell r="D319" t="str">
            <v/>
          </cell>
          <cell r="E319"/>
          <cell r="F319"/>
          <cell r="G319"/>
        </row>
        <row r="320">
          <cell r="D320" t="str">
            <v/>
          </cell>
          <cell r="E320"/>
          <cell r="F320"/>
          <cell r="G320"/>
        </row>
        <row r="321">
          <cell r="D321" t="str">
            <v/>
          </cell>
          <cell r="E321"/>
          <cell r="F321"/>
          <cell r="G321"/>
        </row>
        <row r="322">
          <cell r="D322" t="str">
            <v/>
          </cell>
          <cell r="E322"/>
          <cell r="F322"/>
          <cell r="G322"/>
        </row>
        <row r="323">
          <cell r="D323" t="str">
            <v/>
          </cell>
          <cell r="E323"/>
          <cell r="F323"/>
          <cell r="G323"/>
        </row>
        <row r="324">
          <cell r="D324" t="str">
            <v/>
          </cell>
          <cell r="E324"/>
          <cell r="F324"/>
          <cell r="G324"/>
        </row>
        <row r="325">
          <cell r="D325"/>
          <cell r="E325"/>
          <cell r="F325"/>
          <cell r="G325"/>
        </row>
        <row r="326">
          <cell r="D326" t="str">
            <v/>
          </cell>
          <cell r="E326">
            <v>0</v>
          </cell>
          <cell r="F326">
            <v>0</v>
          </cell>
          <cell r="G326">
            <v>0</v>
          </cell>
        </row>
        <row r="327">
          <cell r="D327" t="str">
            <v/>
          </cell>
          <cell r="E327"/>
          <cell r="F327"/>
          <cell r="G327"/>
        </row>
        <row r="328">
          <cell r="D328" t="str">
            <v/>
          </cell>
          <cell r="E328"/>
          <cell r="F328"/>
          <cell r="G328"/>
        </row>
        <row r="329">
          <cell r="D329" t="str">
            <v/>
          </cell>
          <cell r="E329"/>
          <cell r="F329"/>
          <cell r="G329"/>
        </row>
        <row r="330">
          <cell r="D330" t="str">
            <v/>
          </cell>
          <cell r="E330"/>
          <cell r="F330"/>
          <cell r="G330"/>
        </row>
        <row r="331">
          <cell r="D331" t="str">
            <v/>
          </cell>
          <cell r="E331"/>
          <cell r="F331"/>
          <cell r="G331"/>
        </row>
        <row r="332">
          <cell r="D332" t="str">
            <v/>
          </cell>
          <cell r="E332"/>
          <cell r="F332"/>
          <cell r="G332"/>
        </row>
        <row r="333">
          <cell r="D333" t="str">
            <v/>
          </cell>
          <cell r="E333"/>
          <cell r="F333"/>
          <cell r="G333"/>
        </row>
        <row r="334">
          <cell r="D334" t="str">
            <v/>
          </cell>
          <cell r="E334"/>
          <cell r="F334"/>
          <cell r="G334"/>
        </row>
        <row r="335">
          <cell r="D335" t="str">
            <v/>
          </cell>
          <cell r="E335"/>
          <cell r="F335"/>
          <cell r="G335"/>
        </row>
        <row r="336">
          <cell r="D336" t="str">
            <v/>
          </cell>
          <cell r="E336"/>
          <cell r="F336"/>
          <cell r="G336"/>
        </row>
        <row r="337">
          <cell r="D337"/>
          <cell r="E337"/>
          <cell r="F337"/>
          <cell r="G337"/>
        </row>
        <row r="338">
          <cell r="D338" t="str">
            <v/>
          </cell>
          <cell r="E338">
            <v>0</v>
          </cell>
          <cell r="F338">
            <v>0</v>
          </cell>
          <cell r="G338">
            <v>0</v>
          </cell>
        </row>
        <row r="339">
          <cell r="D339" t="str">
            <v/>
          </cell>
          <cell r="E339"/>
          <cell r="F339"/>
          <cell r="G339"/>
        </row>
        <row r="340">
          <cell r="D340" t="str">
            <v/>
          </cell>
          <cell r="E340"/>
          <cell r="F340"/>
          <cell r="G340"/>
        </row>
        <row r="341">
          <cell r="D341" t="str">
            <v/>
          </cell>
          <cell r="E341"/>
          <cell r="F341"/>
          <cell r="G341"/>
        </row>
        <row r="342">
          <cell r="D342" t="str">
            <v/>
          </cell>
          <cell r="E342"/>
          <cell r="F342"/>
          <cell r="G342"/>
        </row>
        <row r="343">
          <cell r="D343" t="str">
            <v/>
          </cell>
          <cell r="E343"/>
          <cell r="F343"/>
          <cell r="G343"/>
        </row>
        <row r="344">
          <cell r="D344" t="str">
            <v/>
          </cell>
          <cell r="E344"/>
          <cell r="F344"/>
          <cell r="G344"/>
        </row>
        <row r="345">
          <cell r="D345" t="str">
            <v/>
          </cell>
          <cell r="E345"/>
          <cell r="F345"/>
          <cell r="G345"/>
        </row>
        <row r="346">
          <cell r="D346" t="str">
            <v/>
          </cell>
          <cell r="E346"/>
          <cell r="F346"/>
          <cell r="G346"/>
        </row>
        <row r="347">
          <cell r="D347" t="str">
            <v/>
          </cell>
          <cell r="E347"/>
          <cell r="F347"/>
          <cell r="G347"/>
        </row>
        <row r="348">
          <cell r="D348" t="str">
            <v/>
          </cell>
          <cell r="E348"/>
          <cell r="F348"/>
          <cell r="G348"/>
        </row>
        <row r="349">
          <cell r="D349"/>
          <cell r="E349"/>
          <cell r="F349"/>
          <cell r="G349"/>
        </row>
        <row r="350">
          <cell r="D350" t="str">
            <v/>
          </cell>
          <cell r="E350">
            <v>0</v>
          </cell>
          <cell r="F350">
            <v>0</v>
          </cell>
          <cell r="G350">
            <v>0</v>
          </cell>
        </row>
        <row r="351">
          <cell r="D351" t="str">
            <v/>
          </cell>
          <cell r="E351"/>
          <cell r="F351"/>
          <cell r="G351"/>
        </row>
        <row r="352">
          <cell r="D352" t="str">
            <v/>
          </cell>
          <cell r="E352"/>
          <cell r="F352"/>
          <cell r="G352"/>
        </row>
        <row r="353">
          <cell r="D353" t="str">
            <v/>
          </cell>
          <cell r="E353"/>
          <cell r="F353"/>
          <cell r="G353"/>
        </row>
        <row r="354">
          <cell r="D354" t="str">
            <v/>
          </cell>
          <cell r="E354"/>
          <cell r="F354"/>
          <cell r="G354"/>
        </row>
        <row r="355">
          <cell r="D355" t="str">
            <v/>
          </cell>
          <cell r="E355"/>
          <cell r="F355"/>
          <cell r="G355"/>
        </row>
        <row r="356">
          <cell r="D356" t="str">
            <v/>
          </cell>
          <cell r="E356"/>
          <cell r="F356"/>
          <cell r="G356"/>
        </row>
        <row r="357">
          <cell r="D357" t="str">
            <v/>
          </cell>
          <cell r="E357"/>
          <cell r="F357"/>
          <cell r="G357"/>
        </row>
        <row r="358">
          <cell r="D358" t="str">
            <v/>
          </cell>
          <cell r="E358"/>
          <cell r="F358"/>
          <cell r="G358"/>
        </row>
        <row r="359">
          <cell r="D359" t="str">
            <v/>
          </cell>
          <cell r="E359"/>
          <cell r="F359"/>
          <cell r="G359"/>
        </row>
        <row r="360">
          <cell r="D360" t="str">
            <v/>
          </cell>
          <cell r="E360"/>
          <cell r="F360"/>
          <cell r="G360"/>
        </row>
        <row r="361">
          <cell r="D361"/>
          <cell r="E361"/>
          <cell r="F361"/>
          <cell r="G361"/>
        </row>
        <row r="362">
          <cell r="D362" t="str">
            <v/>
          </cell>
          <cell r="E362">
            <v>0</v>
          </cell>
          <cell r="F362">
            <v>0</v>
          </cell>
          <cell r="G362">
            <v>0</v>
          </cell>
        </row>
        <row r="363">
          <cell r="D363" t="str">
            <v/>
          </cell>
          <cell r="E363"/>
          <cell r="F363"/>
          <cell r="G363"/>
        </row>
        <row r="364">
          <cell r="D364" t="str">
            <v/>
          </cell>
          <cell r="E364"/>
          <cell r="F364"/>
          <cell r="G364"/>
        </row>
        <row r="365">
          <cell r="D365" t="str">
            <v/>
          </cell>
          <cell r="E365"/>
          <cell r="F365"/>
          <cell r="G365"/>
        </row>
        <row r="366">
          <cell r="D366" t="str">
            <v/>
          </cell>
          <cell r="E366"/>
          <cell r="F366"/>
          <cell r="G366"/>
        </row>
        <row r="367">
          <cell r="D367" t="str">
            <v/>
          </cell>
          <cell r="E367"/>
          <cell r="F367"/>
          <cell r="G367"/>
        </row>
        <row r="368">
          <cell r="D368" t="str">
            <v/>
          </cell>
          <cell r="E368"/>
          <cell r="F368"/>
          <cell r="G368"/>
        </row>
        <row r="369">
          <cell r="D369" t="str">
            <v/>
          </cell>
          <cell r="E369"/>
          <cell r="F369"/>
          <cell r="G369"/>
        </row>
        <row r="370">
          <cell r="D370" t="str">
            <v/>
          </cell>
          <cell r="E370"/>
          <cell r="F370"/>
          <cell r="G370"/>
        </row>
        <row r="371">
          <cell r="D371" t="str">
            <v/>
          </cell>
          <cell r="E371"/>
          <cell r="F371"/>
          <cell r="G371"/>
        </row>
        <row r="372">
          <cell r="D372" t="str">
            <v/>
          </cell>
          <cell r="E372"/>
          <cell r="F372"/>
          <cell r="G372"/>
        </row>
        <row r="373">
          <cell r="D373"/>
          <cell r="E373"/>
          <cell r="F373"/>
          <cell r="G373"/>
        </row>
        <row r="374">
          <cell r="D374"/>
          <cell r="E374"/>
          <cell r="F374"/>
          <cell r="G374"/>
        </row>
        <row r="375">
          <cell r="E375"/>
          <cell r="F375"/>
          <cell r="G375"/>
        </row>
      </sheetData>
      <sheetData sheetId="48">
        <row r="15">
          <cell r="D15" t="str">
            <v>Comprehensive Agricultural Support Programme Grant</v>
          </cell>
          <cell r="E15">
            <v>185645</v>
          </cell>
          <cell r="F15">
            <v>190375</v>
          </cell>
          <cell r="G15">
            <v>193485</v>
          </cell>
        </row>
        <row r="16">
          <cell r="D16" t="str">
            <v>Ilima/Letsema Projects Grant</v>
          </cell>
          <cell r="E16">
            <v>71601</v>
          </cell>
          <cell r="F16">
            <v>73178</v>
          </cell>
          <cell r="G16">
            <v>74401</v>
          </cell>
        </row>
        <row r="17">
          <cell r="D17" t="str">
            <v>Land Care Programme Grant: Poverty Relief and Infrastructure Development</v>
          </cell>
          <cell r="E17">
            <v>8366</v>
          </cell>
          <cell r="F17">
            <v>8516</v>
          </cell>
          <cell r="G17">
            <v>8616</v>
          </cell>
        </row>
        <row r="18">
          <cell r="D18" t="str">
            <v/>
          </cell>
          <cell r="E18"/>
          <cell r="F18"/>
          <cell r="G18"/>
        </row>
        <row r="19">
          <cell r="D19" t="str">
            <v/>
          </cell>
          <cell r="E19"/>
          <cell r="F19"/>
          <cell r="G19"/>
        </row>
        <row r="20">
          <cell r="D20" t="str">
            <v/>
          </cell>
          <cell r="E20"/>
          <cell r="F20"/>
          <cell r="G20"/>
        </row>
        <row r="21">
          <cell r="D21" t="str">
            <v/>
          </cell>
          <cell r="E21"/>
          <cell r="F21"/>
          <cell r="G21"/>
        </row>
        <row r="22">
          <cell r="D22" t="str">
            <v/>
          </cell>
          <cell r="E22"/>
          <cell r="F22"/>
          <cell r="G22"/>
        </row>
        <row r="23">
          <cell r="D23" t="str">
            <v/>
          </cell>
          <cell r="E23"/>
          <cell r="F23"/>
          <cell r="G23"/>
        </row>
        <row r="24">
          <cell r="D24" t="str">
            <v/>
          </cell>
          <cell r="E24"/>
          <cell r="F24"/>
          <cell r="G24"/>
        </row>
        <row r="25">
          <cell r="D25"/>
          <cell r="E25"/>
          <cell r="F25"/>
          <cell r="G25"/>
        </row>
        <row r="26">
          <cell r="D26" t="str">
            <v>Basic Education</v>
          </cell>
          <cell r="E26">
            <v>1421044</v>
          </cell>
          <cell r="F26">
            <v>1398088</v>
          </cell>
          <cell r="G26">
            <v>1456296</v>
          </cell>
        </row>
        <row r="27">
          <cell r="D27" t="str">
            <v>Education Infrastructure Grant</v>
          </cell>
          <cell r="E27">
            <v>892287</v>
          </cell>
          <cell r="F27">
            <v>851878</v>
          </cell>
          <cell r="G27">
            <v>889595</v>
          </cell>
        </row>
        <row r="28">
          <cell r="D28" t="str">
            <v>HIV and AIDS (Life Skills Education) Grant</v>
          </cell>
          <cell r="E28">
            <v>10250</v>
          </cell>
          <cell r="F28">
            <v>11093</v>
          </cell>
          <cell r="G28">
            <v>10700</v>
          </cell>
        </row>
        <row r="29">
          <cell r="D29" t="str">
            <v>Learners With Profound Intellectual Disabilities Grant</v>
          </cell>
          <cell r="E29">
            <v>26692</v>
          </cell>
          <cell r="F29">
            <v>27463</v>
          </cell>
          <cell r="G29">
            <v>29334</v>
          </cell>
        </row>
        <row r="30">
          <cell r="D30" t="str">
            <v>Maths, Science and Technology Grant</v>
          </cell>
          <cell r="E30">
            <v>38299</v>
          </cell>
          <cell r="F30">
            <v>39334</v>
          </cell>
          <cell r="G30">
            <v>40285</v>
          </cell>
        </row>
        <row r="31">
          <cell r="D31" t="str">
            <v>National School Nutrition Programme Grant</v>
          </cell>
          <cell r="E31">
            <v>453516</v>
          </cell>
          <cell r="F31">
            <v>468320</v>
          </cell>
          <cell r="G31">
            <v>486382</v>
          </cell>
        </row>
        <row r="32">
          <cell r="D32" t="str">
            <v/>
          </cell>
          <cell r="E32"/>
          <cell r="F32"/>
          <cell r="G32"/>
        </row>
        <row r="33">
          <cell r="D33" t="str">
            <v/>
          </cell>
          <cell r="E33"/>
          <cell r="F33"/>
          <cell r="G33"/>
        </row>
        <row r="34">
          <cell r="D34" t="str">
            <v/>
          </cell>
          <cell r="E34"/>
          <cell r="F34"/>
          <cell r="G34"/>
        </row>
        <row r="35">
          <cell r="D35" t="str">
            <v/>
          </cell>
          <cell r="E35"/>
          <cell r="F35"/>
          <cell r="G35"/>
        </row>
        <row r="36">
          <cell r="D36" t="str">
            <v/>
          </cell>
          <cell r="E36"/>
          <cell r="F36"/>
          <cell r="G36"/>
        </row>
        <row r="37">
          <cell r="D37"/>
          <cell r="E37"/>
          <cell r="F37"/>
          <cell r="G37"/>
        </row>
        <row r="38">
          <cell r="D38" t="str">
            <v>Cooperative Governance</v>
          </cell>
          <cell r="E38">
            <v>0</v>
          </cell>
          <cell r="F38">
            <v>0</v>
          </cell>
          <cell r="G38">
            <v>0</v>
          </cell>
        </row>
        <row r="39">
          <cell r="D39" t="str">
            <v>Provincial Disaster Relief Grant</v>
          </cell>
          <cell r="E39"/>
          <cell r="F39"/>
          <cell r="G39"/>
        </row>
        <row r="40">
          <cell r="D40" t="str">
            <v/>
          </cell>
          <cell r="E40"/>
          <cell r="F40"/>
          <cell r="G40"/>
        </row>
        <row r="41">
          <cell r="D41" t="str">
            <v/>
          </cell>
          <cell r="E41"/>
          <cell r="F41"/>
          <cell r="G41"/>
        </row>
        <row r="42">
          <cell r="D42" t="str">
            <v/>
          </cell>
          <cell r="E42"/>
          <cell r="F42"/>
          <cell r="G42"/>
        </row>
        <row r="43">
          <cell r="D43" t="str">
            <v/>
          </cell>
          <cell r="E43"/>
          <cell r="F43"/>
          <cell r="G43"/>
        </row>
        <row r="44">
          <cell r="D44" t="str">
            <v/>
          </cell>
          <cell r="E44"/>
          <cell r="F44"/>
          <cell r="G44"/>
        </row>
        <row r="45">
          <cell r="D45" t="str">
            <v/>
          </cell>
          <cell r="E45"/>
          <cell r="F45"/>
          <cell r="G45"/>
        </row>
        <row r="46">
          <cell r="D46" t="str">
            <v/>
          </cell>
          <cell r="E46"/>
          <cell r="F46"/>
          <cell r="G46"/>
        </row>
        <row r="47">
          <cell r="D47" t="str">
            <v/>
          </cell>
          <cell r="E47"/>
          <cell r="F47"/>
          <cell r="G47"/>
        </row>
        <row r="48">
          <cell r="D48" t="str">
            <v/>
          </cell>
          <cell r="E48"/>
          <cell r="F48"/>
          <cell r="G48"/>
        </row>
        <row r="49">
          <cell r="D49"/>
          <cell r="E49"/>
          <cell r="F49"/>
          <cell r="G49"/>
        </row>
        <row r="50">
          <cell r="D50" t="str">
            <v>Health</v>
          </cell>
          <cell r="E50">
            <v>3621449</v>
          </cell>
          <cell r="F50">
            <v>3641881</v>
          </cell>
          <cell r="G50">
            <v>3647406</v>
          </cell>
        </row>
        <row r="51">
          <cell r="D51" t="str">
            <v>Health Facility Revitalisation Grant</v>
          </cell>
          <cell r="E51">
            <v>609977</v>
          </cell>
          <cell r="F51">
            <v>585287</v>
          </cell>
          <cell r="G51">
            <v>610689</v>
          </cell>
        </row>
        <row r="52">
          <cell r="D52" t="str">
            <v>HIV, TB, Malaria and Community Outreach Grant</v>
          </cell>
          <cell r="E52">
            <v>1633446</v>
          </cell>
          <cell r="F52">
            <v>1656958</v>
          </cell>
          <cell r="G52">
            <v>1617125</v>
          </cell>
        </row>
        <row r="53">
          <cell r="D53" t="str">
            <v>Human Resources and Training Grant</v>
          </cell>
          <cell r="E53">
            <v>186340</v>
          </cell>
          <cell r="F53">
            <v>182457</v>
          </cell>
          <cell r="G53">
            <v>200648</v>
          </cell>
        </row>
        <row r="54">
          <cell r="D54" t="str">
            <v>National Tertiary Services Grant</v>
          </cell>
          <cell r="E54">
            <v>1172085</v>
          </cell>
          <cell r="F54">
            <v>1197412</v>
          </cell>
          <cell r="G54">
            <v>1199170</v>
          </cell>
        </row>
        <row r="55">
          <cell r="D55" t="str">
            <v>National Health Insurance Grant</v>
          </cell>
          <cell r="E55">
            <v>19601</v>
          </cell>
          <cell r="F55">
            <v>19767</v>
          </cell>
          <cell r="G55">
            <v>19774</v>
          </cell>
        </row>
        <row r="56">
          <cell r="D56" t="str">
            <v/>
          </cell>
          <cell r="E56"/>
          <cell r="F56"/>
          <cell r="G56"/>
        </row>
        <row r="57">
          <cell r="D57" t="str">
            <v/>
          </cell>
          <cell r="E57"/>
          <cell r="F57"/>
          <cell r="G57"/>
        </row>
        <row r="58">
          <cell r="D58" t="str">
            <v/>
          </cell>
          <cell r="E58"/>
          <cell r="F58"/>
          <cell r="G58"/>
        </row>
        <row r="59">
          <cell r="D59" t="str">
            <v/>
          </cell>
          <cell r="E59"/>
          <cell r="F59"/>
          <cell r="G59"/>
        </row>
        <row r="60">
          <cell r="D60" t="str">
            <v/>
          </cell>
          <cell r="E60"/>
          <cell r="F60"/>
          <cell r="G60"/>
        </row>
        <row r="61">
          <cell r="D61"/>
          <cell r="E61"/>
          <cell r="F61"/>
          <cell r="G61"/>
        </row>
        <row r="62">
          <cell r="D62" t="str">
            <v>Human Settlements</v>
          </cell>
          <cell r="E62">
            <v>1014255</v>
          </cell>
          <cell r="F62">
            <v>1054604</v>
          </cell>
          <cell r="G62">
            <v>1100308</v>
          </cell>
        </row>
        <row r="63">
          <cell r="D63" t="str">
            <v>Human Settlements Development Grant</v>
          </cell>
          <cell r="E63">
            <v>786254</v>
          </cell>
          <cell r="F63">
            <v>813041</v>
          </cell>
          <cell r="G63">
            <v>848099</v>
          </cell>
        </row>
        <row r="64">
          <cell r="D64" t="str">
            <v>Informal Settlements Upgrading Partnership Grant: Provinces</v>
          </cell>
          <cell r="E64">
            <v>228001</v>
          </cell>
          <cell r="F64">
            <v>241563</v>
          </cell>
          <cell r="G64">
            <v>252209</v>
          </cell>
        </row>
        <row r="65">
          <cell r="D65" t="str">
            <v>Provincial Emergency Housing Grant</v>
          </cell>
          <cell r="E65">
            <v>0</v>
          </cell>
          <cell r="F65">
            <v>0</v>
          </cell>
          <cell r="G65">
            <v>0</v>
          </cell>
        </row>
        <row r="66">
          <cell r="D66" t="str">
            <v/>
          </cell>
          <cell r="E66"/>
          <cell r="F66"/>
          <cell r="G66"/>
        </row>
        <row r="67">
          <cell r="D67" t="str">
            <v/>
          </cell>
          <cell r="E67"/>
          <cell r="F67"/>
          <cell r="G67"/>
        </row>
        <row r="68">
          <cell r="D68" t="str">
            <v/>
          </cell>
          <cell r="E68"/>
          <cell r="F68"/>
          <cell r="G68"/>
        </row>
        <row r="69">
          <cell r="D69" t="str">
            <v/>
          </cell>
          <cell r="E69"/>
          <cell r="F69"/>
          <cell r="G69"/>
        </row>
        <row r="70">
          <cell r="D70" t="str">
            <v/>
          </cell>
          <cell r="E70"/>
          <cell r="F70"/>
          <cell r="G70"/>
        </row>
        <row r="71">
          <cell r="D71" t="str">
            <v/>
          </cell>
          <cell r="E71"/>
          <cell r="F71"/>
          <cell r="G71"/>
        </row>
        <row r="72">
          <cell r="D72" t="str">
            <v/>
          </cell>
          <cell r="E72"/>
          <cell r="F72"/>
          <cell r="G72"/>
        </row>
        <row r="73">
          <cell r="D73"/>
          <cell r="E73"/>
          <cell r="F73"/>
          <cell r="G73"/>
        </row>
        <row r="74">
          <cell r="D74" t="str">
            <v>Public Works and Infrastructure</v>
          </cell>
          <cell r="E74">
            <v>59251</v>
          </cell>
          <cell r="F74">
            <v>0</v>
          </cell>
          <cell r="G74">
            <v>0</v>
          </cell>
        </row>
        <row r="75">
          <cell r="D75" t="str">
            <v>Expanded Public Works Programme Integrated Grant for Provinces</v>
          </cell>
          <cell r="E75">
            <v>21651</v>
          </cell>
          <cell r="F75">
            <v>0</v>
          </cell>
          <cell r="G75">
            <v>0</v>
          </cell>
        </row>
        <row r="76">
          <cell r="D76" t="str">
            <v>Social Sector Expanded Public Works Programme Incentive Grant for Provinces</v>
          </cell>
          <cell r="E76">
            <v>37600</v>
          </cell>
          <cell r="F76">
            <v>0</v>
          </cell>
          <cell r="G76">
            <v>0</v>
          </cell>
        </row>
        <row r="77">
          <cell r="D77" t="str">
            <v/>
          </cell>
          <cell r="E77"/>
          <cell r="F77"/>
          <cell r="G77"/>
        </row>
        <row r="78">
          <cell r="D78" t="str">
            <v/>
          </cell>
          <cell r="E78"/>
          <cell r="F78"/>
          <cell r="G78"/>
        </row>
        <row r="79">
          <cell r="D79" t="str">
            <v/>
          </cell>
          <cell r="E79"/>
          <cell r="F79"/>
          <cell r="G79"/>
        </row>
        <row r="80">
          <cell r="D80" t="str">
            <v/>
          </cell>
          <cell r="E80"/>
          <cell r="F80"/>
          <cell r="G80"/>
        </row>
        <row r="81">
          <cell r="D81" t="str">
            <v/>
          </cell>
          <cell r="E81"/>
          <cell r="F81"/>
          <cell r="G81"/>
        </row>
        <row r="82">
          <cell r="D82" t="str">
            <v/>
          </cell>
          <cell r="E82"/>
          <cell r="F82"/>
          <cell r="G82"/>
        </row>
        <row r="83">
          <cell r="D83" t="str">
            <v/>
          </cell>
          <cell r="E83"/>
          <cell r="F83"/>
          <cell r="G83"/>
        </row>
        <row r="84">
          <cell r="D84" t="str">
            <v/>
          </cell>
          <cell r="E84"/>
          <cell r="F84"/>
          <cell r="G84"/>
        </row>
        <row r="85">
          <cell r="D85"/>
          <cell r="E85"/>
          <cell r="F85"/>
          <cell r="G85"/>
        </row>
        <row r="86">
          <cell r="D86" t="str">
            <v>Social Development</v>
          </cell>
          <cell r="E86">
            <v>63533</v>
          </cell>
          <cell r="F86">
            <v>57703</v>
          </cell>
          <cell r="G86">
            <v>60151</v>
          </cell>
        </row>
        <row r="87">
          <cell r="D87" t="str">
            <v>Early Childhood Development Grant</v>
          </cell>
          <cell r="E87">
            <v>63533</v>
          </cell>
          <cell r="F87">
            <v>57703</v>
          </cell>
          <cell r="G87">
            <v>60151</v>
          </cell>
        </row>
        <row r="88">
          <cell r="D88" t="str">
            <v/>
          </cell>
          <cell r="E88"/>
          <cell r="F88"/>
          <cell r="G88"/>
        </row>
        <row r="89">
          <cell r="D89" t="str">
            <v/>
          </cell>
          <cell r="E89"/>
          <cell r="F89"/>
          <cell r="G89"/>
        </row>
        <row r="90">
          <cell r="D90" t="str">
            <v/>
          </cell>
          <cell r="E90"/>
          <cell r="F90"/>
          <cell r="G90"/>
        </row>
        <row r="91">
          <cell r="D91" t="str">
            <v/>
          </cell>
          <cell r="E91"/>
          <cell r="F91"/>
          <cell r="G91"/>
        </row>
        <row r="92">
          <cell r="D92" t="str">
            <v/>
          </cell>
          <cell r="E92"/>
          <cell r="F92"/>
          <cell r="G92"/>
        </row>
        <row r="93">
          <cell r="D93" t="str">
            <v/>
          </cell>
          <cell r="E93"/>
          <cell r="F93"/>
          <cell r="G93"/>
        </row>
        <row r="94">
          <cell r="D94" t="str">
            <v/>
          </cell>
          <cell r="E94"/>
          <cell r="F94"/>
          <cell r="G94"/>
        </row>
        <row r="95">
          <cell r="D95" t="str">
            <v/>
          </cell>
          <cell r="E95"/>
          <cell r="F95"/>
          <cell r="G95"/>
        </row>
        <row r="96">
          <cell r="D96" t="str">
            <v/>
          </cell>
          <cell r="E96"/>
          <cell r="F96"/>
          <cell r="G96"/>
        </row>
        <row r="97">
          <cell r="D97"/>
          <cell r="E97"/>
          <cell r="F97"/>
          <cell r="G97"/>
        </row>
        <row r="98">
          <cell r="D98" t="str">
            <v>Sport, Arts and Culture</v>
          </cell>
          <cell r="E98">
            <v>209926</v>
          </cell>
          <cell r="F98">
            <v>246867</v>
          </cell>
          <cell r="G98">
            <v>278823</v>
          </cell>
        </row>
        <row r="99">
          <cell r="D99" t="str">
            <v>Community Library Services Grant</v>
          </cell>
          <cell r="E99">
            <v>168771</v>
          </cell>
          <cell r="F99">
            <v>178609</v>
          </cell>
          <cell r="G99">
            <v>178472</v>
          </cell>
        </row>
        <row r="100">
          <cell r="D100" t="str">
            <v>Mass Participation and Sport Development Grant</v>
          </cell>
          <cell r="E100">
            <v>41155</v>
          </cell>
          <cell r="F100">
            <v>68258</v>
          </cell>
          <cell r="G100">
            <v>100351</v>
          </cell>
        </row>
        <row r="101">
          <cell r="D101" t="str">
            <v/>
          </cell>
          <cell r="E101"/>
          <cell r="F101"/>
          <cell r="G101"/>
        </row>
        <row r="102">
          <cell r="D102" t="str">
            <v/>
          </cell>
          <cell r="E102"/>
          <cell r="F102"/>
          <cell r="G102"/>
        </row>
        <row r="103">
          <cell r="D103" t="str">
            <v/>
          </cell>
          <cell r="E103"/>
          <cell r="F103"/>
          <cell r="G103"/>
        </row>
        <row r="104">
          <cell r="D104" t="str">
            <v/>
          </cell>
          <cell r="E104"/>
          <cell r="F104"/>
          <cell r="G104"/>
        </row>
        <row r="105">
          <cell r="D105" t="str">
            <v/>
          </cell>
          <cell r="E105"/>
          <cell r="F105"/>
          <cell r="G105"/>
        </row>
        <row r="106">
          <cell r="D106" t="str">
            <v/>
          </cell>
          <cell r="E106"/>
          <cell r="F106"/>
          <cell r="G106"/>
        </row>
        <row r="107">
          <cell r="D107" t="str">
            <v/>
          </cell>
          <cell r="E107"/>
          <cell r="F107"/>
          <cell r="G107"/>
        </row>
        <row r="108">
          <cell r="D108" t="str">
            <v/>
          </cell>
          <cell r="E108"/>
          <cell r="F108"/>
          <cell r="G108"/>
        </row>
        <row r="109">
          <cell r="D109"/>
          <cell r="E109"/>
          <cell r="F109"/>
          <cell r="G109"/>
        </row>
        <row r="110">
          <cell r="D110" t="str">
            <v>Transport</v>
          </cell>
          <cell r="E110">
            <v>1804039</v>
          </cell>
          <cell r="F110">
            <v>1658189</v>
          </cell>
          <cell r="G110">
            <v>1739246.9649132802</v>
          </cell>
        </row>
        <row r="111">
          <cell r="D111" t="str">
            <v>Provincial Roads Maintenance Grant</v>
          </cell>
          <cell r="E111">
            <v>1490271</v>
          </cell>
          <cell r="F111">
            <v>1345759</v>
          </cell>
          <cell r="G111">
            <v>1413047</v>
          </cell>
        </row>
        <row r="112">
          <cell r="D112" t="str">
            <v>Public Transport Operations Grant</v>
          </cell>
          <cell r="E112">
            <v>313768</v>
          </cell>
          <cell r="F112">
            <v>312430</v>
          </cell>
          <cell r="G112">
            <v>326199.96491328033</v>
          </cell>
        </row>
        <row r="113">
          <cell r="D113" t="str">
            <v/>
          </cell>
          <cell r="E113"/>
          <cell r="F113"/>
          <cell r="G113"/>
        </row>
        <row r="114">
          <cell r="D114" t="str">
            <v/>
          </cell>
          <cell r="E114"/>
          <cell r="F114"/>
          <cell r="G114"/>
        </row>
        <row r="115">
          <cell r="D115" t="str">
            <v/>
          </cell>
          <cell r="E115"/>
          <cell r="F115"/>
          <cell r="G115"/>
        </row>
        <row r="116">
          <cell r="D116" t="str">
            <v/>
          </cell>
          <cell r="E116"/>
          <cell r="F116"/>
          <cell r="G116"/>
        </row>
        <row r="117">
          <cell r="D117" t="str">
            <v/>
          </cell>
          <cell r="E117"/>
          <cell r="F117"/>
          <cell r="G117"/>
        </row>
        <row r="118">
          <cell r="D118" t="str">
            <v/>
          </cell>
          <cell r="E118"/>
          <cell r="F118"/>
          <cell r="G118"/>
        </row>
        <row r="119">
          <cell r="D119" t="str">
            <v/>
          </cell>
          <cell r="E119"/>
          <cell r="F119"/>
          <cell r="G119"/>
        </row>
        <row r="120">
          <cell r="D120" t="str">
            <v/>
          </cell>
          <cell r="E120"/>
          <cell r="F120"/>
          <cell r="G120"/>
        </row>
        <row r="121">
          <cell r="D121"/>
          <cell r="E121"/>
          <cell r="F121"/>
          <cell r="G121"/>
        </row>
        <row r="122">
          <cell r="D122" t="str">
            <v/>
          </cell>
          <cell r="E122">
            <v>0</v>
          </cell>
          <cell r="F122">
            <v>0</v>
          </cell>
          <cell r="G122">
            <v>0</v>
          </cell>
        </row>
        <row r="123">
          <cell r="D123" t="str">
            <v/>
          </cell>
          <cell r="E123"/>
          <cell r="F123"/>
          <cell r="G123"/>
        </row>
        <row r="124">
          <cell r="D124" t="str">
            <v/>
          </cell>
          <cell r="E124"/>
          <cell r="F124"/>
          <cell r="G124"/>
        </row>
        <row r="125">
          <cell r="D125" t="str">
            <v/>
          </cell>
          <cell r="E125"/>
          <cell r="F125"/>
          <cell r="G125"/>
        </row>
        <row r="126">
          <cell r="D126" t="str">
            <v/>
          </cell>
          <cell r="E126"/>
          <cell r="F126"/>
          <cell r="G126"/>
        </row>
        <row r="127">
          <cell r="D127" t="str">
            <v/>
          </cell>
          <cell r="E127"/>
          <cell r="F127"/>
          <cell r="G127"/>
        </row>
        <row r="128">
          <cell r="D128" t="str">
            <v/>
          </cell>
          <cell r="E128"/>
          <cell r="F128"/>
          <cell r="G128"/>
        </row>
        <row r="129">
          <cell r="D129" t="str">
            <v/>
          </cell>
          <cell r="E129"/>
          <cell r="F129"/>
          <cell r="G129"/>
        </row>
        <row r="130">
          <cell r="D130" t="str">
            <v/>
          </cell>
          <cell r="E130"/>
          <cell r="F130"/>
          <cell r="G130"/>
        </row>
        <row r="131">
          <cell r="D131" t="str">
            <v/>
          </cell>
          <cell r="E131"/>
          <cell r="F131"/>
          <cell r="G131"/>
        </row>
        <row r="132">
          <cell r="D132" t="str">
            <v/>
          </cell>
          <cell r="E132"/>
          <cell r="F132"/>
          <cell r="G132"/>
        </row>
        <row r="133">
          <cell r="D133"/>
          <cell r="E133"/>
          <cell r="F133"/>
          <cell r="G133"/>
        </row>
        <row r="134">
          <cell r="D134" t="str">
            <v/>
          </cell>
          <cell r="E134">
            <v>0</v>
          </cell>
          <cell r="F134">
            <v>0</v>
          </cell>
          <cell r="G134">
            <v>0</v>
          </cell>
        </row>
        <row r="135">
          <cell r="D135" t="str">
            <v/>
          </cell>
          <cell r="E135"/>
          <cell r="F135"/>
          <cell r="G135"/>
        </row>
        <row r="136">
          <cell r="D136" t="str">
            <v/>
          </cell>
          <cell r="E136"/>
          <cell r="F136"/>
          <cell r="G136"/>
        </row>
        <row r="137">
          <cell r="D137" t="str">
            <v/>
          </cell>
          <cell r="E137"/>
          <cell r="F137"/>
          <cell r="G137"/>
        </row>
        <row r="138">
          <cell r="D138" t="str">
            <v/>
          </cell>
          <cell r="E138"/>
          <cell r="F138"/>
          <cell r="G138"/>
        </row>
        <row r="139">
          <cell r="D139" t="str">
            <v/>
          </cell>
          <cell r="E139"/>
          <cell r="F139"/>
          <cell r="G139"/>
        </row>
        <row r="140">
          <cell r="D140" t="str">
            <v/>
          </cell>
          <cell r="E140"/>
          <cell r="F140"/>
          <cell r="G140"/>
        </row>
        <row r="141">
          <cell r="D141" t="str">
            <v/>
          </cell>
          <cell r="E141"/>
          <cell r="F141"/>
          <cell r="G141"/>
        </row>
        <row r="142">
          <cell r="D142" t="str">
            <v/>
          </cell>
          <cell r="E142"/>
          <cell r="F142"/>
          <cell r="G142"/>
        </row>
        <row r="143">
          <cell r="D143" t="str">
            <v/>
          </cell>
          <cell r="E143"/>
          <cell r="F143"/>
          <cell r="G143"/>
        </row>
        <row r="144">
          <cell r="D144" t="str">
            <v/>
          </cell>
          <cell r="E144"/>
          <cell r="F144"/>
          <cell r="G144"/>
        </row>
        <row r="145">
          <cell r="D145"/>
          <cell r="E145"/>
          <cell r="F145"/>
          <cell r="G145"/>
        </row>
        <row r="146">
          <cell r="D146" t="str">
            <v/>
          </cell>
          <cell r="E146">
            <v>0</v>
          </cell>
          <cell r="F146">
            <v>0</v>
          </cell>
          <cell r="G146">
            <v>0</v>
          </cell>
        </row>
        <row r="147">
          <cell r="D147" t="str">
            <v/>
          </cell>
          <cell r="E147"/>
          <cell r="F147"/>
          <cell r="G147"/>
        </row>
        <row r="148">
          <cell r="D148" t="str">
            <v/>
          </cell>
          <cell r="E148"/>
          <cell r="F148"/>
          <cell r="G148"/>
        </row>
        <row r="149">
          <cell r="D149" t="str">
            <v/>
          </cell>
          <cell r="E149"/>
          <cell r="F149"/>
          <cell r="G149"/>
        </row>
        <row r="150">
          <cell r="D150" t="str">
            <v/>
          </cell>
          <cell r="E150"/>
          <cell r="F150"/>
          <cell r="G150"/>
        </row>
        <row r="151">
          <cell r="D151" t="str">
            <v/>
          </cell>
          <cell r="E151"/>
          <cell r="F151"/>
          <cell r="G151"/>
        </row>
        <row r="152">
          <cell r="D152" t="str">
            <v/>
          </cell>
          <cell r="E152"/>
          <cell r="F152"/>
          <cell r="G152"/>
        </row>
        <row r="153">
          <cell r="D153" t="str">
            <v/>
          </cell>
          <cell r="E153"/>
          <cell r="F153"/>
          <cell r="G153"/>
        </row>
        <row r="154">
          <cell r="D154" t="str">
            <v/>
          </cell>
          <cell r="E154"/>
          <cell r="F154"/>
          <cell r="G154"/>
        </row>
        <row r="155">
          <cell r="D155" t="str">
            <v/>
          </cell>
          <cell r="E155"/>
          <cell r="F155"/>
          <cell r="G155"/>
        </row>
        <row r="156">
          <cell r="D156" t="str">
            <v/>
          </cell>
          <cell r="E156"/>
          <cell r="F156"/>
          <cell r="G156"/>
        </row>
        <row r="157">
          <cell r="D157"/>
          <cell r="E157"/>
          <cell r="F157"/>
          <cell r="G157"/>
        </row>
        <row r="158">
          <cell r="D158" t="str">
            <v/>
          </cell>
          <cell r="E158">
            <v>0</v>
          </cell>
          <cell r="F158">
            <v>0</v>
          </cell>
          <cell r="G158">
            <v>0</v>
          </cell>
        </row>
        <row r="159">
          <cell r="D159" t="str">
            <v/>
          </cell>
          <cell r="E159"/>
          <cell r="F159"/>
          <cell r="G159"/>
        </row>
        <row r="160">
          <cell r="D160" t="str">
            <v/>
          </cell>
          <cell r="E160"/>
          <cell r="F160"/>
          <cell r="G160"/>
        </row>
        <row r="161">
          <cell r="D161" t="str">
            <v/>
          </cell>
          <cell r="E161"/>
          <cell r="F161"/>
          <cell r="G161"/>
        </row>
        <row r="162">
          <cell r="D162" t="str">
            <v/>
          </cell>
          <cell r="E162"/>
          <cell r="F162"/>
          <cell r="G162"/>
        </row>
        <row r="163">
          <cell r="D163" t="str">
            <v/>
          </cell>
          <cell r="E163"/>
          <cell r="F163"/>
          <cell r="G163"/>
        </row>
        <row r="164">
          <cell r="D164" t="str">
            <v/>
          </cell>
          <cell r="E164"/>
          <cell r="F164"/>
          <cell r="G164"/>
        </row>
        <row r="165">
          <cell r="D165" t="str">
            <v/>
          </cell>
          <cell r="E165"/>
          <cell r="F165"/>
          <cell r="G165"/>
        </row>
        <row r="166">
          <cell r="D166" t="str">
            <v/>
          </cell>
          <cell r="E166"/>
          <cell r="F166"/>
          <cell r="G166"/>
        </row>
        <row r="167">
          <cell r="D167" t="str">
            <v/>
          </cell>
          <cell r="E167"/>
          <cell r="F167"/>
          <cell r="G167"/>
        </row>
        <row r="168">
          <cell r="D168" t="str">
            <v/>
          </cell>
          <cell r="E168"/>
          <cell r="F168"/>
          <cell r="G168"/>
        </row>
        <row r="169">
          <cell r="D169"/>
          <cell r="E169"/>
          <cell r="F169"/>
          <cell r="G169"/>
        </row>
        <row r="170">
          <cell r="D170" t="str">
            <v/>
          </cell>
          <cell r="E170">
            <v>0</v>
          </cell>
          <cell r="F170">
            <v>0</v>
          </cell>
          <cell r="G170">
            <v>0</v>
          </cell>
        </row>
        <row r="171">
          <cell r="D171" t="str">
            <v/>
          </cell>
          <cell r="E171"/>
          <cell r="F171"/>
          <cell r="G171"/>
        </row>
        <row r="172">
          <cell r="D172" t="str">
            <v/>
          </cell>
          <cell r="E172"/>
          <cell r="F172"/>
          <cell r="G172"/>
        </row>
        <row r="173">
          <cell r="D173" t="str">
            <v/>
          </cell>
          <cell r="E173"/>
          <cell r="F173"/>
          <cell r="G173"/>
        </row>
        <row r="174">
          <cell r="D174" t="str">
            <v/>
          </cell>
          <cell r="E174"/>
          <cell r="F174"/>
          <cell r="G174"/>
        </row>
        <row r="175">
          <cell r="D175" t="str">
            <v/>
          </cell>
          <cell r="E175"/>
          <cell r="F175"/>
          <cell r="G175"/>
        </row>
        <row r="176">
          <cell r="D176" t="str">
            <v/>
          </cell>
          <cell r="E176"/>
          <cell r="F176"/>
          <cell r="G176"/>
        </row>
        <row r="177">
          <cell r="D177" t="str">
            <v/>
          </cell>
          <cell r="E177"/>
          <cell r="F177"/>
          <cell r="G177"/>
        </row>
        <row r="178">
          <cell r="D178" t="str">
            <v/>
          </cell>
          <cell r="E178"/>
          <cell r="F178"/>
          <cell r="G178"/>
        </row>
        <row r="179">
          <cell r="D179" t="str">
            <v/>
          </cell>
          <cell r="E179"/>
          <cell r="F179"/>
          <cell r="G179"/>
        </row>
        <row r="180">
          <cell r="D180" t="str">
            <v/>
          </cell>
          <cell r="E180"/>
          <cell r="F180"/>
          <cell r="G180"/>
        </row>
        <row r="181">
          <cell r="D181"/>
          <cell r="E181"/>
          <cell r="F181"/>
          <cell r="G181"/>
        </row>
        <row r="182">
          <cell r="D182" t="str">
            <v/>
          </cell>
          <cell r="E182">
            <v>0</v>
          </cell>
          <cell r="F182">
            <v>0</v>
          </cell>
          <cell r="G182">
            <v>0</v>
          </cell>
        </row>
        <row r="183">
          <cell r="D183" t="str">
            <v/>
          </cell>
          <cell r="E183"/>
          <cell r="F183"/>
          <cell r="G183"/>
        </row>
        <row r="184">
          <cell r="D184" t="str">
            <v/>
          </cell>
          <cell r="E184"/>
          <cell r="F184"/>
          <cell r="G184"/>
        </row>
        <row r="185">
          <cell r="D185" t="str">
            <v/>
          </cell>
          <cell r="E185"/>
          <cell r="F185"/>
          <cell r="G185"/>
        </row>
        <row r="186">
          <cell r="D186" t="str">
            <v/>
          </cell>
          <cell r="E186"/>
          <cell r="F186"/>
          <cell r="G186"/>
        </row>
        <row r="187">
          <cell r="D187" t="str">
            <v/>
          </cell>
          <cell r="E187"/>
          <cell r="F187"/>
          <cell r="G187"/>
        </row>
        <row r="188">
          <cell r="D188" t="str">
            <v/>
          </cell>
          <cell r="E188"/>
          <cell r="F188"/>
          <cell r="G188"/>
        </row>
        <row r="189">
          <cell r="D189" t="str">
            <v/>
          </cell>
          <cell r="E189"/>
          <cell r="F189"/>
          <cell r="G189"/>
        </row>
        <row r="190">
          <cell r="D190" t="str">
            <v/>
          </cell>
          <cell r="E190"/>
          <cell r="F190"/>
          <cell r="G190"/>
        </row>
        <row r="191">
          <cell r="D191" t="str">
            <v/>
          </cell>
          <cell r="E191"/>
          <cell r="F191"/>
          <cell r="G191"/>
        </row>
        <row r="192">
          <cell r="D192" t="str">
            <v/>
          </cell>
          <cell r="E192"/>
          <cell r="F192"/>
          <cell r="G192"/>
        </row>
        <row r="193">
          <cell r="D193"/>
          <cell r="E193"/>
          <cell r="F193"/>
          <cell r="G193"/>
        </row>
        <row r="194">
          <cell r="D194" t="str">
            <v/>
          </cell>
          <cell r="E194">
            <v>0</v>
          </cell>
          <cell r="F194">
            <v>0</v>
          </cell>
          <cell r="G194">
            <v>0</v>
          </cell>
        </row>
        <row r="195">
          <cell r="D195" t="str">
            <v/>
          </cell>
          <cell r="E195"/>
          <cell r="F195"/>
          <cell r="G195"/>
        </row>
        <row r="196">
          <cell r="D196" t="str">
            <v/>
          </cell>
          <cell r="E196"/>
          <cell r="F196"/>
          <cell r="G196"/>
        </row>
        <row r="197">
          <cell r="D197" t="str">
            <v/>
          </cell>
          <cell r="E197"/>
          <cell r="F197"/>
          <cell r="G197"/>
        </row>
        <row r="198">
          <cell r="D198" t="str">
            <v/>
          </cell>
          <cell r="E198"/>
          <cell r="F198"/>
          <cell r="G198"/>
        </row>
        <row r="199">
          <cell r="D199" t="str">
            <v/>
          </cell>
          <cell r="E199"/>
          <cell r="F199"/>
          <cell r="G199"/>
        </row>
        <row r="200">
          <cell r="D200" t="str">
            <v/>
          </cell>
          <cell r="E200"/>
          <cell r="F200"/>
          <cell r="G200"/>
        </row>
        <row r="201">
          <cell r="D201" t="str">
            <v/>
          </cell>
          <cell r="E201"/>
          <cell r="F201"/>
          <cell r="G201"/>
        </row>
        <row r="202">
          <cell r="D202" t="str">
            <v/>
          </cell>
          <cell r="E202"/>
          <cell r="F202"/>
          <cell r="G202"/>
        </row>
        <row r="203">
          <cell r="D203" t="str">
            <v/>
          </cell>
          <cell r="E203"/>
          <cell r="F203"/>
          <cell r="G203"/>
        </row>
        <row r="204">
          <cell r="D204" t="str">
            <v/>
          </cell>
          <cell r="E204"/>
          <cell r="F204"/>
          <cell r="G204"/>
        </row>
        <row r="205">
          <cell r="D205"/>
          <cell r="E205"/>
          <cell r="F205"/>
          <cell r="G205"/>
        </row>
        <row r="206">
          <cell r="D206" t="str">
            <v/>
          </cell>
          <cell r="E206">
            <v>0</v>
          </cell>
          <cell r="F206">
            <v>0</v>
          </cell>
          <cell r="G206">
            <v>0</v>
          </cell>
        </row>
        <row r="207">
          <cell r="D207" t="str">
            <v/>
          </cell>
          <cell r="E207"/>
          <cell r="F207"/>
          <cell r="G207"/>
        </row>
        <row r="208">
          <cell r="D208" t="str">
            <v/>
          </cell>
          <cell r="E208"/>
          <cell r="F208"/>
          <cell r="G208"/>
        </row>
        <row r="209">
          <cell r="D209" t="str">
            <v/>
          </cell>
          <cell r="E209"/>
          <cell r="F209"/>
          <cell r="G209"/>
        </row>
        <row r="210">
          <cell r="D210" t="str">
            <v/>
          </cell>
          <cell r="E210"/>
          <cell r="F210"/>
          <cell r="G210"/>
        </row>
        <row r="211">
          <cell r="D211" t="str">
            <v/>
          </cell>
          <cell r="E211"/>
          <cell r="F211"/>
          <cell r="G211"/>
        </row>
        <row r="212">
          <cell r="D212" t="str">
            <v/>
          </cell>
          <cell r="E212"/>
          <cell r="F212"/>
          <cell r="G212"/>
        </row>
        <row r="213">
          <cell r="D213" t="str">
            <v/>
          </cell>
          <cell r="E213"/>
          <cell r="F213"/>
          <cell r="G213"/>
        </row>
        <row r="214">
          <cell r="D214" t="str">
            <v/>
          </cell>
          <cell r="E214"/>
          <cell r="F214"/>
          <cell r="G214"/>
        </row>
        <row r="215">
          <cell r="D215" t="str">
            <v/>
          </cell>
          <cell r="E215"/>
          <cell r="F215"/>
          <cell r="G215"/>
        </row>
        <row r="216">
          <cell r="D216" t="str">
            <v/>
          </cell>
          <cell r="E216"/>
          <cell r="F216"/>
          <cell r="G216"/>
        </row>
        <row r="217">
          <cell r="D217"/>
          <cell r="E217"/>
          <cell r="F217"/>
          <cell r="G217"/>
        </row>
        <row r="218">
          <cell r="D218" t="str">
            <v/>
          </cell>
          <cell r="E218">
            <v>0</v>
          </cell>
          <cell r="F218">
            <v>0</v>
          </cell>
          <cell r="G218">
            <v>0</v>
          </cell>
        </row>
        <row r="219">
          <cell r="D219" t="str">
            <v/>
          </cell>
          <cell r="E219"/>
          <cell r="F219"/>
          <cell r="G219"/>
        </row>
        <row r="220">
          <cell r="D220" t="str">
            <v/>
          </cell>
          <cell r="E220"/>
          <cell r="F220"/>
          <cell r="G220"/>
        </row>
        <row r="221">
          <cell r="D221" t="str">
            <v/>
          </cell>
          <cell r="E221"/>
          <cell r="F221"/>
          <cell r="G221"/>
        </row>
        <row r="222">
          <cell r="D222" t="str">
            <v/>
          </cell>
          <cell r="E222"/>
          <cell r="F222"/>
          <cell r="G222"/>
        </row>
        <row r="223">
          <cell r="D223" t="str">
            <v/>
          </cell>
          <cell r="E223"/>
          <cell r="F223"/>
          <cell r="G223"/>
        </row>
        <row r="224">
          <cell r="D224" t="str">
            <v/>
          </cell>
          <cell r="E224"/>
          <cell r="F224"/>
          <cell r="G224"/>
        </row>
        <row r="225">
          <cell r="D225" t="str">
            <v/>
          </cell>
          <cell r="E225"/>
          <cell r="F225"/>
          <cell r="G225"/>
        </row>
        <row r="226">
          <cell r="D226" t="str">
            <v/>
          </cell>
          <cell r="E226"/>
          <cell r="F226"/>
          <cell r="G226"/>
        </row>
        <row r="227">
          <cell r="D227" t="str">
            <v/>
          </cell>
          <cell r="E227"/>
          <cell r="F227"/>
          <cell r="G227"/>
        </row>
        <row r="228">
          <cell r="D228" t="str">
            <v/>
          </cell>
          <cell r="E228"/>
          <cell r="F228"/>
          <cell r="G228"/>
        </row>
        <row r="229">
          <cell r="D229"/>
          <cell r="E229"/>
          <cell r="F229"/>
          <cell r="G229"/>
        </row>
        <row r="230">
          <cell r="D230" t="str">
            <v/>
          </cell>
          <cell r="E230">
            <v>0</v>
          </cell>
          <cell r="F230">
            <v>0</v>
          </cell>
          <cell r="G230">
            <v>0</v>
          </cell>
        </row>
        <row r="231">
          <cell r="D231" t="str">
            <v/>
          </cell>
          <cell r="E231"/>
          <cell r="F231"/>
          <cell r="G231"/>
        </row>
        <row r="232">
          <cell r="D232" t="str">
            <v/>
          </cell>
          <cell r="E232"/>
          <cell r="F232"/>
          <cell r="G232"/>
        </row>
        <row r="233">
          <cell r="D233" t="str">
            <v/>
          </cell>
          <cell r="E233"/>
          <cell r="F233"/>
          <cell r="G233"/>
        </row>
        <row r="234">
          <cell r="D234" t="str">
            <v/>
          </cell>
          <cell r="E234"/>
          <cell r="F234"/>
          <cell r="G234"/>
        </row>
        <row r="235">
          <cell r="D235" t="str">
            <v/>
          </cell>
          <cell r="E235"/>
          <cell r="F235"/>
          <cell r="G235"/>
        </row>
        <row r="236">
          <cell r="D236" t="str">
            <v/>
          </cell>
          <cell r="E236"/>
          <cell r="F236"/>
          <cell r="G236"/>
        </row>
        <row r="237">
          <cell r="D237" t="str">
            <v/>
          </cell>
          <cell r="E237"/>
          <cell r="F237"/>
          <cell r="G237"/>
        </row>
        <row r="238">
          <cell r="D238" t="str">
            <v/>
          </cell>
          <cell r="E238"/>
          <cell r="F238"/>
          <cell r="G238"/>
        </row>
        <row r="239">
          <cell r="D239" t="str">
            <v/>
          </cell>
          <cell r="E239"/>
          <cell r="F239"/>
          <cell r="G239"/>
        </row>
        <row r="240">
          <cell r="D240" t="str">
            <v/>
          </cell>
          <cell r="E240"/>
          <cell r="F240"/>
          <cell r="G240"/>
        </row>
        <row r="241">
          <cell r="D241"/>
          <cell r="E241"/>
          <cell r="F241"/>
          <cell r="G241"/>
        </row>
        <row r="242">
          <cell r="D242" t="str">
            <v/>
          </cell>
          <cell r="E242">
            <v>0</v>
          </cell>
          <cell r="F242">
            <v>0</v>
          </cell>
          <cell r="G242">
            <v>0</v>
          </cell>
        </row>
        <row r="243">
          <cell r="D243" t="str">
            <v/>
          </cell>
          <cell r="E243"/>
          <cell r="F243"/>
          <cell r="G243"/>
        </row>
        <row r="244">
          <cell r="D244" t="str">
            <v/>
          </cell>
          <cell r="E244"/>
          <cell r="F244"/>
          <cell r="G244"/>
        </row>
        <row r="245">
          <cell r="D245" t="str">
            <v/>
          </cell>
          <cell r="E245"/>
          <cell r="F245"/>
          <cell r="G245"/>
        </row>
        <row r="246">
          <cell r="D246" t="str">
            <v/>
          </cell>
          <cell r="E246"/>
          <cell r="F246"/>
          <cell r="G246"/>
        </row>
        <row r="247">
          <cell r="D247" t="str">
            <v/>
          </cell>
          <cell r="E247"/>
          <cell r="F247"/>
          <cell r="G247"/>
        </row>
        <row r="248">
          <cell r="D248" t="str">
            <v/>
          </cell>
          <cell r="E248"/>
          <cell r="F248"/>
          <cell r="G248"/>
        </row>
        <row r="249">
          <cell r="D249" t="str">
            <v/>
          </cell>
          <cell r="E249"/>
          <cell r="F249"/>
          <cell r="G249"/>
        </row>
        <row r="250">
          <cell r="D250" t="str">
            <v/>
          </cell>
          <cell r="E250"/>
          <cell r="F250"/>
          <cell r="G250"/>
        </row>
        <row r="251">
          <cell r="D251" t="str">
            <v/>
          </cell>
          <cell r="E251"/>
          <cell r="F251"/>
          <cell r="G251"/>
        </row>
        <row r="252">
          <cell r="D252" t="str">
            <v/>
          </cell>
          <cell r="E252"/>
          <cell r="F252"/>
          <cell r="G252"/>
        </row>
        <row r="253">
          <cell r="D253"/>
          <cell r="E253"/>
          <cell r="F253"/>
          <cell r="G253"/>
        </row>
        <row r="254">
          <cell r="D254" t="str">
            <v/>
          </cell>
          <cell r="E254">
            <v>0</v>
          </cell>
          <cell r="F254">
            <v>0</v>
          </cell>
          <cell r="G254">
            <v>0</v>
          </cell>
        </row>
        <row r="255">
          <cell r="D255" t="str">
            <v/>
          </cell>
          <cell r="E255"/>
          <cell r="F255"/>
          <cell r="G255"/>
        </row>
        <row r="256">
          <cell r="D256" t="str">
            <v/>
          </cell>
          <cell r="E256"/>
          <cell r="F256"/>
          <cell r="G256"/>
        </row>
        <row r="257">
          <cell r="D257" t="str">
            <v/>
          </cell>
          <cell r="E257"/>
          <cell r="F257"/>
          <cell r="G257"/>
        </row>
        <row r="258">
          <cell r="D258" t="str">
            <v/>
          </cell>
          <cell r="E258"/>
          <cell r="F258"/>
          <cell r="G258"/>
        </row>
        <row r="259">
          <cell r="D259" t="str">
            <v/>
          </cell>
          <cell r="E259"/>
          <cell r="F259"/>
          <cell r="G259"/>
        </row>
        <row r="260">
          <cell r="D260" t="str">
            <v/>
          </cell>
          <cell r="E260"/>
          <cell r="F260"/>
          <cell r="G260"/>
        </row>
        <row r="261">
          <cell r="D261" t="str">
            <v/>
          </cell>
          <cell r="E261"/>
          <cell r="F261"/>
          <cell r="G261"/>
        </row>
        <row r="262">
          <cell r="D262" t="str">
            <v/>
          </cell>
          <cell r="E262"/>
          <cell r="F262"/>
          <cell r="G262"/>
        </row>
        <row r="263">
          <cell r="D263" t="str">
            <v/>
          </cell>
          <cell r="E263"/>
          <cell r="F263"/>
          <cell r="G263"/>
        </row>
        <row r="264">
          <cell r="D264" t="str">
            <v/>
          </cell>
          <cell r="E264"/>
          <cell r="F264"/>
          <cell r="G264"/>
        </row>
        <row r="265">
          <cell r="D265"/>
          <cell r="E265"/>
          <cell r="F265"/>
          <cell r="G265"/>
        </row>
        <row r="266">
          <cell r="D266" t="str">
            <v/>
          </cell>
          <cell r="E266">
            <v>0</v>
          </cell>
          <cell r="F266">
            <v>0</v>
          </cell>
          <cell r="G266">
            <v>0</v>
          </cell>
        </row>
        <row r="267">
          <cell r="D267" t="str">
            <v/>
          </cell>
          <cell r="E267"/>
          <cell r="F267"/>
          <cell r="G267"/>
        </row>
        <row r="268">
          <cell r="D268" t="str">
            <v/>
          </cell>
          <cell r="E268"/>
          <cell r="F268"/>
          <cell r="G268"/>
        </row>
        <row r="269">
          <cell r="D269" t="str">
            <v/>
          </cell>
          <cell r="E269"/>
          <cell r="F269"/>
          <cell r="G269"/>
        </row>
        <row r="270">
          <cell r="D270" t="str">
            <v/>
          </cell>
          <cell r="E270"/>
          <cell r="F270"/>
          <cell r="G270"/>
        </row>
        <row r="271">
          <cell r="D271" t="str">
            <v/>
          </cell>
          <cell r="E271"/>
          <cell r="F271"/>
          <cell r="G271"/>
        </row>
        <row r="272">
          <cell r="D272" t="str">
            <v/>
          </cell>
          <cell r="E272"/>
          <cell r="F272"/>
          <cell r="G272"/>
        </row>
        <row r="273">
          <cell r="D273" t="str">
            <v/>
          </cell>
          <cell r="E273"/>
          <cell r="F273"/>
          <cell r="G273"/>
        </row>
        <row r="274">
          <cell r="D274" t="str">
            <v/>
          </cell>
          <cell r="E274"/>
          <cell r="F274"/>
          <cell r="G274"/>
        </row>
        <row r="275">
          <cell r="D275" t="str">
            <v/>
          </cell>
          <cell r="E275"/>
          <cell r="F275"/>
          <cell r="G275"/>
        </row>
        <row r="276">
          <cell r="D276" t="str">
            <v/>
          </cell>
          <cell r="E276"/>
          <cell r="F276"/>
          <cell r="G276"/>
        </row>
        <row r="277">
          <cell r="D277"/>
          <cell r="E277"/>
          <cell r="F277"/>
          <cell r="G277"/>
        </row>
        <row r="278">
          <cell r="D278" t="str">
            <v/>
          </cell>
          <cell r="E278">
            <v>0</v>
          </cell>
          <cell r="F278">
            <v>0</v>
          </cell>
          <cell r="G278">
            <v>0</v>
          </cell>
        </row>
        <row r="279">
          <cell r="D279" t="str">
            <v/>
          </cell>
          <cell r="E279"/>
          <cell r="F279"/>
          <cell r="G279"/>
        </row>
        <row r="280">
          <cell r="D280" t="str">
            <v/>
          </cell>
          <cell r="E280"/>
          <cell r="F280"/>
          <cell r="G280"/>
        </row>
        <row r="281">
          <cell r="D281" t="str">
            <v/>
          </cell>
          <cell r="E281"/>
          <cell r="F281"/>
          <cell r="G281"/>
        </row>
        <row r="282">
          <cell r="D282" t="str">
            <v/>
          </cell>
          <cell r="E282"/>
          <cell r="F282"/>
          <cell r="G282"/>
        </row>
        <row r="283">
          <cell r="D283" t="str">
            <v/>
          </cell>
          <cell r="E283"/>
          <cell r="F283"/>
          <cell r="G283"/>
        </row>
        <row r="284">
          <cell r="D284" t="str">
            <v/>
          </cell>
          <cell r="E284"/>
          <cell r="F284"/>
          <cell r="G284"/>
        </row>
        <row r="285">
          <cell r="D285" t="str">
            <v/>
          </cell>
          <cell r="E285"/>
          <cell r="F285"/>
          <cell r="G285"/>
        </row>
        <row r="286">
          <cell r="D286" t="str">
            <v/>
          </cell>
          <cell r="E286"/>
          <cell r="F286"/>
          <cell r="G286"/>
        </row>
        <row r="287">
          <cell r="D287" t="str">
            <v/>
          </cell>
          <cell r="E287"/>
          <cell r="F287"/>
          <cell r="G287"/>
        </row>
        <row r="288">
          <cell r="D288" t="str">
            <v/>
          </cell>
          <cell r="E288"/>
          <cell r="F288"/>
          <cell r="G288"/>
        </row>
        <row r="289">
          <cell r="D289"/>
          <cell r="E289"/>
          <cell r="F289"/>
          <cell r="G289"/>
        </row>
        <row r="290">
          <cell r="D290" t="str">
            <v/>
          </cell>
          <cell r="E290">
            <v>0</v>
          </cell>
          <cell r="F290">
            <v>0</v>
          </cell>
          <cell r="G290">
            <v>0</v>
          </cell>
        </row>
        <row r="291">
          <cell r="D291" t="str">
            <v/>
          </cell>
          <cell r="E291"/>
          <cell r="F291"/>
          <cell r="G291"/>
        </row>
        <row r="292">
          <cell r="D292" t="str">
            <v/>
          </cell>
          <cell r="E292"/>
          <cell r="F292"/>
          <cell r="G292"/>
        </row>
        <row r="293">
          <cell r="D293" t="str">
            <v/>
          </cell>
          <cell r="E293"/>
          <cell r="F293"/>
          <cell r="G293"/>
        </row>
        <row r="294">
          <cell r="D294" t="str">
            <v/>
          </cell>
          <cell r="E294"/>
          <cell r="F294"/>
          <cell r="G294"/>
        </row>
        <row r="295">
          <cell r="D295" t="str">
            <v/>
          </cell>
          <cell r="E295"/>
          <cell r="F295"/>
          <cell r="G295"/>
        </row>
        <row r="296">
          <cell r="D296" t="str">
            <v/>
          </cell>
          <cell r="E296"/>
          <cell r="F296"/>
          <cell r="G296"/>
        </row>
        <row r="297">
          <cell r="D297" t="str">
            <v/>
          </cell>
          <cell r="E297"/>
          <cell r="F297"/>
          <cell r="G297"/>
        </row>
        <row r="298">
          <cell r="D298" t="str">
            <v/>
          </cell>
          <cell r="E298"/>
          <cell r="F298"/>
          <cell r="G298"/>
        </row>
        <row r="299">
          <cell r="D299" t="str">
            <v/>
          </cell>
          <cell r="E299"/>
          <cell r="F299"/>
          <cell r="G299"/>
        </row>
        <row r="300">
          <cell r="D300" t="str">
            <v/>
          </cell>
          <cell r="E300"/>
          <cell r="F300"/>
          <cell r="G300"/>
        </row>
        <row r="301">
          <cell r="D301"/>
          <cell r="E301"/>
          <cell r="F301"/>
          <cell r="G301"/>
        </row>
        <row r="302">
          <cell r="D302" t="str">
            <v/>
          </cell>
          <cell r="E302">
            <v>0</v>
          </cell>
          <cell r="F302">
            <v>0</v>
          </cell>
          <cell r="G302">
            <v>0</v>
          </cell>
        </row>
        <row r="303">
          <cell r="D303" t="str">
            <v/>
          </cell>
          <cell r="E303"/>
          <cell r="F303"/>
          <cell r="G303"/>
        </row>
        <row r="304">
          <cell r="D304" t="str">
            <v/>
          </cell>
          <cell r="E304"/>
          <cell r="F304"/>
          <cell r="G304"/>
        </row>
        <row r="305">
          <cell r="D305" t="str">
            <v/>
          </cell>
          <cell r="E305"/>
          <cell r="F305"/>
          <cell r="G305"/>
        </row>
        <row r="306">
          <cell r="D306" t="str">
            <v/>
          </cell>
          <cell r="E306"/>
          <cell r="F306"/>
          <cell r="G306"/>
        </row>
        <row r="307">
          <cell r="D307" t="str">
            <v/>
          </cell>
          <cell r="E307"/>
          <cell r="F307"/>
          <cell r="G307"/>
        </row>
        <row r="308">
          <cell r="D308" t="str">
            <v/>
          </cell>
          <cell r="E308"/>
          <cell r="F308"/>
          <cell r="G308"/>
        </row>
        <row r="309">
          <cell r="D309" t="str">
            <v/>
          </cell>
          <cell r="E309"/>
          <cell r="F309"/>
          <cell r="G309"/>
        </row>
        <row r="310">
          <cell r="D310" t="str">
            <v/>
          </cell>
          <cell r="E310"/>
          <cell r="F310"/>
          <cell r="G310"/>
        </row>
        <row r="311">
          <cell r="D311" t="str">
            <v/>
          </cell>
          <cell r="E311"/>
          <cell r="F311"/>
          <cell r="G311"/>
        </row>
        <row r="312">
          <cell r="D312" t="str">
            <v/>
          </cell>
          <cell r="E312"/>
          <cell r="F312"/>
          <cell r="G312"/>
        </row>
        <row r="313">
          <cell r="D313"/>
          <cell r="E313"/>
          <cell r="F313"/>
          <cell r="G313"/>
        </row>
        <row r="314">
          <cell r="D314" t="str">
            <v/>
          </cell>
          <cell r="E314">
            <v>0</v>
          </cell>
          <cell r="F314">
            <v>0</v>
          </cell>
          <cell r="G314">
            <v>0</v>
          </cell>
        </row>
        <row r="315">
          <cell r="D315" t="str">
            <v/>
          </cell>
          <cell r="E315"/>
          <cell r="F315"/>
          <cell r="G315"/>
        </row>
        <row r="316">
          <cell r="D316" t="str">
            <v/>
          </cell>
          <cell r="E316"/>
          <cell r="F316"/>
          <cell r="G316"/>
        </row>
        <row r="317">
          <cell r="D317" t="str">
            <v/>
          </cell>
          <cell r="E317"/>
          <cell r="F317"/>
          <cell r="G317"/>
        </row>
        <row r="318">
          <cell r="D318" t="str">
            <v/>
          </cell>
          <cell r="E318"/>
          <cell r="F318"/>
          <cell r="G318"/>
        </row>
        <row r="319">
          <cell r="D319" t="str">
            <v/>
          </cell>
          <cell r="E319"/>
          <cell r="F319"/>
          <cell r="G319"/>
        </row>
        <row r="320">
          <cell r="D320" t="str">
            <v/>
          </cell>
          <cell r="E320"/>
          <cell r="F320"/>
          <cell r="G320"/>
        </row>
        <row r="321">
          <cell r="D321" t="str">
            <v/>
          </cell>
          <cell r="E321"/>
          <cell r="F321"/>
          <cell r="G321"/>
        </row>
        <row r="322">
          <cell r="D322" t="str">
            <v/>
          </cell>
          <cell r="E322"/>
          <cell r="F322"/>
          <cell r="G322"/>
        </row>
        <row r="323">
          <cell r="D323" t="str">
            <v/>
          </cell>
          <cell r="E323"/>
          <cell r="F323"/>
          <cell r="G323"/>
        </row>
        <row r="324">
          <cell r="D324" t="str">
            <v/>
          </cell>
          <cell r="E324"/>
          <cell r="F324"/>
          <cell r="G324"/>
        </row>
        <row r="325">
          <cell r="D325"/>
          <cell r="E325"/>
          <cell r="F325"/>
          <cell r="G325"/>
        </row>
        <row r="326">
          <cell r="D326" t="str">
            <v/>
          </cell>
          <cell r="E326">
            <v>0</v>
          </cell>
          <cell r="F326">
            <v>0</v>
          </cell>
          <cell r="G326">
            <v>0</v>
          </cell>
        </row>
        <row r="327">
          <cell r="D327" t="str">
            <v/>
          </cell>
          <cell r="E327"/>
          <cell r="F327"/>
          <cell r="G327"/>
        </row>
        <row r="328">
          <cell r="D328" t="str">
            <v/>
          </cell>
          <cell r="E328"/>
          <cell r="F328"/>
          <cell r="G328"/>
        </row>
        <row r="329">
          <cell r="D329" t="str">
            <v/>
          </cell>
          <cell r="E329"/>
          <cell r="F329"/>
          <cell r="G329"/>
        </row>
        <row r="330">
          <cell r="D330" t="str">
            <v/>
          </cell>
          <cell r="E330"/>
          <cell r="F330"/>
          <cell r="G330"/>
        </row>
        <row r="331">
          <cell r="D331" t="str">
            <v/>
          </cell>
          <cell r="E331"/>
          <cell r="F331"/>
          <cell r="G331"/>
        </row>
        <row r="332">
          <cell r="D332" t="str">
            <v/>
          </cell>
          <cell r="E332"/>
          <cell r="F332"/>
          <cell r="G332"/>
        </row>
        <row r="333">
          <cell r="D333" t="str">
            <v/>
          </cell>
          <cell r="E333"/>
          <cell r="F333"/>
          <cell r="G333"/>
        </row>
        <row r="334">
          <cell r="D334" t="str">
            <v/>
          </cell>
          <cell r="E334"/>
          <cell r="F334"/>
          <cell r="G334"/>
        </row>
        <row r="335">
          <cell r="D335" t="str">
            <v/>
          </cell>
          <cell r="E335"/>
          <cell r="F335"/>
          <cell r="G335"/>
        </row>
        <row r="336">
          <cell r="D336" t="str">
            <v/>
          </cell>
          <cell r="E336"/>
          <cell r="F336"/>
          <cell r="G336"/>
        </row>
        <row r="337">
          <cell r="D337"/>
          <cell r="E337"/>
          <cell r="F337"/>
          <cell r="G337"/>
        </row>
        <row r="338">
          <cell r="D338" t="str">
            <v/>
          </cell>
          <cell r="E338">
            <v>0</v>
          </cell>
          <cell r="F338">
            <v>0</v>
          </cell>
          <cell r="G338">
            <v>0</v>
          </cell>
        </row>
        <row r="339">
          <cell r="D339" t="str">
            <v/>
          </cell>
          <cell r="E339"/>
          <cell r="F339"/>
          <cell r="G339"/>
        </row>
        <row r="340">
          <cell r="D340" t="str">
            <v/>
          </cell>
          <cell r="E340"/>
          <cell r="F340"/>
          <cell r="G340"/>
        </row>
        <row r="341">
          <cell r="D341" t="str">
            <v/>
          </cell>
          <cell r="E341"/>
          <cell r="F341"/>
          <cell r="G341"/>
        </row>
        <row r="342">
          <cell r="D342" t="str">
            <v/>
          </cell>
          <cell r="E342"/>
          <cell r="F342"/>
          <cell r="G342"/>
        </row>
        <row r="343">
          <cell r="D343" t="str">
            <v/>
          </cell>
          <cell r="E343"/>
          <cell r="F343"/>
          <cell r="G343"/>
        </row>
        <row r="344">
          <cell r="D344" t="str">
            <v/>
          </cell>
          <cell r="E344"/>
          <cell r="F344"/>
          <cell r="G344"/>
        </row>
        <row r="345">
          <cell r="D345" t="str">
            <v/>
          </cell>
          <cell r="E345"/>
          <cell r="F345"/>
          <cell r="G345"/>
        </row>
        <row r="346">
          <cell r="D346" t="str">
            <v/>
          </cell>
          <cell r="E346"/>
          <cell r="F346"/>
          <cell r="G346"/>
        </row>
        <row r="347">
          <cell r="D347" t="str">
            <v/>
          </cell>
          <cell r="E347"/>
          <cell r="F347"/>
          <cell r="G347"/>
        </row>
        <row r="348">
          <cell r="D348" t="str">
            <v/>
          </cell>
          <cell r="E348"/>
          <cell r="F348"/>
          <cell r="G348"/>
        </row>
        <row r="349">
          <cell r="D349"/>
          <cell r="E349"/>
          <cell r="F349"/>
          <cell r="G349"/>
        </row>
        <row r="350">
          <cell r="D350" t="str">
            <v/>
          </cell>
          <cell r="E350">
            <v>0</v>
          </cell>
          <cell r="F350">
            <v>0</v>
          </cell>
          <cell r="G350">
            <v>0</v>
          </cell>
        </row>
        <row r="351">
          <cell r="D351" t="str">
            <v/>
          </cell>
          <cell r="E351"/>
          <cell r="F351"/>
          <cell r="G351"/>
        </row>
        <row r="352">
          <cell r="D352" t="str">
            <v/>
          </cell>
          <cell r="E352"/>
          <cell r="F352"/>
          <cell r="G352"/>
        </row>
        <row r="353">
          <cell r="D353" t="str">
            <v/>
          </cell>
          <cell r="E353"/>
          <cell r="F353"/>
          <cell r="G353"/>
        </row>
        <row r="354">
          <cell r="D354" t="str">
            <v/>
          </cell>
          <cell r="E354"/>
          <cell r="F354"/>
          <cell r="G354"/>
        </row>
        <row r="355">
          <cell r="D355" t="str">
            <v/>
          </cell>
          <cell r="E355"/>
          <cell r="F355"/>
          <cell r="G355"/>
        </row>
        <row r="356">
          <cell r="D356" t="str">
            <v/>
          </cell>
          <cell r="E356"/>
          <cell r="F356"/>
          <cell r="G356"/>
        </row>
        <row r="357">
          <cell r="D357" t="str">
            <v/>
          </cell>
          <cell r="E357"/>
          <cell r="F357"/>
          <cell r="G357"/>
        </row>
        <row r="358">
          <cell r="D358" t="str">
            <v/>
          </cell>
          <cell r="E358"/>
          <cell r="F358"/>
          <cell r="G358"/>
        </row>
        <row r="359">
          <cell r="D359" t="str">
            <v/>
          </cell>
          <cell r="E359"/>
          <cell r="F359"/>
          <cell r="G359"/>
        </row>
        <row r="360">
          <cell r="D360" t="str">
            <v/>
          </cell>
          <cell r="E360"/>
          <cell r="F360"/>
          <cell r="G360"/>
        </row>
        <row r="361">
          <cell r="D361"/>
          <cell r="E361"/>
          <cell r="F361"/>
          <cell r="G361"/>
        </row>
        <row r="362">
          <cell r="D362" t="str">
            <v/>
          </cell>
          <cell r="E362">
            <v>0</v>
          </cell>
          <cell r="F362">
            <v>0</v>
          </cell>
          <cell r="G362">
            <v>0</v>
          </cell>
        </row>
        <row r="363">
          <cell r="D363" t="str">
            <v/>
          </cell>
          <cell r="E363"/>
          <cell r="F363"/>
          <cell r="G363"/>
        </row>
        <row r="364">
          <cell r="D364" t="str">
            <v/>
          </cell>
          <cell r="E364"/>
          <cell r="F364"/>
          <cell r="G364"/>
        </row>
        <row r="365">
          <cell r="D365" t="str">
            <v/>
          </cell>
          <cell r="E365"/>
          <cell r="F365"/>
          <cell r="G365"/>
        </row>
        <row r="366">
          <cell r="D366" t="str">
            <v/>
          </cell>
          <cell r="E366"/>
          <cell r="F366"/>
          <cell r="G366"/>
        </row>
        <row r="367">
          <cell r="D367" t="str">
            <v/>
          </cell>
          <cell r="E367"/>
          <cell r="F367"/>
          <cell r="G367"/>
        </row>
        <row r="368">
          <cell r="D368" t="str">
            <v/>
          </cell>
          <cell r="E368"/>
          <cell r="F368"/>
          <cell r="G368"/>
        </row>
        <row r="369">
          <cell r="D369" t="str">
            <v/>
          </cell>
          <cell r="E369"/>
          <cell r="F369"/>
          <cell r="G369"/>
        </row>
        <row r="370">
          <cell r="D370" t="str">
            <v/>
          </cell>
          <cell r="E370"/>
          <cell r="F370"/>
          <cell r="G370"/>
        </row>
        <row r="371">
          <cell r="D371" t="str">
            <v/>
          </cell>
          <cell r="E371"/>
          <cell r="F371"/>
          <cell r="G371"/>
        </row>
        <row r="372">
          <cell r="D372" t="str">
            <v/>
          </cell>
          <cell r="E372"/>
          <cell r="F372"/>
          <cell r="G372"/>
        </row>
        <row r="373">
          <cell r="D373"/>
          <cell r="E373"/>
          <cell r="F373"/>
          <cell r="G373"/>
        </row>
        <row r="374">
          <cell r="D374"/>
          <cell r="E374"/>
          <cell r="F374"/>
          <cell r="G374"/>
        </row>
        <row r="375">
          <cell r="E375"/>
          <cell r="F375"/>
          <cell r="G375"/>
        </row>
      </sheetData>
      <sheetData sheetId="49">
        <row r="15">
          <cell r="D15" t="str">
            <v>Comprehensive Agricultural Support Programme Grant</v>
          </cell>
          <cell r="E15">
            <v>99113</v>
          </cell>
          <cell r="F15">
            <v>101359</v>
          </cell>
          <cell r="G15">
            <v>103014</v>
          </cell>
        </row>
        <row r="16">
          <cell r="D16" t="str">
            <v>Ilima/Letsema Projects Grant</v>
          </cell>
          <cell r="E16">
            <v>36459</v>
          </cell>
          <cell r="F16">
            <v>37262</v>
          </cell>
          <cell r="G16">
            <v>37885</v>
          </cell>
        </row>
        <row r="17">
          <cell r="D17" t="str">
            <v>Land Care Programme Grant: Poverty Relief and Infrastructure Development</v>
          </cell>
          <cell r="E17">
            <v>5016</v>
          </cell>
          <cell r="F17">
            <v>5219</v>
          </cell>
          <cell r="G17">
            <v>5360</v>
          </cell>
        </row>
        <row r="18">
          <cell r="D18" t="str">
            <v/>
          </cell>
          <cell r="E18"/>
          <cell r="F18"/>
          <cell r="G18"/>
        </row>
        <row r="19">
          <cell r="D19" t="str">
            <v/>
          </cell>
          <cell r="E19"/>
          <cell r="F19"/>
          <cell r="G19"/>
        </row>
        <row r="20">
          <cell r="D20" t="str">
            <v/>
          </cell>
          <cell r="E20"/>
          <cell r="F20"/>
          <cell r="G20"/>
        </row>
        <row r="21">
          <cell r="D21" t="str">
            <v/>
          </cell>
          <cell r="E21"/>
          <cell r="F21"/>
          <cell r="G21"/>
        </row>
        <row r="22">
          <cell r="D22" t="str">
            <v/>
          </cell>
          <cell r="E22"/>
          <cell r="F22"/>
          <cell r="G22"/>
        </row>
        <row r="23">
          <cell r="D23" t="str">
            <v/>
          </cell>
          <cell r="E23"/>
          <cell r="F23"/>
          <cell r="G23"/>
        </row>
        <row r="24">
          <cell r="D24" t="str">
            <v/>
          </cell>
          <cell r="E24"/>
          <cell r="F24"/>
          <cell r="G24"/>
        </row>
        <row r="25">
          <cell r="D25"/>
          <cell r="E25"/>
          <cell r="F25"/>
          <cell r="G25"/>
        </row>
        <row r="26">
          <cell r="D26" t="str">
            <v>Basic Education</v>
          </cell>
          <cell r="E26">
            <v>2676369</v>
          </cell>
          <cell r="F26">
            <v>2703835</v>
          </cell>
          <cell r="G26">
            <v>2816100</v>
          </cell>
        </row>
        <row r="27">
          <cell r="D27" t="str">
            <v>Education Infrastructure Grant</v>
          </cell>
          <cell r="E27">
            <v>1589208</v>
          </cell>
          <cell r="F27">
            <v>1580702</v>
          </cell>
          <cell r="G27">
            <v>1651947</v>
          </cell>
        </row>
        <row r="28">
          <cell r="D28" t="str">
            <v>HIV and AIDS (Life Skills Education) Grant</v>
          </cell>
          <cell r="E28">
            <v>36464</v>
          </cell>
          <cell r="F28">
            <v>37159</v>
          </cell>
          <cell r="G28">
            <v>36385</v>
          </cell>
        </row>
        <row r="29">
          <cell r="D29" t="str">
            <v>Learners With Profound Intellectual Disabilities Grant</v>
          </cell>
          <cell r="E29">
            <v>33156</v>
          </cell>
          <cell r="F29">
            <v>34242</v>
          </cell>
          <cell r="G29">
            <v>35425</v>
          </cell>
        </row>
        <row r="30">
          <cell r="D30" t="str">
            <v>Maths, Science and Technology Grant</v>
          </cell>
          <cell r="E30">
            <v>58811</v>
          </cell>
          <cell r="F30">
            <v>60830</v>
          </cell>
          <cell r="G30">
            <v>61778</v>
          </cell>
        </row>
        <row r="31">
          <cell r="D31" t="str">
            <v>National School Nutrition Programme Grant</v>
          </cell>
          <cell r="E31">
            <v>958730</v>
          </cell>
          <cell r="F31">
            <v>990902</v>
          </cell>
          <cell r="G31">
            <v>1030565</v>
          </cell>
        </row>
        <row r="32">
          <cell r="D32" t="str">
            <v/>
          </cell>
          <cell r="E32"/>
          <cell r="F32"/>
          <cell r="G32"/>
        </row>
        <row r="33">
          <cell r="D33" t="str">
            <v/>
          </cell>
          <cell r="E33"/>
          <cell r="F33"/>
          <cell r="G33"/>
        </row>
        <row r="34">
          <cell r="D34" t="str">
            <v/>
          </cell>
          <cell r="E34"/>
          <cell r="F34"/>
          <cell r="G34"/>
        </row>
        <row r="35">
          <cell r="D35" t="str">
            <v/>
          </cell>
          <cell r="E35"/>
          <cell r="F35"/>
          <cell r="G35"/>
        </row>
        <row r="36">
          <cell r="D36" t="str">
            <v/>
          </cell>
          <cell r="E36"/>
          <cell r="F36"/>
          <cell r="G36"/>
        </row>
        <row r="37">
          <cell r="D37"/>
          <cell r="E37"/>
          <cell r="F37"/>
          <cell r="G37"/>
        </row>
        <row r="38">
          <cell r="D38" t="str">
            <v>Cooperative Governance</v>
          </cell>
          <cell r="E38">
            <v>0</v>
          </cell>
          <cell r="F38">
            <v>0</v>
          </cell>
          <cell r="G38">
            <v>0</v>
          </cell>
        </row>
        <row r="39">
          <cell r="D39" t="str">
            <v>Provincial Disaster Relief Grant</v>
          </cell>
          <cell r="E39"/>
          <cell r="F39"/>
          <cell r="G39"/>
        </row>
        <row r="40">
          <cell r="D40" t="str">
            <v/>
          </cell>
          <cell r="E40"/>
          <cell r="F40"/>
          <cell r="G40"/>
        </row>
        <row r="41">
          <cell r="D41" t="str">
            <v/>
          </cell>
          <cell r="E41"/>
          <cell r="F41"/>
          <cell r="G41"/>
        </row>
        <row r="42">
          <cell r="D42" t="str">
            <v/>
          </cell>
          <cell r="E42"/>
          <cell r="F42"/>
          <cell r="G42"/>
        </row>
        <row r="43">
          <cell r="D43" t="str">
            <v/>
          </cell>
          <cell r="E43"/>
          <cell r="F43"/>
          <cell r="G43"/>
        </row>
        <row r="44">
          <cell r="D44" t="str">
            <v/>
          </cell>
          <cell r="E44"/>
          <cell r="F44"/>
          <cell r="G44"/>
        </row>
        <row r="45">
          <cell r="D45" t="str">
            <v/>
          </cell>
          <cell r="E45"/>
          <cell r="F45"/>
          <cell r="G45"/>
        </row>
        <row r="46">
          <cell r="D46" t="str">
            <v/>
          </cell>
          <cell r="E46"/>
          <cell r="F46"/>
          <cell r="G46"/>
        </row>
        <row r="47">
          <cell r="D47" t="str">
            <v/>
          </cell>
          <cell r="E47"/>
          <cell r="F47"/>
          <cell r="G47"/>
        </row>
        <row r="48">
          <cell r="D48" t="str">
            <v/>
          </cell>
          <cell r="E48"/>
          <cell r="F48"/>
          <cell r="G48"/>
        </row>
        <row r="49">
          <cell r="D49"/>
          <cell r="E49"/>
          <cell r="F49"/>
          <cell r="G49"/>
        </row>
        <row r="50">
          <cell r="D50" t="str">
            <v>Health</v>
          </cell>
          <cell r="E50">
            <v>13192364</v>
          </cell>
          <cell r="F50">
            <v>13306988</v>
          </cell>
          <cell r="G50">
            <v>13151839</v>
          </cell>
        </row>
        <row r="51">
          <cell r="D51" t="str">
            <v>Health Facility Revitalisation Grant</v>
          </cell>
          <cell r="E51">
            <v>965871</v>
          </cell>
          <cell r="F51">
            <v>966363</v>
          </cell>
          <cell r="G51">
            <v>1008303</v>
          </cell>
        </row>
        <row r="52">
          <cell r="D52" t="str">
            <v>HIV, TB, Malaria and Community Outreach Grant</v>
          </cell>
          <cell r="E52">
            <v>5955802</v>
          </cell>
          <cell r="F52">
            <v>6014176</v>
          </cell>
          <cell r="G52">
            <v>5820120</v>
          </cell>
        </row>
        <row r="53">
          <cell r="D53" t="str">
            <v>Human Resources and Training Grant</v>
          </cell>
          <cell r="E53">
            <v>1342762</v>
          </cell>
          <cell r="F53">
            <v>1295178</v>
          </cell>
          <cell r="G53">
            <v>1284827</v>
          </cell>
        </row>
        <row r="54">
          <cell r="D54" t="str">
            <v>National Tertiary Services Grant</v>
          </cell>
          <cell r="E54">
            <v>4878070</v>
          </cell>
          <cell r="F54">
            <v>4980803</v>
          </cell>
          <cell r="G54">
            <v>4988103</v>
          </cell>
        </row>
        <row r="55">
          <cell r="D55" t="str">
            <v>National Health Insurance Grant</v>
          </cell>
          <cell r="E55">
            <v>49859</v>
          </cell>
          <cell r="F55">
            <v>50468</v>
          </cell>
          <cell r="G55">
            <v>50486</v>
          </cell>
        </row>
        <row r="56">
          <cell r="D56" t="str">
            <v/>
          </cell>
          <cell r="E56"/>
          <cell r="F56"/>
          <cell r="G56"/>
        </row>
        <row r="57">
          <cell r="D57" t="str">
            <v/>
          </cell>
          <cell r="E57"/>
          <cell r="F57"/>
          <cell r="G57"/>
        </row>
        <row r="58">
          <cell r="D58" t="str">
            <v/>
          </cell>
          <cell r="E58"/>
          <cell r="F58"/>
          <cell r="G58"/>
        </row>
        <row r="59">
          <cell r="D59" t="str">
            <v/>
          </cell>
          <cell r="E59"/>
          <cell r="F59"/>
          <cell r="G59"/>
        </row>
        <row r="60">
          <cell r="D60" t="str">
            <v/>
          </cell>
          <cell r="E60"/>
          <cell r="F60"/>
          <cell r="G60"/>
        </row>
        <row r="61">
          <cell r="D61"/>
          <cell r="E61"/>
          <cell r="F61"/>
          <cell r="G61"/>
        </row>
        <row r="62">
          <cell r="D62" t="str">
            <v>Human Settlements</v>
          </cell>
          <cell r="E62">
            <v>4934153</v>
          </cell>
          <cell r="F62">
            <v>5130438</v>
          </cell>
          <cell r="G62">
            <v>5352784</v>
          </cell>
        </row>
        <row r="63">
          <cell r="D63" t="str">
            <v>Human Settlements Development Grant</v>
          </cell>
          <cell r="E63">
            <v>3824974</v>
          </cell>
          <cell r="F63">
            <v>3955283</v>
          </cell>
          <cell r="G63">
            <v>4125835</v>
          </cell>
        </row>
        <row r="64">
          <cell r="D64" t="str">
            <v>Informal Settlements Upgrading Partnership Grant: Provinces</v>
          </cell>
          <cell r="E64">
            <v>1109179</v>
          </cell>
          <cell r="F64">
            <v>1175155</v>
          </cell>
          <cell r="G64">
            <v>1226949</v>
          </cell>
        </row>
        <row r="65">
          <cell r="D65" t="str">
            <v>Provincial Emergency Housing Grant</v>
          </cell>
          <cell r="E65">
            <v>0</v>
          </cell>
          <cell r="F65">
            <v>0</v>
          </cell>
          <cell r="G65">
            <v>0</v>
          </cell>
        </row>
        <row r="66">
          <cell r="D66" t="str">
            <v/>
          </cell>
          <cell r="E66"/>
          <cell r="F66"/>
          <cell r="G66"/>
        </row>
        <row r="67">
          <cell r="D67" t="str">
            <v/>
          </cell>
          <cell r="E67"/>
          <cell r="F67"/>
          <cell r="G67"/>
        </row>
        <row r="68">
          <cell r="D68" t="str">
            <v/>
          </cell>
          <cell r="E68"/>
          <cell r="F68"/>
          <cell r="G68"/>
        </row>
        <row r="69">
          <cell r="D69" t="str">
            <v/>
          </cell>
          <cell r="E69"/>
          <cell r="F69"/>
          <cell r="G69"/>
        </row>
        <row r="70">
          <cell r="D70" t="str">
            <v/>
          </cell>
          <cell r="E70"/>
          <cell r="F70"/>
          <cell r="G70"/>
        </row>
        <row r="71">
          <cell r="D71" t="str">
            <v/>
          </cell>
          <cell r="E71"/>
          <cell r="F71"/>
          <cell r="G71"/>
        </row>
        <row r="72">
          <cell r="D72" t="str">
            <v/>
          </cell>
          <cell r="E72"/>
          <cell r="F72"/>
          <cell r="G72"/>
        </row>
        <row r="73">
          <cell r="D73"/>
          <cell r="E73"/>
          <cell r="F73"/>
          <cell r="G73"/>
        </row>
        <row r="74">
          <cell r="D74" t="str">
            <v>Public Works and Infrastructure</v>
          </cell>
          <cell r="E74">
            <v>93559</v>
          </cell>
          <cell r="F74">
            <v>0</v>
          </cell>
          <cell r="G74">
            <v>0</v>
          </cell>
        </row>
        <row r="75">
          <cell r="D75" t="str">
            <v>Expanded Public Works Programme Integrated Grant for Provinces</v>
          </cell>
          <cell r="E75">
            <v>48838</v>
          </cell>
          <cell r="F75">
            <v>0</v>
          </cell>
          <cell r="G75">
            <v>0</v>
          </cell>
        </row>
        <row r="76">
          <cell r="D76" t="str">
            <v>Social Sector Expanded Public Works Programme Incentive Grant for Provinces</v>
          </cell>
          <cell r="E76">
            <v>44721</v>
          </cell>
          <cell r="F76">
            <v>0</v>
          </cell>
          <cell r="G76">
            <v>0</v>
          </cell>
        </row>
        <row r="77">
          <cell r="D77" t="str">
            <v/>
          </cell>
          <cell r="E77"/>
          <cell r="F77"/>
          <cell r="G77"/>
        </row>
        <row r="78">
          <cell r="D78" t="str">
            <v/>
          </cell>
          <cell r="E78"/>
          <cell r="F78"/>
          <cell r="G78"/>
        </row>
        <row r="79">
          <cell r="D79" t="str">
            <v/>
          </cell>
          <cell r="E79"/>
          <cell r="F79"/>
          <cell r="G79"/>
        </row>
        <row r="80">
          <cell r="D80" t="str">
            <v/>
          </cell>
          <cell r="E80"/>
          <cell r="F80"/>
          <cell r="G80"/>
        </row>
        <row r="81">
          <cell r="D81" t="str">
            <v/>
          </cell>
          <cell r="E81"/>
          <cell r="F81"/>
          <cell r="G81"/>
        </row>
        <row r="82">
          <cell r="D82" t="str">
            <v/>
          </cell>
          <cell r="E82"/>
          <cell r="F82"/>
          <cell r="G82"/>
        </row>
        <row r="83">
          <cell r="D83" t="str">
            <v/>
          </cell>
          <cell r="E83"/>
          <cell r="F83"/>
          <cell r="G83"/>
        </row>
        <row r="84">
          <cell r="D84" t="str">
            <v/>
          </cell>
          <cell r="E84"/>
          <cell r="F84"/>
          <cell r="G84"/>
        </row>
        <row r="85">
          <cell r="D85"/>
          <cell r="E85"/>
          <cell r="F85"/>
          <cell r="G85"/>
        </row>
        <row r="86">
          <cell r="D86" t="str">
            <v>Social Development</v>
          </cell>
          <cell r="E86">
            <v>152107</v>
          </cell>
          <cell r="F86">
            <v>166961</v>
          </cell>
          <cell r="G86">
            <v>174044</v>
          </cell>
        </row>
        <row r="87">
          <cell r="D87" t="str">
            <v>Early Childhood Development Grant</v>
          </cell>
          <cell r="E87">
            <v>152107</v>
          </cell>
          <cell r="F87">
            <v>166961</v>
          </cell>
          <cell r="G87">
            <v>174044</v>
          </cell>
        </row>
        <row r="88">
          <cell r="D88" t="str">
            <v/>
          </cell>
          <cell r="E88"/>
          <cell r="F88"/>
          <cell r="G88"/>
        </row>
        <row r="89">
          <cell r="D89" t="str">
            <v/>
          </cell>
          <cell r="E89"/>
          <cell r="F89"/>
          <cell r="G89"/>
        </row>
        <row r="90">
          <cell r="D90" t="str">
            <v/>
          </cell>
          <cell r="E90"/>
          <cell r="F90"/>
          <cell r="G90"/>
        </row>
        <row r="91">
          <cell r="D91" t="str">
            <v/>
          </cell>
          <cell r="E91"/>
          <cell r="F91"/>
          <cell r="G91"/>
        </row>
        <row r="92">
          <cell r="D92" t="str">
            <v/>
          </cell>
          <cell r="E92"/>
          <cell r="F92"/>
          <cell r="G92"/>
        </row>
        <row r="93">
          <cell r="D93" t="str">
            <v/>
          </cell>
          <cell r="E93"/>
          <cell r="F93"/>
          <cell r="G93"/>
        </row>
        <row r="94">
          <cell r="D94" t="str">
            <v/>
          </cell>
          <cell r="E94"/>
          <cell r="F94"/>
          <cell r="G94"/>
        </row>
        <row r="95">
          <cell r="D95" t="str">
            <v/>
          </cell>
          <cell r="E95"/>
          <cell r="F95"/>
          <cell r="G95"/>
        </row>
        <row r="96">
          <cell r="D96" t="str">
            <v/>
          </cell>
          <cell r="E96"/>
          <cell r="F96"/>
          <cell r="G96"/>
        </row>
        <row r="97">
          <cell r="D97"/>
          <cell r="E97"/>
          <cell r="F97"/>
          <cell r="G97"/>
        </row>
        <row r="98">
          <cell r="D98" t="str">
            <v>Sport, Arts and Culture</v>
          </cell>
          <cell r="E98">
            <v>269917</v>
          </cell>
          <cell r="F98">
            <v>271904</v>
          </cell>
          <cell r="G98">
            <v>267363</v>
          </cell>
        </row>
        <row r="99">
          <cell r="D99" t="str">
            <v>Community Library Services Grant</v>
          </cell>
          <cell r="E99">
            <v>167899</v>
          </cell>
          <cell r="F99">
            <v>174050</v>
          </cell>
          <cell r="G99">
            <v>176522</v>
          </cell>
        </row>
        <row r="100">
          <cell r="D100" t="str">
            <v>Mass Participation and Sport Development Grant</v>
          </cell>
          <cell r="E100">
            <v>102018</v>
          </cell>
          <cell r="F100">
            <v>97854</v>
          </cell>
          <cell r="G100">
            <v>90841</v>
          </cell>
        </row>
        <row r="101">
          <cell r="D101" t="str">
            <v/>
          </cell>
          <cell r="E101"/>
          <cell r="F101"/>
          <cell r="G101"/>
        </row>
        <row r="102">
          <cell r="D102" t="str">
            <v/>
          </cell>
          <cell r="E102"/>
          <cell r="F102"/>
          <cell r="G102"/>
        </row>
        <row r="103">
          <cell r="D103" t="str">
            <v/>
          </cell>
          <cell r="E103"/>
          <cell r="F103"/>
          <cell r="G103"/>
        </row>
        <row r="104">
          <cell r="D104" t="str">
            <v/>
          </cell>
          <cell r="E104"/>
          <cell r="F104"/>
          <cell r="G104"/>
        </row>
        <row r="105">
          <cell r="D105" t="str">
            <v/>
          </cell>
          <cell r="E105"/>
          <cell r="F105"/>
          <cell r="G105"/>
        </row>
        <row r="106">
          <cell r="D106" t="str">
            <v/>
          </cell>
          <cell r="E106"/>
          <cell r="F106"/>
          <cell r="G106"/>
        </row>
        <row r="107">
          <cell r="D107" t="str">
            <v/>
          </cell>
          <cell r="E107"/>
          <cell r="F107"/>
          <cell r="G107"/>
        </row>
        <row r="108">
          <cell r="D108" t="str">
            <v/>
          </cell>
          <cell r="E108"/>
          <cell r="F108"/>
          <cell r="G108"/>
        </row>
        <row r="109">
          <cell r="D109"/>
          <cell r="E109"/>
          <cell r="F109"/>
          <cell r="G109"/>
        </row>
        <row r="110">
          <cell r="D110" t="str">
            <v>Transport</v>
          </cell>
          <cell r="E110">
            <v>3509384</v>
          </cell>
          <cell r="F110">
            <v>3423295</v>
          </cell>
          <cell r="G110">
            <v>3578277.6060364163</v>
          </cell>
        </row>
        <row r="111">
          <cell r="D111" t="str">
            <v>Provincial Roads Maintenance Grant</v>
          </cell>
          <cell r="E111">
            <v>767135</v>
          </cell>
          <cell r="F111">
            <v>692745</v>
          </cell>
          <cell r="G111">
            <v>727382</v>
          </cell>
        </row>
        <row r="112">
          <cell r="D112" t="str">
            <v>Public Transport Operations Grant</v>
          </cell>
          <cell r="E112">
            <v>2742249</v>
          </cell>
          <cell r="F112">
            <v>2730550</v>
          </cell>
          <cell r="G112">
            <v>2850895.6060364163</v>
          </cell>
        </row>
        <row r="113">
          <cell r="D113" t="str">
            <v/>
          </cell>
          <cell r="E113"/>
          <cell r="F113"/>
          <cell r="G113"/>
        </row>
        <row r="114">
          <cell r="D114" t="str">
            <v/>
          </cell>
          <cell r="E114"/>
          <cell r="F114"/>
          <cell r="G114"/>
        </row>
        <row r="115">
          <cell r="D115" t="str">
            <v/>
          </cell>
          <cell r="E115"/>
          <cell r="F115"/>
          <cell r="G115"/>
        </row>
        <row r="116">
          <cell r="D116" t="str">
            <v/>
          </cell>
          <cell r="E116"/>
          <cell r="F116"/>
          <cell r="G116"/>
        </row>
        <row r="117">
          <cell r="D117" t="str">
            <v/>
          </cell>
          <cell r="E117"/>
          <cell r="F117"/>
          <cell r="G117"/>
        </row>
        <row r="118">
          <cell r="D118" t="str">
            <v/>
          </cell>
          <cell r="E118"/>
          <cell r="F118"/>
          <cell r="G118"/>
        </row>
        <row r="119">
          <cell r="D119" t="str">
            <v/>
          </cell>
          <cell r="E119"/>
          <cell r="F119"/>
          <cell r="G119"/>
        </row>
        <row r="120">
          <cell r="D120" t="str">
            <v/>
          </cell>
          <cell r="E120"/>
          <cell r="F120"/>
          <cell r="G120"/>
        </row>
        <row r="121">
          <cell r="D121"/>
          <cell r="E121"/>
          <cell r="F121"/>
          <cell r="G121"/>
        </row>
        <row r="122">
          <cell r="D122" t="str">
            <v/>
          </cell>
          <cell r="E122">
            <v>0</v>
          </cell>
          <cell r="F122">
            <v>0</v>
          </cell>
          <cell r="G122">
            <v>0</v>
          </cell>
        </row>
        <row r="123">
          <cell r="D123" t="str">
            <v/>
          </cell>
          <cell r="E123"/>
          <cell r="F123"/>
          <cell r="G123"/>
        </row>
        <row r="124">
          <cell r="D124" t="str">
            <v/>
          </cell>
          <cell r="E124"/>
          <cell r="F124"/>
          <cell r="G124"/>
        </row>
        <row r="125">
          <cell r="D125" t="str">
            <v/>
          </cell>
          <cell r="E125"/>
          <cell r="F125"/>
          <cell r="G125"/>
        </row>
        <row r="126">
          <cell r="D126" t="str">
            <v/>
          </cell>
          <cell r="E126"/>
          <cell r="F126"/>
          <cell r="G126"/>
        </row>
        <row r="127">
          <cell r="D127" t="str">
            <v/>
          </cell>
          <cell r="E127"/>
          <cell r="F127"/>
          <cell r="G127"/>
        </row>
        <row r="128">
          <cell r="D128" t="str">
            <v/>
          </cell>
          <cell r="E128"/>
          <cell r="F128"/>
          <cell r="G128"/>
        </row>
        <row r="129">
          <cell r="D129" t="str">
            <v/>
          </cell>
          <cell r="E129"/>
          <cell r="F129"/>
          <cell r="G129"/>
        </row>
        <row r="130">
          <cell r="D130" t="str">
            <v/>
          </cell>
          <cell r="E130"/>
          <cell r="F130"/>
          <cell r="G130"/>
        </row>
        <row r="131">
          <cell r="D131" t="str">
            <v/>
          </cell>
          <cell r="E131"/>
          <cell r="F131"/>
          <cell r="G131"/>
        </row>
        <row r="132">
          <cell r="D132" t="str">
            <v/>
          </cell>
          <cell r="E132"/>
          <cell r="F132"/>
          <cell r="G132"/>
        </row>
        <row r="133">
          <cell r="D133"/>
          <cell r="E133"/>
          <cell r="F133"/>
          <cell r="G133"/>
        </row>
        <row r="134">
          <cell r="D134" t="str">
            <v/>
          </cell>
          <cell r="E134">
            <v>0</v>
          </cell>
          <cell r="F134">
            <v>0</v>
          </cell>
          <cell r="G134">
            <v>0</v>
          </cell>
        </row>
        <row r="135">
          <cell r="D135" t="str">
            <v/>
          </cell>
          <cell r="E135"/>
          <cell r="F135"/>
          <cell r="G135"/>
        </row>
        <row r="136">
          <cell r="D136" t="str">
            <v/>
          </cell>
          <cell r="E136"/>
          <cell r="F136"/>
          <cell r="G136"/>
        </row>
        <row r="137">
          <cell r="D137" t="str">
            <v/>
          </cell>
          <cell r="E137"/>
          <cell r="F137"/>
          <cell r="G137"/>
        </row>
        <row r="138">
          <cell r="D138" t="str">
            <v/>
          </cell>
          <cell r="E138"/>
          <cell r="F138"/>
          <cell r="G138"/>
        </row>
        <row r="139">
          <cell r="D139" t="str">
            <v/>
          </cell>
          <cell r="E139"/>
          <cell r="F139"/>
          <cell r="G139"/>
        </row>
        <row r="140">
          <cell r="D140" t="str">
            <v/>
          </cell>
          <cell r="E140"/>
          <cell r="F140"/>
          <cell r="G140"/>
        </row>
        <row r="141">
          <cell r="D141" t="str">
            <v/>
          </cell>
          <cell r="E141"/>
          <cell r="F141"/>
          <cell r="G141"/>
        </row>
        <row r="142">
          <cell r="D142" t="str">
            <v/>
          </cell>
          <cell r="E142"/>
          <cell r="F142"/>
          <cell r="G142"/>
        </row>
        <row r="143">
          <cell r="D143" t="str">
            <v/>
          </cell>
          <cell r="E143"/>
          <cell r="F143"/>
          <cell r="G143"/>
        </row>
        <row r="144">
          <cell r="D144" t="str">
            <v/>
          </cell>
          <cell r="E144"/>
          <cell r="F144"/>
          <cell r="G144"/>
        </row>
        <row r="145">
          <cell r="D145"/>
          <cell r="E145"/>
          <cell r="F145"/>
          <cell r="G145"/>
        </row>
        <row r="146">
          <cell r="D146" t="str">
            <v/>
          </cell>
          <cell r="E146">
            <v>0</v>
          </cell>
          <cell r="F146">
            <v>0</v>
          </cell>
          <cell r="G146">
            <v>0</v>
          </cell>
        </row>
        <row r="147">
          <cell r="D147" t="str">
            <v/>
          </cell>
          <cell r="E147"/>
          <cell r="F147"/>
          <cell r="G147"/>
        </row>
        <row r="148">
          <cell r="D148" t="str">
            <v/>
          </cell>
          <cell r="E148"/>
          <cell r="F148"/>
          <cell r="G148"/>
        </row>
        <row r="149">
          <cell r="D149" t="str">
            <v/>
          </cell>
          <cell r="E149"/>
          <cell r="F149"/>
          <cell r="G149"/>
        </row>
        <row r="150">
          <cell r="D150" t="str">
            <v/>
          </cell>
          <cell r="E150"/>
          <cell r="F150"/>
          <cell r="G150"/>
        </row>
        <row r="151">
          <cell r="D151" t="str">
            <v/>
          </cell>
          <cell r="E151"/>
          <cell r="F151"/>
          <cell r="G151"/>
        </row>
        <row r="152">
          <cell r="D152" t="str">
            <v/>
          </cell>
          <cell r="E152"/>
          <cell r="F152"/>
          <cell r="G152"/>
        </row>
        <row r="153">
          <cell r="D153" t="str">
            <v/>
          </cell>
          <cell r="E153"/>
          <cell r="F153"/>
          <cell r="G153"/>
        </row>
        <row r="154">
          <cell r="D154" t="str">
            <v/>
          </cell>
          <cell r="E154"/>
          <cell r="F154"/>
          <cell r="G154"/>
        </row>
        <row r="155">
          <cell r="D155" t="str">
            <v/>
          </cell>
          <cell r="E155"/>
          <cell r="F155"/>
          <cell r="G155"/>
        </row>
        <row r="156">
          <cell r="D156" t="str">
            <v/>
          </cell>
          <cell r="E156"/>
          <cell r="F156"/>
          <cell r="G156"/>
        </row>
        <row r="157">
          <cell r="D157"/>
          <cell r="E157"/>
          <cell r="F157"/>
          <cell r="G157"/>
        </row>
        <row r="158">
          <cell r="D158" t="str">
            <v/>
          </cell>
          <cell r="E158">
            <v>0</v>
          </cell>
          <cell r="F158">
            <v>0</v>
          </cell>
          <cell r="G158">
            <v>0</v>
          </cell>
        </row>
        <row r="159">
          <cell r="D159" t="str">
            <v/>
          </cell>
          <cell r="E159"/>
          <cell r="F159"/>
          <cell r="G159"/>
        </row>
        <row r="160">
          <cell r="D160" t="str">
            <v/>
          </cell>
          <cell r="E160"/>
          <cell r="F160"/>
          <cell r="G160"/>
        </row>
        <row r="161">
          <cell r="D161" t="str">
            <v/>
          </cell>
          <cell r="E161"/>
          <cell r="F161"/>
          <cell r="G161"/>
        </row>
        <row r="162">
          <cell r="D162" t="str">
            <v/>
          </cell>
          <cell r="E162"/>
          <cell r="F162"/>
          <cell r="G162"/>
        </row>
        <row r="163">
          <cell r="D163" t="str">
            <v/>
          </cell>
          <cell r="E163"/>
          <cell r="F163"/>
          <cell r="G163"/>
        </row>
        <row r="164">
          <cell r="D164" t="str">
            <v/>
          </cell>
          <cell r="E164"/>
          <cell r="F164"/>
          <cell r="G164"/>
        </row>
        <row r="165">
          <cell r="D165" t="str">
            <v/>
          </cell>
          <cell r="E165"/>
          <cell r="F165"/>
          <cell r="G165"/>
        </row>
        <row r="166">
          <cell r="D166" t="str">
            <v/>
          </cell>
          <cell r="E166"/>
          <cell r="F166"/>
          <cell r="G166"/>
        </row>
        <row r="167">
          <cell r="D167" t="str">
            <v/>
          </cell>
          <cell r="E167"/>
          <cell r="F167"/>
          <cell r="G167"/>
        </row>
        <row r="168">
          <cell r="D168" t="str">
            <v/>
          </cell>
          <cell r="E168"/>
          <cell r="F168"/>
          <cell r="G168"/>
        </row>
        <row r="169">
          <cell r="D169"/>
          <cell r="E169"/>
          <cell r="F169"/>
          <cell r="G169"/>
        </row>
        <row r="170">
          <cell r="D170" t="str">
            <v/>
          </cell>
          <cell r="E170">
            <v>0</v>
          </cell>
          <cell r="F170">
            <v>0</v>
          </cell>
          <cell r="G170">
            <v>0</v>
          </cell>
        </row>
        <row r="171">
          <cell r="D171" t="str">
            <v/>
          </cell>
          <cell r="E171"/>
          <cell r="F171"/>
          <cell r="G171"/>
        </row>
        <row r="172">
          <cell r="D172" t="str">
            <v/>
          </cell>
          <cell r="E172"/>
          <cell r="F172"/>
          <cell r="G172"/>
        </row>
        <row r="173">
          <cell r="D173" t="str">
            <v/>
          </cell>
          <cell r="E173"/>
          <cell r="F173"/>
          <cell r="G173"/>
        </row>
        <row r="174">
          <cell r="D174" t="str">
            <v/>
          </cell>
          <cell r="E174"/>
          <cell r="F174"/>
          <cell r="G174"/>
        </row>
        <row r="175">
          <cell r="D175" t="str">
            <v/>
          </cell>
          <cell r="E175"/>
          <cell r="F175"/>
          <cell r="G175"/>
        </row>
        <row r="176">
          <cell r="D176" t="str">
            <v/>
          </cell>
          <cell r="E176"/>
          <cell r="F176"/>
          <cell r="G176"/>
        </row>
        <row r="177">
          <cell r="D177" t="str">
            <v/>
          </cell>
          <cell r="E177"/>
          <cell r="F177"/>
          <cell r="G177"/>
        </row>
        <row r="178">
          <cell r="D178" t="str">
            <v/>
          </cell>
          <cell r="E178"/>
          <cell r="F178"/>
          <cell r="G178"/>
        </row>
        <row r="179">
          <cell r="D179" t="str">
            <v/>
          </cell>
          <cell r="E179"/>
          <cell r="F179"/>
          <cell r="G179"/>
        </row>
        <row r="180">
          <cell r="D180" t="str">
            <v/>
          </cell>
          <cell r="E180"/>
          <cell r="F180"/>
          <cell r="G180"/>
        </row>
        <row r="181">
          <cell r="D181"/>
          <cell r="E181"/>
          <cell r="F181"/>
          <cell r="G181"/>
        </row>
        <row r="182">
          <cell r="D182" t="str">
            <v/>
          </cell>
          <cell r="E182">
            <v>0</v>
          </cell>
          <cell r="F182">
            <v>0</v>
          </cell>
          <cell r="G182">
            <v>0</v>
          </cell>
        </row>
        <row r="183">
          <cell r="D183" t="str">
            <v/>
          </cell>
          <cell r="E183"/>
          <cell r="F183"/>
          <cell r="G183"/>
        </row>
        <row r="184">
          <cell r="D184" t="str">
            <v/>
          </cell>
          <cell r="E184"/>
          <cell r="F184"/>
          <cell r="G184"/>
        </row>
        <row r="185">
          <cell r="D185" t="str">
            <v/>
          </cell>
          <cell r="E185"/>
          <cell r="F185"/>
          <cell r="G185"/>
        </row>
        <row r="186">
          <cell r="D186" t="str">
            <v/>
          </cell>
          <cell r="E186"/>
          <cell r="F186"/>
          <cell r="G186"/>
        </row>
        <row r="187">
          <cell r="D187" t="str">
            <v/>
          </cell>
          <cell r="E187"/>
          <cell r="F187"/>
          <cell r="G187"/>
        </row>
        <row r="188">
          <cell r="D188" t="str">
            <v/>
          </cell>
          <cell r="E188"/>
          <cell r="F188"/>
          <cell r="G188"/>
        </row>
        <row r="189">
          <cell r="D189" t="str">
            <v/>
          </cell>
          <cell r="E189"/>
          <cell r="F189"/>
          <cell r="G189"/>
        </row>
        <row r="190">
          <cell r="D190" t="str">
            <v/>
          </cell>
          <cell r="E190"/>
          <cell r="F190"/>
          <cell r="G190"/>
        </row>
        <row r="191">
          <cell r="D191" t="str">
            <v/>
          </cell>
          <cell r="E191"/>
          <cell r="F191"/>
          <cell r="G191"/>
        </row>
        <row r="192">
          <cell r="D192" t="str">
            <v/>
          </cell>
          <cell r="E192"/>
          <cell r="F192"/>
          <cell r="G192"/>
        </row>
        <row r="193">
          <cell r="D193"/>
          <cell r="E193"/>
          <cell r="F193"/>
          <cell r="G193"/>
        </row>
        <row r="194">
          <cell r="D194" t="str">
            <v/>
          </cell>
          <cell r="E194">
            <v>0</v>
          </cell>
          <cell r="F194">
            <v>0</v>
          </cell>
          <cell r="G194">
            <v>0</v>
          </cell>
        </row>
        <row r="195">
          <cell r="D195" t="str">
            <v/>
          </cell>
          <cell r="E195"/>
          <cell r="F195"/>
          <cell r="G195"/>
        </row>
        <row r="196">
          <cell r="D196" t="str">
            <v/>
          </cell>
          <cell r="E196"/>
          <cell r="F196"/>
          <cell r="G196"/>
        </row>
        <row r="197">
          <cell r="D197" t="str">
            <v/>
          </cell>
          <cell r="E197"/>
          <cell r="F197"/>
          <cell r="G197"/>
        </row>
        <row r="198">
          <cell r="D198" t="str">
            <v/>
          </cell>
          <cell r="E198"/>
          <cell r="F198"/>
          <cell r="G198"/>
        </row>
        <row r="199">
          <cell r="D199" t="str">
            <v/>
          </cell>
          <cell r="E199"/>
          <cell r="F199"/>
          <cell r="G199"/>
        </row>
        <row r="200">
          <cell r="D200" t="str">
            <v/>
          </cell>
          <cell r="E200"/>
          <cell r="F200"/>
          <cell r="G200"/>
        </row>
        <row r="201">
          <cell r="D201" t="str">
            <v/>
          </cell>
          <cell r="E201"/>
          <cell r="F201"/>
          <cell r="G201"/>
        </row>
        <row r="202">
          <cell r="D202" t="str">
            <v/>
          </cell>
          <cell r="E202"/>
          <cell r="F202"/>
          <cell r="G202"/>
        </row>
        <row r="203">
          <cell r="D203" t="str">
            <v/>
          </cell>
          <cell r="E203"/>
          <cell r="F203"/>
          <cell r="G203"/>
        </row>
        <row r="204">
          <cell r="D204" t="str">
            <v/>
          </cell>
          <cell r="E204"/>
          <cell r="F204"/>
          <cell r="G204"/>
        </row>
        <row r="205">
          <cell r="D205"/>
          <cell r="E205"/>
          <cell r="F205"/>
          <cell r="G205"/>
        </row>
        <row r="206">
          <cell r="D206" t="str">
            <v/>
          </cell>
          <cell r="E206">
            <v>0</v>
          </cell>
          <cell r="F206">
            <v>0</v>
          </cell>
          <cell r="G206">
            <v>0</v>
          </cell>
        </row>
        <row r="207">
          <cell r="D207" t="str">
            <v/>
          </cell>
          <cell r="E207"/>
          <cell r="F207"/>
          <cell r="G207"/>
        </row>
        <row r="208">
          <cell r="D208" t="str">
            <v/>
          </cell>
          <cell r="E208"/>
          <cell r="F208"/>
          <cell r="G208"/>
        </row>
        <row r="209">
          <cell r="D209" t="str">
            <v/>
          </cell>
          <cell r="E209"/>
          <cell r="F209"/>
          <cell r="G209"/>
        </row>
        <row r="210">
          <cell r="D210" t="str">
            <v/>
          </cell>
          <cell r="E210"/>
          <cell r="F210"/>
          <cell r="G210"/>
        </row>
        <row r="211">
          <cell r="D211" t="str">
            <v/>
          </cell>
          <cell r="E211"/>
          <cell r="F211"/>
          <cell r="G211"/>
        </row>
        <row r="212">
          <cell r="D212" t="str">
            <v/>
          </cell>
          <cell r="E212"/>
          <cell r="F212"/>
          <cell r="G212"/>
        </row>
        <row r="213">
          <cell r="D213" t="str">
            <v/>
          </cell>
          <cell r="E213"/>
          <cell r="F213"/>
          <cell r="G213"/>
        </row>
        <row r="214">
          <cell r="D214" t="str">
            <v/>
          </cell>
          <cell r="E214"/>
          <cell r="F214"/>
          <cell r="G214"/>
        </row>
        <row r="215">
          <cell r="D215" t="str">
            <v/>
          </cell>
          <cell r="E215"/>
          <cell r="F215"/>
          <cell r="G215"/>
        </row>
        <row r="216">
          <cell r="D216" t="str">
            <v/>
          </cell>
          <cell r="E216"/>
          <cell r="F216"/>
          <cell r="G216"/>
        </row>
        <row r="217">
          <cell r="D217"/>
          <cell r="E217"/>
          <cell r="F217"/>
          <cell r="G217"/>
        </row>
        <row r="218">
          <cell r="D218" t="str">
            <v/>
          </cell>
          <cell r="E218">
            <v>0</v>
          </cell>
          <cell r="F218">
            <v>0</v>
          </cell>
          <cell r="G218">
            <v>0</v>
          </cell>
        </row>
        <row r="219">
          <cell r="D219" t="str">
            <v/>
          </cell>
          <cell r="E219"/>
          <cell r="F219"/>
          <cell r="G219"/>
        </row>
        <row r="220">
          <cell r="D220" t="str">
            <v/>
          </cell>
          <cell r="E220"/>
          <cell r="F220"/>
          <cell r="G220"/>
        </row>
        <row r="221">
          <cell r="D221" t="str">
            <v/>
          </cell>
          <cell r="E221"/>
          <cell r="F221"/>
          <cell r="G221"/>
        </row>
        <row r="222">
          <cell r="D222" t="str">
            <v/>
          </cell>
          <cell r="E222"/>
          <cell r="F222"/>
          <cell r="G222"/>
        </row>
        <row r="223">
          <cell r="D223" t="str">
            <v/>
          </cell>
          <cell r="E223"/>
          <cell r="F223"/>
          <cell r="G223"/>
        </row>
        <row r="224">
          <cell r="D224" t="str">
            <v/>
          </cell>
          <cell r="E224"/>
          <cell r="F224"/>
          <cell r="G224"/>
        </row>
        <row r="225">
          <cell r="D225" t="str">
            <v/>
          </cell>
          <cell r="E225"/>
          <cell r="F225"/>
          <cell r="G225"/>
        </row>
        <row r="226">
          <cell r="D226" t="str">
            <v/>
          </cell>
          <cell r="E226"/>
          <cell r="F226"/>
          <cell r="G226"/>
        </row>
        <row r="227">
          <cell r="D227" t="str">
            <v/>
          </cell>
          <cell r="E227"/>
          <cell r="F227"/>
          <cell r="G227"/>
        </row>
        <row r="228">
          <cell r="D228" t="str">
            <v/>
          </cell>
          <cell r="E228"/>
          <cell r="F228"/>
          <cell r="G228"/>
        </row>
        <row r="229">
          <cell r="D229"/>
          <cell r="E229"/>
          <cell r="F229"/>
          <cell r="G229"/>
        </row>
        <row r="230">
          <cell r="D230" t="str">
            <v/>
          </cell>
          <cell r="E230">
            <v>0</v>
          </cell>
          <cell r="F230">
            <v>0</v>
          </cell>
          <cell r="G230">
            <v>0</v>
          </cell>
        </row>
        <row r="231">
          <cell r="D231" t="str">
            <v/>
          </cell>
          <cell r="E231"/>
          <cell r="F231"/>
          <cell r="G231"/>
        </row>
        <row r="232">
          <cell r="D232" t="str">
            <v/>
          </cell>
          <cell r="E232"/>
          <cell r="F232"/>
          <cell r="G232"/>
        </row>
        <row r="233">
          <cell r="D233" t="str">
            <v/>
          </cell>
          <cell r="E233"/>
          <cell r="F233"/>
          <cell r="G233"/>
        </row>
        <row r="234">
          <cell r="D234" t="str">
            <v/>
          </cell>
          <cell r="E234"/>
          <cell r="F234"/>
          <cell r="G234"/>
        </row>
        <row r="235">
          <cell r="D235" t="str">
            <v/>
          </cell>
          <cell r="E235"/>
          <cell r="F235"/>
          <cell r="G235"/>
        </row>
        <row r="236">
          <cell r="D236" t="str">
            <v/>
          </cell>
          <cell r="E236"/>
          <cell r="F236"/>
          <cell r="G236"/>
        </row>
        <row r="237">
          <cell r="D237" t="str">
            <v/>
          </cell>
          <cell r="E237"/>
          <cell r="F237"/>
          <cell r="G237"/>
        </row>
        <row r="238">
          <cell r="D238" t="str">
            <v/>
          </cell>
          <cell r="E238"/>
          <cell r="F238"/>
          <cell r="G238"/>
        </row>
        <row r="239">
          <cell r="D239" t="str">
            <v/>
          </cell>
          <cell r="E239"/>
          <cell r="F239"/>
          <cell r="G239"/>
        </row>
        <row r="240">
          <cell r="D240" t="str">
            <v/>
          </cell>
          <cell r="E240"/>
          <cell r="F240"/>
          <cell r="G240"/>
        </row>
        <row r="241">
          <cell r="D241"/>
          <cell r="E241"/>
          <cell r="F241"/>
          <cell r="G241"/>
        </row>
        <row r="242">
          <cell r="D242" t="str">
            <v/>
          </cell>
          <cell r="E242">
            <v>0</v>
          </cell>
          <cell r="F242">
            <v>0</v>
          </cell>
          <cell r="G242">
            <v>0</v>
          </cell>
        </row>
        <row r="243">
          <cell r="D243" t="str">
            <v/>
          </cell>
          <cell r="E243"/>
          <cell r="F243"/>
          <cell r="G243"/>
        </row>
        <row r="244">
          <cell r="D244" t="str">
            <v/>
          </cell>
          <cell r="E244"/>
          <cell r="F244"/>
          <cell r="G244"/>
        </row>
        <row r="245">
          <cell r="D245" t="str">
            <v/>
          </cell>
          <cell r="E245"/>
          <cell r="F245"/>
          <cell r="G245"/>
        </row>
        <row r="246">
          <cell r="D246" t="str">
            <v/>
          </cell>
          <cell r="E246"/>
          <cell r="F246"/>
          <cell r="G246"/>
        </row>
        <row r="247">
          <cell r="D247" t="str">
            <v/>
          </cell>
          <cell r="E247"/>
          <cell r="F247"/>
          <cell r="G247"/>
        </row>
        <row r="248">
          <cell r="D248" t="str">
            <v/>
          </cell>
          <cell r="E248"/>
          <cell r="F248"/>
          <cell r="G248"/>
        </row>
        <row r="249">
          <cell r="D249" t="str">
            <v/>
          </cell>
          <cell r="E249"/>
          <cell r="F249"/>
          <cell r="G249"/>
        </row>
        <row r="250">
          <cell r="D250" t="str">
            <v/>
          </cell>
          <cell r="E250"/>
          <cell r="F250"/>
          <cell r="G250"/>
        </row>
        <row r="251">
          <cell r="D251" t="str">
            <v/>
          </cell>
          <cell r="E251"/>
          <cell r="F251"/>
          <cell r="G251"/>
        </row>
        <row r="252">
          <cell r="D252" t="str">
            <v/>
          </cell>
          <cell r="E252"/>
          <cell r="F252"/>
          <cell r="G252"/>
        </row>
        <row r="253">
          <cell r="D253"/>
          <cell r="E253"/>
          <cell r="F253"/>
          <cell r="G253"/>
        </row>
        <row r="254">
          <cell r="D254" t="str">
            <v/>
          </cell>
          <cell r="E254">
            <v>0</v>
          </cell>
          <cell r="F254">
            <v>0</v>
          </cell>
          <cell r="G254">
            <v>0</v>
          </cell>
        </row>
        <row r="255">
          <cell r="D255" t="str">
            <v/>
          </cell>
          <cell r="E255"/>
          <cell r="F255"/>
          <cell r="G255"/>
        </row>
        <row r="256">
          <cell r="D256" t="str">
            <v/>
          </cell>
          <cell r="E256"/>
          <cell r="F256"/>
          <cell r="G256"/>
        </row>
        <row r="257">
          <cell r="D257" t="str">
            <v/>
          </cell>
          <cell r="E257"/>
          <cell r="F257"/>
          <cell r="G257"/>
        </row>
        <row r="258">
          <cell r="D258" t="str">
            <v/>
          </cell>
          <cell r="E258"/>
          <cell r="F258"/>
          <cell r="G258"/>
        </row>
        <row r="259">
          <cell r="D259" t="str">
            <v/>
          </cell>
          <cell r="E259"/>
          <cell r="F259"/>
          <cell r="G259"/>
        </row>
        <row r="260">
          <cell r="D260" t="str">
            <v/>
          </cell>
          <cell r="E260"/>
          <cell r="F260"/>
          <cell r="G260"/>
        </row>
        <row r="261">
          <cell r="D261" t="str">
            <v/>
          </cell>
          <cell r="E261"/>
          <cell r="F261"/>
          <cell r="G261"/>
        </row>
        <row r="262">
          <cell r="D262" t="str">
            <v/>
          </cell>
          <cell r="E262"/>
          <cell r="F262"/>
          <cell r="G262"/>
        </row>
        <row r="263">
          <cell r="D263" t="str">
            <v/>
          </cell>
          <cell r="E263"/>
          <cell r="F263"/>
          <cell r="G263"/>
        </row>
        <row r="264">
          <cell r="D264" t="str">
            <v/>
          </cell>
          <cell r="E264"/>
          <cell r="F264"/>
          <cell r="G264"/>
        </row>
        <row r="265">
          <cell r="D265"/>
          <cell r="E265"/>
          <cell r="F265"/>
          <cell r="G265"/>
        </row>
        <row r="266">
          <cell r="D266" t="str">
            <v/>
          </cell>
          <cell r="E266">
            <v>0</v>
          </cell>
          <cell r="F266">
            <v>0</v>
          </cell>
          <cell r="G266">
            <v>0</v>
          </cell>
        </row>
        <row r="267">
          <cell r="D267" t="str">
            <v/>
          </cell>
          <cell r="E267"/>
          <cell r="F267"/>
          <cell r="G267"/>
        </row>
        <row r="268">
          <cell r="D268" t="str">
            <v/>
          </cell>
          <cell r="E268"/>
          <cell r="F268"/>
          <cell r="G268"/>
        </row>
        <row r="269">
          <cell r="D269" t="str">
            <v/>
          </cell>
          <cell r="E269"/>
          <cell r="F269"/>
          <cell r="G269"/>
        </row>
        <row r="270">
          <cell r="D270" t="str">
            <v/>
          </cell>
          <cell r="E270"/>
          <cell r="F270"/>
          <cell r="G270"/>
        </row>
        <row r="271">
          <cell r="D271" t="str">
            <v/>
          </cell>
          <cell r="E271"/>
          <cell r="F271"/>
          <cell r="G271"/>
        </row>
        <row r="272">
          <cell r="D272" t="str">
            <v/>
          </cell>
          <cell r="E272"/>
          <cell r="F272"/>
          <cell r="G272"/>
        </row>
        <row r="273">
          <cell r="D273" t="str">
            <v/>
          </cell>
          <cell r="E273"/>
          <cell r="F273"/>
          <cell r="G273"/>
        </row>
        <row r="274">
          <cell r="D274" t="str">
            <v/>
          </cell>
          <cell r="E274"/>
          <cell r="F274"/>
          <cell r="G274"/>
        </row>
        <row r="275">
          <cell r="D275" t="str">
            <v/>
          </cell>
          <cell r="E275"/>
          <cell r="F275"/>
          <cell r="G275"/>
        </row>
        <row r="276">
          <cell r="D276" t="str">
            <v/>
          </cell>
          <cell r="E276"/>
          <cell r="F276"/>
          <cell r="G276"/>
        </row>
        <row r="277">
          <cell r="D277"/>
          <cell r="E277"/>
          <cell r="F277"/>
          <cell r="G277"/>
        </row>
        <row r="278">
          <cell r="D278" t="str">
            <v/>
          </cell>
          <cell r="E278">
            <v>0</v>
          </cell>
          <cell r="F278">
            <v>0</v>
          </cell>
          <cell r="G278">
            <v>0</v>
          </cell>
        </row>
        <row r="279">
          <cell r="D279" t="str">
            <v/>
          </cell>
          <cell r="E279"/>
          <cell r="F279"/>
          <cell r="G279"/>
        </row>
        <row r="280">
          <cell r="D280" t="str">
            <v/>
          </cell>
          <cell r="E280"/>
          <cell r="F280"/>
          <cell r="G280"/>
        </row>
        <row r="281">
          <cell r="D281" t="str">
            <v/>
          </cell>
          <cell r="E281"/>
          <cell r="F281"/>
          <cell r="G281"/>
        </row>
        <row r="282">
          <cell r="D282" t="str">
            <v/>
          </cell>
          <cell r="E282"/>
          <cell r="F282"/>
          <cell r="G282"/>
        </row>
        <row r="283">
          <cell r="D283" t="str">
            <v/>
          </cell>
          <cell r="E283"/>
          <cell r="F283"/>
          <cell r="G283"/>
        </row>
        <row r="284">
          <cell r="D284" t="str">
            <v/>
          </cell>
          <cell r="E284"/>
          <cell r="F284"/>
          <cell r="G284"/>
        </row>
        <row r="285">
          <cell r="D285" t="str">
            <v/>
          </cell>
          <cell r="E285"/>
          <cell r="F285"/>
          <cell r="G285"/>
        </row>
        <row r="286">
          <cell r="D286" t="str">
            <v/>
          </cell>
          <cell r="E286"/>
          <cell r="F286"/>
          <cell r="G286"/>
        </row>
        <row r="287">
          <cell r="D287" t="str">
            <v/>
          </cell>
          <cell r="E287"/>
          <cell r="F287"/>
          <cell r="G287"/>
        </row>
        <row r="288">
          <cell r="D288" t="str">
            <v/>
          </cell>
          <cell r="E288"/>
          <cell r="F288"/>
          <cell r="G288"/>
        </row>
        <row r="289">
          <cell r="D289"/>
          <cell r="E289"/>
          <cell r="F289"/>
          <cell r="G289"/>
        </row>
        <row r="290">
          <cell r="D290" t="str">
            <v/>
          </cell>
          <cell r="E290">
            <v>0</v>
          </cell>
          <cell r="F290">
            <v>0</v>
          </cell>
          <cell r="G290">
            <v>0</v>
          </cell>
        </row>
        <row r="291">
          <cell r="D291" t="str">
            <v/>
          </cell>
          <cell r="E291"/>
          <cell r="F291"/>
          <cell r="G291"/>
        </row>
        <row r="292">
          <cell r="D292" t="str">
            <v/>
          </cell>
          <cell r="E292"/>
          <cell r="F292"/>
          <cell r="G292"/>
        </row>
        <row r="293">
          <cell r="D293" t="str">
            <v/>
          </cell>
          <cell r="E293"/>
          <cell r="F293"/>
          <cell r="G293"/>
        </row>
        <row r="294">
          <cell r="D294" t="str">
            <v/>
          </cell>
          <cell r="E294"/>
          <cell r="F294"/>
          <cell r="G294"/>
        </row>
        <row r="295">
          <cell r="D295" t="str">
            <v/>
          </cell>
          <cell r="E295"/>
          <cell r="F295"/>
          <cell r="G295"/>
        </row>
        <row r="296">
          <cell r="D296" t="str">
            <v/>
          </cell>
          <cell r="E296"/>
          <cell r="F296"/>
          <cell r="G296"/>
        </row>
        <row r="297">
          <cell r="D297" t="str">
            <v/>
          </cell>
          <cell r="E297"/>
          <cell r="F297"/>
          <cell r="G297"/>
        </row>
        <row r="298">
          <cell r="D298" t="str">
            <v/>
          </cell>
          <cell r="E298"/>
          <cell r="F298"/>
          <cell r="G298"/>
        </row>
        <row r="299">
          <cell r="D299" t="str">
            <v/>
          </cell>
          <cell r="E299"/>
          <cell r="F299"/>
          <cell r="G299"/>
        </row>
        <row r="300">
          <cell r="D300" t="str">
            <v/>
          </cell>
          <cell r="E300"/>
          <cell r="F300"/>
          <cell r="G300"/>
        </row>
        <row r="301">
          <cell r="D301"/>
          <cell r="E301"/>
          <cell r="F301"/>
          <cell r="G301"/>
        </row>
        <row r="302">
          <cell r="D302" t="str">
            <v/>
          </cell>
          <cell r="E302">
            <v>0</v>
          </cell>
          <cell r="F302">
            <v>0</v>
          </cell>
          <cell r="G302">
            <v>0</v>
          </cell>
        </row>
        <row r="303">
          <cell r="D303" t="str">
            <v/>
          </cell>
          <cell r="E303"/>
          <cell r="F303"/>
          <cell r="G303"/>
        </row>
        <row r="304">
          <cell r="D304" t="str">
            <v/>
          </cell>
          <cell r="E304"/>
          <cell r="F304"/>
          <cell r="G304"/>
        </row>
        <row r="305">
          <cell r="D305" t="str">
            <v/>
          </cell>
          <cell r="E305"/>
          <cell r="F305"/>
          <cell r="G305"/>
        </row>
        <row r="306">
          <cell r="D306" t="str">
            <v/>
          </cell>
          <cell r="E306"/>
          <cell r="F306"/>
          <cell r="G306"/>
        </row>
        <row r="307">
          <cell r="D307" t="str">
            <v/>
          </cell>
          <cell r="E307"/>
          <cell r="F307"/>
          <cell r="G307"/>
        </row>
        <row r="308">
          <cell r="D308" t="str">
            <v/>
          </cell>
          <cell r="E308"/>
          <cell r="F308"/>
          <cell r="G308"/>
        </row>
        <row r="309">
          <cell r="D309" t="str">
            <v/>
          </cell>
          <cell r="E309"/>
          <cell r="F309"/>
          <cell r="G309"/>
        </row>
        <row r="310">
          <cell r="D310" t="str">
            <v/>
          </cell>
          <cell r="E310"/>
          <cell r="F310"/>
          <cell r="G310"/>
        </row>
        <row r="311">
          <cell r="D311" t="str">
            <v/>
          </cell>
          <cell r="E311"/>
          <cell r="F311"/>
          <cell r="G311"/>
        </row>
        <row r="312">
          <cell r="D312" t="str">
            <v/>
          </cell>
          <cell r="E312"/>
          <cell r="F312"/>
          <cell r="G312"/>
        </row>
        <row r="313">
          <cell r="D313"/>
          <cell r="E313"/>
          <cell r="F313"/>
          <cell r="G313"/>
        </row>
        <row r="314">
          <cell r="D314" t="str">
            <v/>
          </cell>
          <cell r="E314">
            <v>0</v>
          </cell>
          <cell r="F314">
            <v>0</v>
          </cell>
          <cell r="G314">
            <v>0</v>
          </cell>
        </row>
        <row r="315">
          <cell r="D315" t="str">
            <v/>
          </cell>
          <cell r="E315"/>
          <cell r="F315"/>
          <cell r="G315"/>
        </row>
        <row r="316">
          <cell r="D316" t="str">
            <v/>
          </cell>
          <cell r="E316"/>
          <cell r="F316"/>
          <cell r="G316"/>
        </row>
        <row r="317">
          <cell r="D317" t="str">
            <v/>
          </cell>
          <cell r="E317"/>
          <cell r="F317"/>
          <cell r="G317"/>
        </row>
        <row r="318">
          <cell r="D318" t="str">
            <v/>
          </cell>
          <cell r="E318"/>
          <cell r="F318"/>
          <cell r="G318"/>
        </row>
        <row r="319">
          <cell r="D319" t="str">
            <v/>
          </cell>
          <cell r="E319"/>
          <cell r="F319"/>
          <cell r="G319"/>
        </row>
        <row r="320">
          <cell r="D320" t="str">
            <v/>
          </cell>
          <cell r="E320"/>
          <cell r="F320"/>
          <cell r="G320"/>
        </row>
        <row r="321">
          <cell r="D321" t="str">
            <v/>
          </cell>
          <cell r="E321"/>
          <cell r="F321"/>
          <cell r="G321"/>
        </row>
        <row r="322">
          <cell r="D322" t="str">
            <v/>
          </cell>
          <cell r="E322"/>
          <cell r="F322"/>
          <cell r="G322"/>
        </row>
        <row r="323">
          <cell r="D323" t="str">
            <v/>
          </cell>
          <cell r="E323"/>
          <cell r="F323"/>
          <cell r="G323"/>
        </row>
        <row r="324">
          <cell r="D324" t="str">
            <v/>
          </cell>
          <cell r="E324"/>
          <cell r="F324"/>
          <cell r="G324"/>
        </row>
        <row r="325">
          <cell r="D325"/>
          <cell r="E325"/>
          <cell r="F325"/>
          <cell r="G325"/>
        </row>
        <row r="326">
          <cell r="D326" t="str">
            <v/>
          </cell>
          <cell r="E326">
            <v>0</v>
          </cell>
          <cell r="F326">
            <v>0</v>
          </cell>
          <cell r="G326">
            <v>0</v>
          </cell>
        </row>
        <row r="327">
          <cell r="D327" t="str">
            <v/>
          </cell>
          <cell r="E327"/>
          <cell r="F327"/>
          <cell r="G327"/>
        </row>
        <row r="328">
          <cell r="D328" t="str">
            <v/>
          </cell>
          <cell r="E328"/>
          <cell r="F328"/>
          <cell r="G328"/>
        </row>
        <row r="329">
          <cell r="D329" t="str">
            <v/>
          </cell>
          <cell r="E329"/>
          <cell r="F329"/>
          <cell r="G329"/>
        </row>
        <row r="330">
          <cell r="D330" t="str">
            <v/>
          </cell>
          <cell r="E330"/>
          <cell r="F330"/>
          <cell r="G330"/>
        </row>
        <row r="331">
          <cell r="D331" t="str">
            <v/>
          </cell>
          <cell r="E331"/>
          <cell r="F331"/>
          <cell r="G331"/>
        </row>
        <row r="332">
          <cell r="D332" t="str">
            <v/>
          </cell>
          <cell r="E332"/>
          <cell r="F332"/>
          <cell r="G332"/>
        </row>
        <row r="333">
          <cell r="D333" t="str">
            <v/>
          </cell>
          <cell r="E333"/>
          <cell r="F333"/>
          <cell r="G333"/>
        </row>
        <row r="334">
          <cell r="D334" t="str">
            <v/>
          </cell>
          <cell r="E334"/>
          <cell r="F334"/>
          <cell r="G334"/>
        </row>
        <row r="335">
          <cell r="D335" t="str">
            <v/>
          </cell>
          <cell r="E335"/>
          <cell r="F335"/>
          <cell r="G335"/>
        </row>
        <row r="336">
          <cell r="D336" t="str">
            <v/>
          </cell>
          <cell r="E336"/>
          <cell r="F336"/>
          <cell r="G336"/>
        </row>
        <row r="337">
          <cell r="D337"/>
          <cell r="E337"/>
          <cell r="F337"/>
          <cell r="G337"/>
        </row>
        <row r="338">
          <cell r="D338" t="str">
            <v/>
          </cell>
          <cell r="E338">
            <v>0</v>
          </cell>
          <cell r="F338">
            <v>0</v>
          </cell>
          <cell r="G338">
            <v>0</v>
          </cell>
        </row>
        <row r="339">
          <cell r="D339" t="str">
            <v/>
          </cell>
          <cell r="E339"/>
          <cell r="F339"/>
          <cell r="G339"/>
        </row>
        <row r="340">
          <cell r="D340" t="str">
            <v/>
          </cell>
          <cell r="E340"/>
          <cell r="F340"/>
          <cell r="G340"/>
        </row>
        <row r="341">
          <cell r="D341" t="str">
            <v/>
          </cell>
          <cell r="E341"/>
          <cell r="F341"/>
          <cell r="G341"/>
        </row>
        <row r="342">
          <cell r="D342" t="str">
            <v/>
          </cell>
          <cell r="E342"/>
          <cell r="F342"/>
          <cell r="G342"/>
        </row>
        <row r="343">
          <cell r="D343" t="str">
            <v/>
          </cell>
          <cell r="E343"/>
          <cell r="F343"/>
          <cell r="G343"/>
        </row>
        <row r="344">
          <cell r="D344" t="str">
            <v/>
          </cell>
          <cell r="E344"/>
          <cell r="F344"/>
          <cell r="G344"/>
        </row>
        <row r="345">
          <cell r="D345" t="str">
            <v/>
          </cell>
          <cell r="E345"/>
          <cell r="F345"/>
          <cell r="G345"/>
        </row>
        <row r="346">
          <cell r="D346" t="str">
            <v/>
          </cell>
          <cell r="E346"/>
          <cell r="F346"/>
          <cell r="G346"/>
        </row>
        <row r="347">
          <cell r="D347" t="str">
            <v/>
          </cell>
          <cell r="E347"/>
          <cell r="F347"/>
          <cell r="G347"/>
        </row>
        <row r="348">
          <cell r="D348" t="str">
            <v/>
          </cell>
          <cell r="E348"/>
          <cell r="F348"/>
          <cell r="G348"/>
        </row>
        <row r="349">
          <cell r="D349"/>
          <cell r="E349"/>
          <cell r="F349"/>
          <cell r="G349"/>
        </row>
        <row r="350">
          <cell r="D350" t="str">
            <v/>
          </cell>
          <cell r="E350">
            <v>0</v>
          </cell>
          <cell r="F350">
            <v>0</v>
          </cell>
          <cell r="G350">
            <v>0</v>
          </cell>
        </row>
        <row r="351">
          <cell r="D351" t="str">
            <v/>
          </cell>
          <cell r="E351"/>
          <cell r="F351"/>
          <cell r="G351"/>
        </row>
        <row r="352">
          <cell r="D352" t="str">
            <v/>
          </cell>
          <cell r="E352"/>
          <cell r="F352"/>
          <cell r="G352"/>
        </row>
        <row r="353">
          <cell r="D353" t="str">
            <v/>
          </cell>
          <cell r="E353"/>
          <cell r="F353"/>
          <cell r="G353"/>
        </row>
        <row r="354">
          <cell r="D354" t="str">
            <v/>
          </cell>
          <cell r="E354"/>
          <cell r="F354"/>
          <cell r="G354"/>
        </row>
        <row r="355">
          <cell r="D355" t="str">
            <v/>
          </cell>
          <cell r="E355"/>
          <cell r="F355"/>
          <cell r="G355"/>
        </row>
        <row r="356">
          <cell r="D356" t="str">
            <v/>
          </cell>
          <cell r="E356"/>
          <cell r="F356"/>
          <cell r="G356"/>
        </row>
        <row r="357">
          <cell r="D357" t="str">
            <v/>
          </cell>
          <cell r="E357"/>
          <cell r="F357"/>
          <cell r="G357"/>
        </row>
        <row r="358">
          <cell r="D358" t="str">
            <v/>
          </cell>
          <cell r="E358"/>
          <cell r="F358"/>
          <cell r="G358"/>
        </row>
        <row r="359">
          <cell r="D359" t="str">
            <v/>
          </cell>
          <cell r="E359"/>
          <cell r="F359"/>
          <cell r="G359"/>
        </row>
        <row r="360">
          <cell r="D360" t="str">
            <v/>
          </cell>
          <cell r="E360"/>
          <cell r="F360"/>
          <cell r="G360"/>
        </row>
        <row r="361">
          <cell r="D361"/>
          <cell r="E361"/>
          <cell r="F361"/>
          <cell r="G361"/>
        </row>
        <row r="362">
          <cell r="D362" t="str">
            <v/>
          </cell>
          <cell r="E362">
            <v>0</v>
          </cell>
          <cell r="F362">
            <v>0</v>
          </cell>
          <cell r="G362">
            <v>0</v>
          </cell>
        </row>
        <row r="363">
          <cell r="D363" t="str">
            <v/>
          </cell>
          <cell r="E363"/>
          <cell r="F363"/>
          <cell r="G363"/>
        </row>
        <row r="364">
          <cell r="D364" t="str">
            <v/>
          </cell>
          <cell r="E364"/>
          <cell r="F364"/>
          <cell r="G364"/>
        </row>
        <row r="365">
          <cell r="D365" t="str">
            <v/>
          </cell>
          <cell r="E365"/>
          <cell r="F365"/>
          <cell r="G365"/>
        </row>
        <row r="366">
          <cell r="D366" t="str">
            <v/>
          </cell>
          <cell r="E366"/>
          <cell r="F366"/>
          <cell r="G366"/>
        </row>
        <row r="367">
          <cell r="D367" t="str">
            <v/>
          </cell>
          <cell r="E367"/>
          <cell r="F367"/>
          <cell r="G367"/>
        </row>
        <row r="368">
          <cell r="D368" t="str">
            <v/>
          </cell>
          <cell r="E368"/>
          <cell r="F368"/>
          <cell r="G368"/>
        </row>
        <row r="369">
          <cell r="D369" t="str">
            <v/>
          </cell>
          <cell r="E369"/>
          <cell r="F369"/>
          <cell r="G369"/>
        </row>
        <row r="370">
          <cell r="D370" t="str">
            <v/>
          </cell>
          <cell r="E370"/>
          <cell r="F370"/>
          <cell r="G370"/>
        </row>
        <row r="371">
          <cell r="D371" t="str">
            <v/>
          </cell>
          <cell r="E371"/>
          <cell r="F371"/>
          <cell r="G371"/>
        </row>
        <row r="372">
          <cell r="D372" t="str">
            <v/>
          </cell>
          <cell r="E372"/>
          <cell r="F372"/>
          <cell r="G372"/>
        </row>
        <row r="373">
          <cell r="D373"/>
          <cell r="E373"/>
          <cell r="F373"/>
          <cell r="G373"/>
        </row>
        <row r="374">
          <cell r="D374"/>
          <cell r="E374"/>
          <cell r="F374"/>
          <cell r="G374"/>
        </row>
        <row r="375">
          <cell r="E375"/>
          <cell r="F375"/>
          <cell r="G375"/>
        </row>
      </sheetData>
      <sheetData sheetId="50">
        <row r="15">
          <cell r="D15" t="str">
            <v>Comprehensive Agricultural Support Programme Grant</v>
          </cell>
          <cell r="E15">
            <v>214053</v>
          </cell>
          <cell r="F15">
            <v>218604</v>
          </cell>
          <cell r="G15">
            <v>222175</v>
          </cell>
        </row>
        <row r="16">
          <cell r="D16" t="str">
            <v>Ilima/Letsema Projects Grant</v>
          </cell>
          <cell r="E16">
            <v>73799</v>
          </cell>
          <cell r="F16">
            <v>75424</v>
          </cell>
          <cell r="G16">
            <v>76685</v>
          </cell>
        </row>
        <row r="17">
          <cell r="D17" t="str">
            <v>Land Care Programme Grant: Poverty Relief and Infrastructure Development</v>
          </cell>
          <cell r="E17">
            <v>13022</v>
          </cell>
          <cell r="F17">
            <v>13110</v>
          </cell>
          <cell r="G17">
            <v>13310</v>
          </cell>
        </row>
        <row r="18">
          <cell r="D18" t="str">
            <v/>
          </cell>
          <cell r="E18"/>
          <cell r="F18"/>
          <cell r="G18"/>
        </row>
        <row r="19">
          <cell r="D19" t="str">
            <v/>
          </cell>
          <cell r="E19"/>
          <cell r="F19"/>
          <cell r="G19"/>
        </row>
        <row r="20">
          <cell r="D20" t="str">
            <v/>
          </cell>
          <cell r="E20"/>
          <cell r="F20"/>
          <cell r="G20"/>
        </row>
        <row r="21">
          <cell r="D21" t="str">
            <v/>
          </cell>
          <cell r="E21"/>
          <cell r="F21"/>
          <cell r="G21"/>
        </row>
        <row r="22">
          <cell r="D22" t="str">
            <v/>
          </cell>
          <cell r="E22"/>
          <cell r="F22"/>
          <cell r="G22"/>
        </row>
        <row r="23">
          <cell r="D23" t="str">
            <v/>
          </cell>
          <cell r="E23"/>
          <cell r="F23"/>
          <cell r="G23"/>
        </row>
        <row r="24">
          <cell r="D24" t="str">
            <v/>
          </cell>
          <cell r="E24"/>
          <cell r="F24"/>
          <cell r="G24"/>
        </row>
        <row r="25">
          <cell r="D25"/>
          <cell r="E25"/>
          <cell r="F25"/>
          <cell r="G25"/>
        </row>
        <row r="26">
          <cell r="D26" t="str">
            <v>Basic Education</v>
          </cell>
          <cell r="E26">
            <v>4113975</v>
          </cell>
          <cell r="F26">
            <v>4195275</v>
          </cell>
          <cell r="G26">
            <v>4366483</v>
          </cell>
        </row>
        <row r="27">
          <cell r="D27" t="str">
            <v>Education Infrastructure Grant</v>
          </cell>
          <cell r="E27">
            <v>2120492</v>
          </cell>
          <cell r="F27">
            <v>2137060</v>
          </cell>
          <cell r="G27">
            <v>2230004</v>
          </cell>
        </row>
        <row r="28">
          <cell r="D28" t="str">
            <v>HIV and AIDS (Life Skills Education) Grant</v>
          </cell>
          <cell r="E28">
            <v>61450</v>
          </cell>
          <cell r="F28">
            <v>61095</v>
          </cell>
          <cell r="G28">
            <v>62910</v>
          </cell>
        </row>
        <row r="29">
          <cell r="D29" t="str">
            <v>Learners With Profound Intellectual Disabilities Grant</v>
          </cell>
          <cell r="E29">
            <v>32576</v>
          </cell>
          <cell r="F29">
            <v>33564</v>
          </cell>
          <cell r="G29">
            <v>34534</v>
          </cell>
        </row>
        <row r="30">
          <cell r="D30" t="str">
            <v>Maths, Science and Technology Grant</v>
          </cell>
          <cell r="E30">
            <v>67855</v>
          </cell>
          <cell r="F30">
            <v>70244</v>
          </cell>
          <cell r="G30">
            <v>71193</v>
          </cell>
        </row>
        <row r="31">
          <cell r="D31" t="str">
            <v>National School Nutrition Programme Grant</v>
          </cell>
          <cell r="E31">
            <v>1831602</v>
          </cell>
          <cell r="F31">
            <v>1893312</v>
          </cell>
          <cell r="G31">
            <v>1967842</v>
          </cell>
        </row>
        <row r="32">
          <cell r="D32" t="str">
            <v/>
          </cell>
          <cell r="E32"/>
          <cell r="F32"/>
          <cell r="G32"/>
        </row>
        <row r="33">
          <cell r="D33" t="str">
            <v/>
          </cell>
          <cell r="E33"/>
          <cell r="F33"/>
          <cell r="G33"/>
        </row>
        <row r="34">
          <cell r="D34" t="str">
            <v/>
          </cell>
          <cell r="E34"/>
          <cell r="F34"/>
          <cell r="G34"/>
        </row>
        <row r="35">
          <cell r="D35" t="str">
            <v/>
          </cell>
          <cell r="E35"/>
          <cell r="F35"/>
          <cell r="G35"/>
        </row>
        <row r="36">
          <cell r="D36" t="str">
            <v/>
          </cell>
          <cell r="E36"/>
          <cell r="F36"/>
          <cell r="G36"/>
        </row>
        <row r="37">
          <cell r="D37"/>
          <cell r="E37"/>
          <cell r="F37"/>
          <cell r="G37"/>
        </row>
        <row r="38">
          <cell r="D38" t="str">
            <v>Cooperative Governance</v>
          </cell>
          <cell r="E38">
            <v>0</v>
          </cell>
          <cell r="F38">
            <v>0</v>
          </cell>
          <cell r="G38">
            <v>0</v>
          </cell>
        </row>
        <row r="39">
          <cell r="D39" t="str">
            <v>Provincial Disaster Relief Grant</v>
          </cell>
          <cell r="E39"/>
          <cell r="F39"/>
          <cell r="G39"/>
        </row>
        <row r="40">
          <cell r="D40" t="str">
            <v/>
          </cell>
          <cell r="E40"/>
          <cell r="F40"/>
          <cell r="G40"/>
        </row>
        <row r="41">
          <cell r="D41" t="str">
            <v/>
          </cell>
          <cell r="E41"/>
          <cell r="F41"/>
          <cell r="G41"/>
        </row>
        <row r="42">
          <cell r="D42" t="str">
            <v/>
          </cell>
          <cell r="E42"/>
          <cell r="F42"/>
          <cell r="G42"/>
        </row>
        <row r="43">
          <cell r="D43" t="str">
            <v/>
          </cell>
          <cell r="E43"/>
          <cell r="F43"/>
          <cell r="G43"/>
        </row>
        <row r="44">
          <cell r="D44" t="str">
            <v/>
          </cell>
          <cell r="E44"/>
          <cell r="F44"/>
          <cell r="G44"/>
        </row>
        <row r="45">
          <cell r="D45" t="str">
            <v/>
          </cell>
          <cell r="E45"/>
          <cell r="F45"/>
          <cell r="G45"/>
        </row>
        <row r="46">
          <cell r="D46" t="str">
            <v/>
          </cell>
          <cell r="E46"/>
          <cell r="F46"/>
          <cell r="G46"/>
        </row>
        <row r="47">
          <cell r="D47" t="str">
            <v/>
          </cell>
          <cell r="E47"/>
          <cell r="F47"/>
          <cell r="G47"/>
        </row>
        <row r="48">
          <cell r="D48" t="str">
            <v/>
          </cell>
          <cell r="E48"/>
          <cell r="F48"/>
          <cell r="G48"/>
        </row>
        <row r="49">
          <cell r="D49"/>
          <cell r="E49"/>
          <cell r="F49"/>
          <cell r="G49"/>
        </row>
        <row r="50">
          <cell r="D50" t="str">
            <v>Health</v>
          </cell>
          <cell r="E50">
            <v>10977269</v>
          </cell>
          <cell r="F50">
            <v>11165325</v>
          </cell>
          <cell r="G50">
            <v>11071507</v>
          </cell>
        </row>
        <row r="51">
          <cell r="D51" t="str">
            <v>Health Facility Revitalisation Grant</v>
          </cell>
          <cell r="E51">
            <v>1247730</v>
          </cell>
          <cell r="F51">
            <v>1268166</v>
          </cell>
          <cell r="G51">
            <v>1323204</v>
          </cell>
        </row>
        <row r="52">
          <cell r="D52" t="str">
            <v>HIV, TB, Malaria and Community Outreach Grant</v>
          </cell>
          <cell r="E52">
            <v>7160537</v>
          </cell>
          <cell r="F52">
            <v>7276975</v>
          </cell>
          <cell r="G52">
            <v>7118208</v>
          </cell>
        </row>
        <row r="53">
          <cell r="D53" t="str">
            <v>Human Resources and Training Grant</v>
          </cell>
          <cell r="E53">
            <v>562959</v>
          </cell>
          <cell r="F53">
            <v>571970</v>
          </cell>
          <cell r="G53">
            <v>578935</v>
          </cell>
        </row>
        <row r="54">
          <cell r="D54" t="str">
            <v>National Tertiary Services Grant</v>
          </cell>
          <cell r="E54">
            <v>1955628</v>
          </cell>
          <cell r="F54">
            <v>1997372</v>
          </cell>
          <cell r="G54">
            <v>2000300</v>
          </cell>
        </row>
        <row r="55">
          <cell r="D55" t="str">
            <v>National Health Insurance Grant</v>
          </cell>
          <cell r="E55">
            <v>50415</v>
          </cell>
          <cell r="F55">
            <v>50842</v>
          </cell>
          <cell r="G55">
            <v>50860</v>
          </cell>
        </row>
        <row r="56">
          <cell r="D56" t="str">
            <v/>
          </cell>
          <cell r="E56"/>
          <cell r="F56"/>
          <cell r="G56"/>
        </row>
        <row r="57">
          <cell r="D57" t="str">
            <v/>
          </cell>
          <cell r="E57"/>
          <cell r="F57"/>
          <cell r="G57"/>
        </row>
        <row r="58">
          <cell r="D58" t="str">
            <v/>
          </cell>
          <cell r="E58"/>
          <cell r="F58"/>
          <cell r="G58"/>
        </row>
        <row r="59">
          <cell r="D59" t="str">
            <v/>
          </cell>
          <cell r="E59"/>
          <cell r="F59"/>
          <cell r="G59"/>
        </row>
        <row r="60">
          <cell r="D60" t="str">
            <v/>
          </cell>
          <cell r="E60"/>
          <cell r="F60"/>
          <cell r="G60"/>
        </row>
        <row r="61">
          <cell r="D61"/>
          <cell r="E61"/>
          <cell r="F61"/>
          <cell r="G61"/>
        </row>
        <row r="62">
          <cell r="D62" t="str">
            <v>Human Settlements</v>
          </cell>
          <cell r="E62">
            <v>3169396</v>
          </cell>
          <cell r="F62">
            <v>3294387</v>
          </cell>
          <cell r="G62">
            <v>3447505</v>
          </cell>
        </row>
        <row r="63">
          <cell r="D63" t="str">
            <v>Human Settlements Development Grant</v>
          </cell>
          <cell r="E63">
            <v>2455021</v>
          </cell>
          <cell r="F63">
            <v>2537519</v>
          </cell>
          <cell r="G63">
            <v>2657279</v>
          </cell>
        </row>
        <row r="64">
          <cell r="D64" t="str">
            <v>Informal Settlements Upgrading Partnership Grant: Provinces</v>
          </cell>
          <cell r="E64">
            <v>714375</v>
          </cell>
          <cell r="F64">
            <v>756868</v>
          </cell>
          <cell r="G64">
            <v>790226</v>
          </cell>
        </row>
        <row r="65">
          <cell r="D65" t="str">
            <v>Provincial Emergency Housing Grant</v>
          </cell>
          <cell r="E65">
            <v>0</v>
          </cell>
          <cell r="F65">
            <v>0</v>
          </cell>
          <cell r="G65">
            <v>0</v>
          </cell>
        </row>
        <row r="66">
          <cell r="D66" t="str">
            <v/>
          </cell>
          <cell r="E66"/>
          <cell r="F66"/>
          <cell r="G66"/>
        </row>
        <row r="67">
          <cell r="D67" t="str">
            <v/>
          </cell>
          <cell r="E67"/>
          <cell r="F67"/>
          <cell r="G67"/>
        </row>
        <row r="68">
          <cell r="D68" t="str">
            <v/>
          </cell>
          <cell r="E68"/>
          <cell r="F68"/>
          <cell r="G68"/>
        </row>
        <row r="69">
          <cell r="D69" t="str">
            <v/>
          </cell>
          <cell r="E69"/>
          <cell r="F69"/>
          <cell r="G69"/>
        </row>
        <row r="70">
          <cell r="D70" t="str">
            <v/>
          </cell>
          <cell r="E70"/>
          <cell r="F70"/>
          <cell r="G70"/>
        </row>
        <row r="71">
          <cell r="D71" t="str">
            <v/>
          </cell>
          <cell r="E71"/>
          <cell r="F71"/>
          <cell r="G71"/>
        </row>
        <row r="72">
          <cell r="D72" t="str">
            <v/>
          </cell>
          <cell r="E72"/>
          <cell r="F72"/>
          <cell r="G72"/>
        </row>
        <row r="73">
          <cell r="D73"/>
          <cell r="E73"/>
          <cell r="F73"/>
          <cell r="G73"/>
        </row>
        <row r="74">
          <cell r="D74" t="str">
            <v>Public Works and Infrastructure</v>
          </cell>
          <cell r="E74">
            <v>212997</v>
          </cell>
          <cell r="F74">
            <v>0</v>
          </cell>
          <cell r="G74">
            <v>0</v>
          </cell>
        </row>
        <row r="75">
          <cell r="D75" t="str">
            <v>Expanded Public Works Programme Integrated Grant for Provinces</v>
          </cell>
          <cell r="E75">
            <v>114398</v>
          </cell>
          <cell r="F75">
            <v>0</v>
          </cell>
          <cell r="G75">
            <v>0</v>
          </cell>
        </row>
        <row r="76">
          <cell r="D76" t="str">
            <v>Social Sector Expanded Public Works Programme Incentive Grant for Provinces</v>
          </cell>
          <cell r="E76">
            <v>98599</v>
          </cell>
          <cell r="F76">
            <v>0</v>
          </cell>
          <cell r="G76">
            <v>0</v>
          </cell>
        </row>
        <row r="77">
          <cell r="D77" t="str">
            <v/>
          </cell>
          <cell r="E77"/>
          <cell r="F77"/>
          <cell r="G77"/>
        </row>
        <row r="78">
          <cell r="D78" t="str">
            <v/>
          </cell>
          <cell r="E78"/>
          <cell r="F78"/>
          <cell r="G78"/>
        </row>
        <row r="79">
          <cell r="D79" t="str">
            <v/>
          </cell>
          <cell r="E79"/>
          <cell r="F79"/>
          <cell r="G79"/>
        </row>
        <row r="80">
          <cell r="D80" t="str">
            <v/>
          </cell>
          <cell r="E80"/>
          <cell r="F80"/>
          <cell r="G80"/>
        </row>
        <row r="81">
          <cell r="D81" t="str">
            <v/>
          </cell>
          <cell r="E81"/>
          <cell r="F81"/>
          <cell r="G81"/>
        </row>
        <row r="82">
          <cell r="D82" t="str">
            <v/>
          </cell>
          <cell r="E82"/>
          <cell r="F82"/>
          <cell r="G82"/>
        </row>
        <row r="83">
          <cell r="D83" t="str">
            <v/>
          </cell>
          <cell r="E83"/>
          <cell r="F83"/>
          <cell r="G83"/>
        </row>
        <row r="84">
          <cell r="D84" t="str">
            <v/>
          </cell>
          <cell r="E84"/>
          <cell r="F84"/>
          <cell r="G84"/>
        </row>
        <row r="85">
          <cell r="D85"/>
          <cell r="E85"/>
          <cell r="F85"/>
          <cell r="G85"/>
        </row>
        <row r="86">
          <cell r="D86" t="str">
            <v>Social Development</v>
          </cell>
          <cell r="E86">
            <v>227031</v>
          </cell>
          <cell r="F86">
            <v>246758</v>
          </cell>
          <cell r="G86">
            <v>257227</v>
          </cell>
        </row>
        <row r="87">
          <cell r="D87" t="str">
            <v>Early Childhood Development Grant</v>
          </cell>
          <cell r="E87">
            <v>227031</v>
          </cell>
          <cell r="F87">
            <v>246758</v>
          </cell>
          <cell r="G87">
            <v>257227</v>
          </cell>
        </row>
        <row r="88">
          <cell r="D88" t="str">
            <v/>
          </cell>
          <cell r="E88"/>
          <cell r="F88"/>
          <cell r="G88"/>
        </row>
        <row r="89">
          <cell r="D89" t="str">
            <v/>
          </cell>
          <cell r="E89"/>
          <cell r="F89"/>
          <cell r="G89"/>
        </row>
        <row r="90">
          <cell r="D90" t="str">
            <v/>
          </cell>
          <cell r="E90"/>
          <cell r="F90"/>
          <cell r="G90"/>
        </row>
        <row r="91">
          <cell r="D91" t="str">
            <v/>
          </cell>
          <cell r="E91"/>
          <cell r="F91"/>
          <cell r="G91"/>
        </row>
        <row r="92">
          <cell r="D92" t="str">
            <v/>
          </cell>
          <cell r="E92"/>
          <cell r="F92"/>
          <cell r="G92"/>
        </row>
        <row r="93">
          <cell r="D93" t="str">
            <v/>
          </cell>
          <cell r="E93"/>
          <cell r="F93"/>
          <cell r="G93"/>
        </row>
        <row r="94">
          <cell r="D94" t="str">
            <v/>
          </cell>
          <cell r="E94"/>
          <cell r="F94"/>
          <cell r="G94"/>
        </row>
        <row r="95">
          <cell r="D95" t="str">
            <v/>
          </cell>
          <cell r="E95"/>
          <cell r="F95"/>
          <cell r="G95"/>
        </row>
        <row r="96">
          <cell r="D96" t="str">
            <v/>
          </cell>
          <cell r="E96"/>
          <cell r="F96"/>
          <cell r="G96"/>
        </row>
        <row r="97">
          <cell r="D97"/>
          <cell r="E97"/>
          <cell r="F97"/>
          <cell r="G97"/>
        </row>
        <row r="98">
          <cell r="D98" t="str">
            <v>Sport, Arts and Culture</v>
          </cell>
          <cell r="E98">
            <v>279780</v>
          </cell>
          <cell r="F98">
            <v>279231</v>
          </cell>
          <cell r="G98">
            <v>275155</v>
          </cell>
        </row>
        <row r="99">
          <cell r="D99" t="str">
            <v>Community Library Services Grant</v>
          </cell>
          <cell r="E99">
            <v>185572</v>
          </cell>
          <cell r="F99">
            <v>186505</v>
          </cell>
          <cell r="G99">
            <v>189050</v>
          </cell>
        </row>
        <row r="100">
          <cell r="D100" t="str">
            <v>Mass Participation and Sport Development Grant</v>
          </cell>
          <cell r="E100">
            <v>94208</v>
          </cell>
          <cell r="F100">
            <v>92726</v>
          </cell>
          <cell r="G100">
            <v>86105</v>
          </cell>
        </row>
        <row r="101">
          <cell r="D101" t="str">
            <v/>
          </cell>
          <cell r="E101"/>
          <cell r="F101"/>
          <cell r="G101"/>
        </row>
        <row r="102">
          <cell r="D102" t="str">
            <v/>
          </cell>
          <cell r="E102"/>
          <cell r="F102"/>
          <cell r="G102"/>
        </row>
        <row r="103">
          <cell r="D103" t="str">
            <v/>
          </cell>
          <cell r="E103"/>
          <cell r="F103"/>
          <cell r="G103"/>
        </row>
        <row r="104">
          <cell r="D104" t="str">
            <v/>
          </cell>
          <cell r="E104"/>
          <cell r="F104"/>
          <cell r="G104"/>
        </row>
        <row r="105">
          <cell r="D105" t="str">
            <v/>
          </cell>
          <cell r="E105"/>
          <cell r="F105"/>
          <cell r="G105"/>
        </row>
        <row r="106">
          <cell r="D106" t="str">
            <v/>
          </cell>
          <cell r="E106"/>
          <cell r="F106"/>
          <cell r="G106"/>
        </row>
        <row r="107">
          <cell r="D107" t="str">
            <v/>
          </cell>
          <cell r="E107"/>
          <cell r="F107"/>
          <cell r="G107"/>
        </row>
        <row r="108">
          <cell r="D108" t="str">
            <v/>
          </cell>
          <cell r="E108"/>
          <cell r="F108"/>
          <cell r="G108"/>
        </row>
        <row r="109">
          <cell r="D109"/>
          <cell r="E109"/>
          <cell r="F109"/>
          <cell r="G109"/>
        </row>
        <row r="110">
          <cell r="D110" t="str">
            <v>Transport</v>
          </cell>
          <cell r="E110">
            <v>3453137</v>
          </cell>
          <cell r="F110">
            <v>3240182</v>
          </cell>
          <cell r="G110">
            <v>3394431.9065097868</v>
          </cell>
        </row>
        <row r="111">
          <cell r="D111" t="str">
            <v>Provincial Roads Maintenance Grant</v>
          </cell>
          <cell r="E111">
            <v>2138225</v>
          </cell>
          <cell r="F111">
            <v>1930879</v>
          </cell>
          <cell r="G111">
            <v>2027423</v>
          </cell>
        </row>
        <row r="112">
          <cell r="D112" t="str">
            <v>Public Transport Operations Grant</v>
          </cell>
          <cell r="E112">
            <v>1314912</v>
          </cell>
          <cell r="F112">
            <v>1309303</v>
          </cell>
          <cell r="G112">
            <v>1367008.9065097866</v>
          </cell>
        </row>
        <row r="113">
          <cell r="D113" t="str">
            <v/>
          </cell>
          <cell r="E113"/>
          <cell r="F113"/>
          <cell r="G113"/>
        </row>
        <row r="114">
          <cell r="D114" t="str">
            <v/>
          </cell>
          <cell r="E114"/>
          <cell r="F114"/>
          <cell r="G114"/>
        </row>
        <row r="115">
          <cell r="D115" t="str">
            <v/>
          </cell>
          <cell r="E115"/>
          <cell r="F115"/>
          <cell r="G115"/>
        </row>
        <row r="116">
          <cell r="D116" t="str">
            <v/>
          </cell>
          <cell r="E116"/>
          <cell r="F116"/>
          <cell r="G116"/>
        </row>
        <row r="117">
          <cell r="D117" t="str">
            <v/>
          </cell>
          <cell r="E117"/>
          <cell r="F117"/>
          <cell r="G117"/>
        </row>
        <row r="118">
          <cell r="D118" t="str">
            <v/>
          </cell>
          <cell r="E118"/>
          <cell r="F118"/>
          <cell r="G118"/>
        </row>
        <row r="119">
          <cell r="D119" t="str">
            <v/>
          </cell>
          <cell r="E119"/>
          <cell r="F119"/>
          <cell r="G119"/>
        </row>
        <row r="120">
          <cell r="D120" t="str">
            <v/>
          </cell>
          <cell r="E120"/>
          <cell r="F120"/>
          <cell r="G120"/>
        </row>
        <row r="121">
          <cell r="D121"/>
          <cell r="E121"/>
          <cell r="F121"/>
          <cell r="G121"/>
        </row>
        <row r="122">
          <cell r="D122" t="str">
            <v/>
          </cell>
          <cell r="E122">
            <v>0</v>
          </cell>
          <cell r="F122">
            <v>0</v>
          </cell>
          <cell r="G122">
            <v>0</v>
          </cell>
        </row>
        <row r="123">
          <cell r="D123" t="str">
            <v/>
          </cell>
          <cell r="E123"/>
          <cell r="F123"/>
          <cell r="G123"/>
        </row>
        <row r="124">
          <cell r="D124" t="str">
            <v/>
          </cell>
          <cell r="E124"/>
          <cell r="F124"/>
          <cell r="G124"/>
        </row>
        <row r="125">
          <cell r="D125" t="str">
            <v/>
          </cell>
          <cell r="E125"/>
          <cell r="F125"/>
          <cell r="G125"/>
        </row>
        <row r="126">
          <cell r="D126" t="str">
            <v/>
          </cell>
          <cell r="E126"/>
          <cell r="F126"/>
          <cell r="G126"/>
        </row>
        <row r="127">
          <cell r="D127" t="str">
            <v/>
          </cell>
          <cell r="E127"/>
          <cell r="F127"/>
          <cell r="G127"/>
        </row>
        <row r="128">
          <cell r="D128" t="str">
            <v/>
          </cell>
          <cell r="E128"/>
          <cell r="F128"/>
          <cell r="G128"/>
        </row>
        <row r="129">
          <cell r="D129" t="str">
            <v/>
          </cell>
          <cell r="E129"/>
          <cell r="F129"/>
          <cell r="G129"/>
        </row>
        <row r="130">
          <cell r="D130" t="str">
            <v/>
          </cell>
          <cell r="E130"/>
          <cell r="F130"/>
          <cell r="G130"/>
        </row>
        <row r="131">
          <cell r="D131" t="str">
            <v/>
          </cell>
          <cell r="E131"/>
          <cell r="F131"/>
          <cell r="G131"/>
        </row>
        <row r="132">
          <cell r="D132" t="str">
            <v/>
          </cell>
          <cell r="E132"/>
          <cell r="F132"/>
          <cell r="G132"/>
        </row>
        <row r="133">
          <cell r="D133"/>
          <cell r="E133"/>
          <cell r="F133"/>
          <cell r="G133"/>
        </row>
        <row r="134">
          <cell r="D134" t="str">
            <v/>
          </cell>
          <cell r="E134">
            <v>0</v>
          </cell>
          <cell r="F134">
            <v>0</v>
          </cell>
          <cell r="G134">
            <v>0</v>
          </cell>
        </row>
        <row r="135">
          <cell r="D135" t="str">
            <v/>
          </cell>
          <cell r="E135"/>
          <cell r="F135"/>
          <cell r="G135"/>
        </row>
        <row r="136">
          <cell r="D136" t="str">
            <v/>
          </cell>
          <cell r="E136"/>
          <cell r="F136"/>
          <cell r="G136"/>
        </row>
        <row r="137">
          <cell r="D137" t="str">
            <v/>
          </cell>
          <cell r="E137"/>
          <cell r="F137"/>
          <cell r="G137"/>
        </row>
        <row r="138">
          <cell r="D138" t="str">
            <v/>
          </cell>
          <cell r="E138"/>
          <cell r="F138"/>
          <cell r="G138"/>
        </row>
        <row r="139">
          <cell r="D139" t="str">
            <v/>
          </cell>
          <cell r="E139"/>
          <cell r="F139"/>
          <cell r="G139"/>
        </row>
        <row r="140">
          <cell r="D140" t="str">
            <v/>
          </cell>
          <cell r="E140"/>
          <cell r="F140"/>
          <cell r="G140"/>
        </row>
        <row r="141">
          <cell r="D141" t="str">
            <v/>
          </cell>
          <cell r="E141"/>
          <cell r="F141"/>
          <cell r="G141"/>
        </row>
        <row r="142">
          <cell r="D142" t="str">
            <v/>
          </cell>
          <cell r="E142"/>
          <cell r="F142"/>
          <cell r="G142"/>
        </row>
        <row r="143">
          <cell r="D143" t="str">
            <v/>
          </cell>
          <cell r="E143"/>
          <cell r="F143"/>
          <cell r="G143"/>
        </row>
        <row r="144">
          <cell r="D144" t="str">
            <v/>
          </cell>
          <cell r="E144"/>
          <cell r="F144"/>
          <cell r="G144"/>
        </row>
        <row r="145">
          <cell r="D145"/>
          <cell r="E145"/>
          <cell r="F145"/>
          <cell r="G145"/>
        </row>
        <row r="146">
          <cell r="D146" t="str">
            <v/>
          </cell>
          <cell r="E146">
            <v>0</v>
          </cell>
          <cell r="F146">
            <v>0</v>
          </cell>
          <cell r="G146">
            <v>0</v>
          </cell>
        </row>
        <row r="147">
          <cell r="D147" t="str">
            <v/>
          </cell>
          <cell r="E147"/>
          <cell r="F147"/>
          <cell r="G147"/>
        </row>
        <row r="148">
          <cell r="D148" t="str">
            <v/>
          </cell>
          <cell r="E148"/>
          <cell r="F148"/>
          <cell r="G148"/>
        </row>
        <row r="149">
          <cell r="D149" t="str">
            <v/>
          </cell>
          <cell r="E149"/>
          <cell r="F149"/>
          <cell r="G149"/>
        </row>
        <row r="150">
          <cell r="D150" t="str">
            <v/>
          </cell>
          <cell r="E150"/>
          <cell r="F150"/>
          <cell r="G150"/>
        </row>
        <row r="151">
          <cell r="D151" t="str">
            <v/>
          </cell>
          <cell r="E151"/>
          <cell r="F151"/>
          <cell r="G151"/>
        </row>
        <row r="152">
          <cell r="D152" t="str">
            <v/>
          </cell>
          <cell r="E152"/>
          <cell r="F152"/>
          <cell r="G152"/>
        </row>
        <row r="153">
          <cell r="D153" t="str">
            <v/>
          </cell>
          <cell r="E153"/>
          <cell r="F153"/>
          <cell r="G153"/>
        </row>
        <row r="154">
          <cell r="D154" t="str">
            <v/>
          </cell>
          <cell r="E154"/>
          <cell r="F154"/>
          <cell r="G154"/>
        </row>
        <row r="155">
          <cell r="D155" t="str">
            <v/>
          </cell>
          <cell r="E155"/>
          <cell r="F155"/>
          <cell r="G155"/>
        </row>
        <row r="156">
          <cell r="D156" t="str">
            <v/>
          </cell>
          <cell r="E156"/>
          <cell r="F156"/>
          <cell r="G156"/>
        </row>
        <row r="157">
          <cell r="D157"/>
          <cell r="E157"/>
          <cell r="F157"/>
          <cell r="G157"/>
        </row>
        <row r="158">
          <cell r="D158" t="str">
            <v/>
          </cell>
          <cell r="E158">
            <v>0</v>
          </cell>
          <cell r="F158">
            <v>0</v>
          </cell>
          <cell r="G158">
            <v>0</v>
          </cell>
        </row>
        <row r="159">
          <cell r="D159" t="str">
            <v/>
          </cell>
          <cell r="E159"/>
          <cell r="F159"/>
          <cell r="G159"/>
        </row>
        <row r="160">
          <cell r="D160" t="str">
            <v/>
          </cell>
          <cell r="E160"/>
          <cell r="F160"/>
          <cell r="G160"/>
        </row>
        <row r="161">
          <cell r="D161" t="str">
            <v/>
          </cell>
          <cell r="E161"/>
          <cell r="F161"/>
          <cell r="G161"/>
        </row>
        <row r="162">
          <cell r="D162" t="str">
            <v/>
          </cell>
          <cell r="E162"/>
          <cell r="F162"/>
          <cell r="G162"/>
        </row>
        <row r="163">
          <cell r="D163" t="str">
            <v/>
          </cell>
          <cell r="E163"/>
          <cell r="F163"/>
          <cell r="G163"/>
        </row>
        <row r="164">
          <cell r="D164" t="str">
            <v/>
          </cell>
          <cell r="E164"/>
          <cell r="F164"/>
          <cell r="G164"/>
        </row>
        <row r="165">
          <cell r="D165" t="str">
            <v/>
          </cell>
          <cell r="E165"/>
          <cell r="F165"/>
          <cell r="G165"/>
        </row>
        <row r="166">
          <cell r="D166" t="str">
            <v/>
          </cell>
          <cell r="E166"/>
          <cell r="F166"/>
          <cell r="G166"/>
        </row>
        <row r="167">
          <cell r="D167" t="str">
            <v/>
          </cell>
          <cell r="E167"/>
          <cell r="F167"/>
          <cell r="G167"/>
        </row>
        <row r="168">
          <cell r="D168" t="str">
            <v/>
          </cell>
          <cell r="E168"/>
          <cell r="F168"/>
          <cell r="G168"/>
        </row>
        <row r="169">
          <cell r="D169"/>
          <cell r="E169"/>
          <cell r="F169"/>
          <cell r="G169"/>
        </row>
        <row r="170">
          <cell r="D170" t="str">
            <v/>
          </cell>
          <cell r="E170">
            <v>0</v>
          </cell>
          <cell r="F170">
            <v>0</v>
          </cell>
          <cell r="G170">
            <v>0</v>
          </cell>
        </row>
        <row r="171">
          <cell r="D171" t="str">
            <v/>
          </cell>
          <cell r="E171"/>
          <cell r="F171"/>
          <cell r="G171"/>
        </row>
        <row r="172">
          <cell r="D172" t="str">
            <v/>
          </cell>
          <cell r="E172"/>
          <cell r="F172"/>
          <cell r="G172"/>
        </row>
        <row r="173">
          <cell r="D173" t="str">
            <v/>
          </cell>
          <cell r="E173"/>
          <cell r="F173"/>
          <cell r="G173"/>
        </row>
        <row r="174">
          <cell r="D174" t="str">
            <v/>
          </cell>
          <cell r="E174"/>
          <cell r="F174"/>
          <cell r="G174"/>
        </row>
        <row r="175">
          <cell r="D175" t="str">
            <v/>
          </cell>
          <cell r="E175"/>
          <cell r="F175"/>
          <cell r="G175"/>
        </row>
        <row r="176">
          <cell r="D176" t="str">
            <v/>
          </cell>
          <cell r="E176"/>
          <cell r="F176"/>
          <cell r="G176"/>
        </row>
        <row r="177">
          <cell r="D177" t="str">
            <v/>
          </cell>
          <cell r="E177"/>
          <cell r="F177"/>
          <cell r="G177"/>
        </row>
        <row r="178">
          <cell r="D178" t="str">
            <v/>
          </cell>
          <cell r="E178"/>
          <cell r="F178"/>
          <cell r="G178"/>
        </row>
        <row r="179">
          <cell r="D179" t="str">
            <v/>
          </cell>
          <cell r="E179"/>
          <cell r="F179"/>
          <cell r="G179"/>
        </row>
        <row r="180">
          <cell r="D180" t="str">
            <v/>
          </cell>
          <cell r="E180"/>
          <cell r="F180"/>
          <cell r="G180"/>
        </row>
        <row r="181">
          <cell r="D181"/>
          <cell r="E181"/>
          <cell r="F181"/>
          <cell r="G181"/>
        </row>
        <row r="182">
          <cell r="D182" t="str">
            <v/>
          </cell>
          <cell r="E182">
            <v>0</v>
          </cell>
          <cell r="F182">
            <v>0</v>
          </cell>
          <cell r="G182">
            <v>0</v>
          </cell>
        </row>
        <row r="183">
          <cell r="D183" t="str">
            <v/>
          </cell>
          <cell r="E183"/>
          <cell r="F183"/>
          <cell r="G183"/>
        </row>
        <row r="184">
          <cell r="D184" t="str">
            <v/>
          </cell>
          <cell r="E184"/>
          <cell r="F184"/>
          <cell r="G184"/>
        </row>
        <row r="185">
          <cell r="D185" t="str">
            <v/>
          </cell>
          <cell r="E185"/>
          <cell r="F185"/>
          <cell r="G185"/>
        </row>
        <row r="186">
          <cell r="D186" t="str">
            <v/>
          </cell>
          <cell r="E186"/>
          <cell r="F186"/>
          <cell r="G186"/>
        </row>
        <row r="187">
          <cell r="D187" t="str">
            <v/>
          </cell>
          <cell r="E187"/>
          <cell r="F187"/>
          <cell r="G187"/>
        </row>
        <row r="188">
          <cell r="D188" t="str">
            <v/>
          </cell>
          <cell r="E188"/>
          <cell r="F188"/>
          <cell r="G188"/>
        </row>
        <row r="189">
          <cell r="D189" t="str">
            <v/>
          </cell>
          <cell r="E189"/>
          <cell r="F189"/>
          <cell r="G189"/>
        </row>
        <row r="190">
          <cell r="D190" t="str">
            <v/>
          </cell>
          <cell r="E190"/>
          <cell r="F190"/>
          <cell r="G190"/>
        </row>
        <row r="191">
          <cell r="D191" t="str">
            <v/>
          </cell>
          <cell r="E191"/>
          <cell r="F191"/>
          <cell r="G191"/>
        </row>
        <row r="192">
          <cell r="D192" t="str">
            <v/>
          </cell>
          <cell r="E192"/>
          <cell r="F192"/>
          <cell r="G192"/>
        </row>
        <row r="193">
          <cell r="D193"/>
          <cell r="E193"/>
          <cell r="F193"/>
          <cell r="G193"/>
        </row>
        <row r="194">
          <cell r="D194" t="str">
            <v/>
          </cell>
          <cell r="E194">
            <v>0</v>
          </cell>
          <cell r="F194">
            <v>0</v>
          </cell>
          <cell r="G194">
            <v>0</v>
          </cell>
        </row>
        <row r="195">
          <cell r="D195" t="str">
            <v/>
          </cell>
          <cell r="E195"/>
          <cell r="F195"/>
          <cell r="G195"/>
        </row>
        <row r="196">
          <cell r="D196" t="str">
            <v/>
          </cell>
          <cell r="E196"/>
          <cell r="F196"/>
          <cell r="G196"/>
        </row>
        <row r="197">
          <cell r="D197" t="str">
            <v/>
          </cell>
          <cell r="E197"/>
          <cell r="F197"/>
          <cell r="G197"/>
        </row>
        <row r="198">
          <cell r="D198" t="str">
            <v/>
          </cell>
          <cell r="E198"/>
          <cell r="F198"/>
          <cell r="G198"/>
        </row>
        <row r="199">
          <cell r="D199" t="str">
            <v/>
          </cell>
          <cell r="E199"/>
          <cell r="F199"/>
          <cell r="G199"/>
        </row>
        <row r="200">
          <cell r="D200" t="str">
            <v/>
          </cell>
          <cell r="E200"/>
          <cell r="F200"/>
          <cell r="G200"/>
        </row>
        <row r="201">
          <cell r="D201" t="str">
            <v/>
          </cell>
          <cell r="E201"/>
          <cell r="F201"/>
          <cell r="G201"/>
        </row>
        <row r="202">
          <cell r="D202" t="str">
            <v/>
          </cell>
          <cell r="E202"/>
          <cell r="F202"/>
          <cell r="G202"/>
        </row>
        <row r="203">
          <cell r="D203" t="str">
            <v/>
          </cell>
          <cell r="E203"/>
          <cell r="F203"/>
          <cell r="G203"/>
        </row>
        <row r="204">
          <cell r="D204" t="str">
            <v/>
          </cell>
          <cell r="E204"/>
          <cell r="F204"/>
          <cell r="G204"/>
        </row>
        <row r="205">
          <cell r="D205"/>
          <cell r="E205"/>
          <cell r="F205"/>
          <cell r="G205"/>
        </row>
        <row r="206">
          <cell r="D206" t="str">
            <v/>
          </cell>
          <cell r="E206">
            <v>0</v>
          </cell>
          <cell r="F206">
            <v>0</v>
          </cell>
          <cell r="G206">
            <v>0</v>
          </cell>
        </row>
        <row r="207">
          <cell r="D207" t="str">
            <v/>
          </cell>
          <cell r="E207"/>
          <cell r="F207"/>
          <cell r="G207"/>
        </row>
        <row r="208">
          <cell r="D208" t="str">
            <v/>
          </cell>
          <cell r="E208"/>
          <cell r="F208"/>
          <cell r="G208"/>
        </row>
        <row r="209">
          <cell r="D209" t="str">
            <v/>
          </cell>
          <cell r="E209"/>
          <cell r="F209"/>
          <cell r="G209"/>
        </row>
        <row r="210">
          <cell r="D210" t="str">
            <v/>
          </cell>
          <cell r="E210"/>
          <cell r="F210"/>
          <cell r="G210"/>
        </row>
        <row r="211">
          <cell r="D211" t="str">
            <v/>
          </cell>
          <cell r="E211"/>
          <cell r="F211"/>
          <cell r="G211"/>
        </row>
        <row r="212">
          <cell r="D212" t="str">
            <v/>
          </cell>
          <cell r="E212"/>
          <cell r="F212"/>
          <cell r="G212"/>
        </row>
        <row r="213">
          <cell r="D213" t="str">
            <v/>
          </cell>
          <cell r="E213"/>
          <cell r="F213"/>
          <cell r="G213"/>
        </row>
        <row r="214">
          <cell r="D214" t="str">
            <v/>
          </cell>
          <cell r="E214"/>
          <cell r="F214"/>
          <cell r="G214"/>
        </row>
        <row r="215">
          <cell r="D215" t="str">
            <v/>
          </cell>
          <cell r="E215"/>
          <cell r="F215"/>
          <cell r="G215"/>
        </row>
        <row r="216">
          <cell r="D216" t="str">
            <v/>
          </cell>
          <cell r="E216"/>
          <cell r="F216"/>
          <cell r="G216"/>
        </row>
        <row r="217">
          <cell r="D217"/>
          <cell r="E217"/>
          <cell r="F217"/>
          <cell r="G217"/>
        </row>
        <row r="218">
          <cell r="D218" t="str">
            <v/>
          </cell>
          <cell r="E218">
            <v>0</v>
          </cell>
          <cell r="F218">
            <v>0</v>
          </cell>
          <cell r="G218">
            <v>0</v>
          </cell>
        </row>
        <row r="219">
          <cell r="D219" t="str">
            <v/>
          </cell>
          <cell r="E219"/>
          <cell r="F219"/>
          <cell r="G219"/>
        </row>
        <row r="220">
          <cell r="D220" t="str">
            <v/>
          </cell>
          <cell r="E220"/>
          <cell r="F220"/>
          <cell r="G220"/>
        </row>
        <row r="221">
          <cell r="D221" t="str">
            <v/>
          </cell>
          <cell r="E221"/>
          <cell r="F221"/>
          <cell r="G221"/>
        </row>
        <row r="222">
          <cell r="D222" t="str">
            <v/>
          </cell>
          <cell r="E222"/>
          <cell r="F222"/>
          <cell r="G222"/>
        </row>
        <row r="223">
          <cell r="D223" t="str">
            <v/>
          </cell>
          <cell r="E223"/>
          <cell r="F223"/>
          <cell r="G223"/>
        </row>
        <row r="224">
          <cell r="D224" t="str">
            <v/>
          </cell>
          <cell r="E224"/>
          <cell r="F224"/>
          <cell r="G224"/>
        </row>
        <row r="225">
          <cell r="D225" t="str">
            <v/>
          </cell>
          <cell r="E225"/>
          <cell r="F225"/>
          <cell r="G225"/>
        </row>
        <row r="226">
          <cell r="D226" t="str">
            <v/>
          </cell>
          <cell r="E226"/>
          <cell r="F226"/>
          <cell r="G226"/>
        </row>
        <row r="227">
          <cell r="D227" t="str">
            <v/>
          </cell>
          <cell r="E227"/>
          <cell r="F227"/>
          <cell r="G227"/>
        </row>
        <row r="228">
          <cell r="D228" t="str">
            <v/>
          </cell>
          <cell r="E228"/>
          <cell r="F228"/>
          <cell r="G228"/>
        </row>
        <row r="229">
          <cell r="D229"/>
          <cell r="E229"/>
          <cell r="F229"/>
          <cell r="G229"/>
        </row>
        <row r="230">
          <cell r="D230" t="str">
            <v/>
          </cell>
          <cell r="E230">
            <v>0</v>
          </cell>
          <cell r="F230">
            <v>0</v>
          </cell>
          <cell r="G230">
            <v>0</v>
          </cell>
        </row>
        <row r="231">
          <cell r="D231" t="str">
            <v/>
          </cell>
          <cell r="E231"/>
          <cell r="F231"/>
          <cell r="G231"/>
        </row>
        <row r="232">
          <cell r="D232" t="str">
            <v/>
          </cell>
          <cell r="E232"/>
          <cell r="F232"/>
          <cell r="G232"/>
        </row>
        <row r="233">
          <cell r="D233" t="str">
            <v/>
          </cell>
          <cell r="E233"/>
          <cell r="F233"/>
          <cell r="G233"/>
        </row>
        <row r="234">
          <cell r="D234" t="str">
            <v/>
          </cell>
          <cell r="E234"/>
          <cell r="F234"/>
          <cell r="G234"/>
        </row>
        <row r="235">
          <cell r="D235" t="str">
            <v/>
          </cell>
          <cell r="E235"/>
          <cell r="F235"/>
          <cell r="G235"/>
        </row>
        <row r="236">
          <cell r="D236" t="str">
            <v/>
          </cell>
          <cell r="E236"/>
          <cell r="F236"/>
          <cell r="G236"/>
        </row>
        <row r="237">
          <cell r="D237" t="str">
            <v/>
          </cell>
          <cell r="E237"/>
          <cell r="F237"/>
          <cell r="G237"/>
        </row>
        <row r="238">
          <cell r="D238" t="str">
            <v/>
          </cell>
          <cell r="E238"/>
          <cell r="F238"/>
          <cell r="G238"/>
        </row>
        <row r="239">
          <cell r="D239" t="str">
            <v/>
          </cell>
          <cell r="E239"/>
          <cell r="F239"/>
          <cell r="G239"/>
        </row>
        <row r="240">
          <cell r="D240" t="str">
            <v/>
          </cell>
          <cell r="E240"/>
          <cell r="F240"/>
          <cell r="G240"/>
        </row>
        <row r="241">
          <cell r="D241"/>
          <cell r="E241"/>
          <cell r="F241"/>
          <cell r="G241"/>
        </row>
        <row r="242">
          <cell r="D242" t="str">
            <v/>
          </cell>
          <cell r="E242">
            <v>0</v>
          </cell>
          <cell r="F242">
            <v>0</v>
          </cell>
          <cell r="G242">
            <v>0</v>
          </cell>
        </row>
        <row r="243">
          <cell r="D243" t="str">
            <v/>
          </cell>
          <cell r="E243"/>
          <cell r="F243"/>
          <cell r="G243"/>
        </row>
        <row r="244">
          <cell r="D244" t="str">
            <v/>
          </cell>
          <cell r="E244"/>
          <cell r="F244"/>
          <cell r="G244"/>
        </row>
        <row r="245">
          <cell r="D245" t="str">
            <v/>
          </cell>
          <cell r="E245"/>
          <cell r="F245"/>
          <cell r="G245"/>
        </row>
        <row r="246">
          <cell r="D246" t="str">
            <v/>
          </cell>
          <cell r="E246"/>
          <cell r="F246"/>
          <cell r="G246"/>
        </row>
        <row r="247">
          <cell r="D247" t="str">
            <v/>
          </cell>
          <cell r="E247"/>
          <cell r="F247"/>
          <cell r="G247"/>
        </row>
        <row r="248">
          <cell r="D248" t="str">
            <v/>
          </cell>
          <cell r="E248"/>
          <cell r="F248"/>
          <cell r="G248"/>
        </row>
        <row r="249">
          <cell r="D249" t="str">
            <v/>
          </cell>
          <cell r="E249"/>
          <cell r="F249"/>
          <cell r="G249"/>
        </row>
        <row r="250">
          <cell r="D250" t="str">
            <v/>
          </cell>
          <cell r="E250"/>
          <cell r="F250"/>
          <cell r="G250"/>
        </row>
        <row r="251">
          <cell r="D251" t="str">
            <v/>
          </cell>
          <cell r="E251"/>
          <cell r="F251"/>
          <cell r="G251"/>
        </row>
        <row r="252">
          <cell r="D252" t="str">
            <v/>
          </cell>
          <cell r="E252"/>
          <cell r="F252"/>
          <cell r="G252"/>
        </row>
        <row r="253">
          <cell r="D253"/>
          <cell r="E253"/>
          <cell r="F253"/>
          <cell r="G253"/>
        </row>
        <row r="254">
          <cell r="D254" t="str">
            <v/>
          </cell>
          <cell r="E254">
            <v>0</v>
          </cell>
          <cell r="F254">
            <v>0</v>
          </cell>
          <cell r="G254">
            <v>0</v>
          </cell>
        </row>
        <row r="255">
          <cell r="D255" t="str">
            <v/>
          </cell>
          <cell r="E255"/>
          <cell r="F255"/>
          <cell r="G255"/>
        </row>
        <row r="256">
          <cell r="D256" t="str">
            <v/>
          </cell>
          <cell r="E256"/>
          <cell r="F256"/>
          <cell r="G256"/>
        </row>
        <row r="257">
          <cell r="D257" t="str">
            <v/>
          </cell>
          <cell r="E257"/>
          <cell r="F257"/>
          <cell r="G257"/>
        </row>
        <row r="258">
          <cell r="D258" t="str">
            <v/>
          </cell>
          <cell r="E258"/>
          <cell r="F258"/>
          <cell r="G258"/>
        </row>
        <row r="259">
          <cell r="D259" t="str">
            <v/>
          </cell>
          <cell r="E259"/>
          <cell r="F259"/>
          <cell r="G259"/>
        </row>
        <row r="260">
          <cell r="D260" t="str">
            <v/>
          </cell>
          <cell r="E260"/>
          <cell r="F260"/>
          <cell r="G260"/>
        </row>
        <row r="261">
          <cell r="D261" t="str">
            <v/>
          </cell>
          <cell r="E261"/>
          <cell r="F261"/>
          <cell r="G261"/>
        </row>
        <row r="262">
          <cell r="D262" t="str">
            <v/>
          </cell>
          <cell r="E262"/>
          <cell r="F262"/>
          <cell r="G262"/>
        </row>
        <row r="263">
          <cell r="D263" t="str">
            <v/>
          </cell>
          <cell r="E263"/>
          <cell r="F263"/>
          <cell r="G263"/>
        </row>
        <row r="264">
          <cell r="D264" t="str">
            <v/>
          </cell>
          <cell r="E264"/>
          <cell r="F264"/>
          <cell r="G264"/>
        </row>
        <row r="265">
          <cell r="D265"/>
          <cell r="E265"/>
          <cell r="F265"/>
          <cell r="G265"/>
        </row>
        <row r="266">
          <cell r="D266" t="str">
            <v/>
          </cell>
          <cell r="E266">
            <v>0</v>
          </cell>
          <cell r="F266">
            <v>0</v>
          </cell>
          <cell r="G266">
            <v>0</v>
          </cell>
        </row>
        <row r="267">
          <cell r="D267" t="str">
            <v/>
          </cell>
          <cell r="E267"/>
          <cell r="F267"/>
          <cell r="G267"/>
        </row>
        <row r="268">
          <cell r="D268" t="str">
            <v/>
          </cell>
          <cell r="E268"/>
          <cell r="F268"/>
          <cell r="G268"/>
        </row>
        <row r="269">
          <cell r="D269" t="str">
            <v/>
          </cell>
          <cell r="E269"/>
          <cell r="F269"/>
          <cell r="G269"/>
        </row>
        <row r="270">
          <cell r="D270" t="str">
            <v/>
          </cell>
          <cell r="E270"/>
          <cell r="F270"/>
          <cell r="G270"/>
        </row>
        <row r="271">
          <cell r="D271" t="str">
            <v/>
          </cell>
          <cell r="E271"/>
          <cell r="F271"/>
          <cell r="G271"/>
        </row>
        <row r="272">
          <cell r="D272" t="str">
            <v/>
          </cell>
          <cell r="E272"/>
          <cell r="F272"/>
          <cell r="G272"/>
        </row>
        <row r="273">
          <cell r="D273" t="str">
            <v/>
          </cell>
          <cell r="E273"/>
          <cell r="F273"/>
          <cell r="G273"/>
        </row>
        <row r="274">
          <cell r="D274" t="str">
            <v/>
          </cell>
          <cell r="E274"/>
          <cell r="F274"/>
          <cell r="G274"/>
        </row>
        <row r="275">
          <cell r="D275" t="str">
            <v/>
          </cell>
          <cell r="E275"/>
          <cell r="F275"/>
          <cell r="G275"/>
        </row>
        <row r="276">
          <cell r="D276" t="str">
            <v/>
          </cell>
          <cell r="E276"/>
          <cell r="F276"/>
          <cell r="G276"/>
        </row>
        <row r="277">
          <cell r="D277"/>
          <cell r="E277"/>
          <cell r="F277"/>
          <cell r="G277"/>
        </row>
        <row r="278">
          <cell r="D278" t="str">
            <v/>
          </cell>
          <cell r="E278">
            <v>0</v>
          </cell>
          <cell r="F278">
            <v>0</v>
          </cell>
          <cell r="G278">
            <v>0</v>
          </cell>
        </row>
        <row r="279">
          <cell r="D279" t="str">
            <v/>
          </cell>
          <cell r="E279"/>
          <cell r="F279"/>
          <cell r="G279"/>
        </row>
        <row r="280">
          <cell r="D280" t="str">
            <v/>
          </cell>
          <cell r="E280"/>
          <cell r="F280"/>
          <cell r="G280"/>
        </row>
        <row r="281">
          <cell r="D281" t="str">
            <v/>
          </cell>
          <cell r="E281"/>
          <cell r="F281"/>
          <cell r="G281"/>
        </row>
        <row r="282">
          <cell r="D282" t="str">
            <v/>
          </cell>
          <cell r="E282"/>
          <cell r="F282"/>
          <cell r="G282"/>
        </row>
        <row r="283">
          <cell r="D283" t="str">
            <v/>
          </cell>
          <cell r="E283"/>
          <cell r="F283"/>
          <cell r="G283"/>
        </row>
        <row r="284">
          <cell r="D284" t="str">
            <v/>
          </cell>
          <cell r="E284"/>
          <cell r="F284"/>
          <cell r="G284"/>
        </row>
        <row r="285">
          <cell r="D285" t="str">
            <v/>
          </cell>
          <cell r="E285"/>
          <cell r="F285"/>
          <cell r="G285"/>
        </row>
        <row r="286">
          <cell r="D286" t="str">
            <v/>
          </cell>
          <cell r="E286"/>
          <cell r="F286"/>
          <cell r="G286"/>
        </row>
        <row r="287">
          <cell r="D287" t="str">
            <v/>
          </cell>
          <cell r="E287"/>
          <cell r="F287"/>
          <cell r="G287"/>
        </row>
        <row r="288">
          <cell r="D288" t="str">
            <v/>
          </cell>
          <cell r="E288"/>
          <cell r="F288"/>
          <cell r="G288"/>
        </row>
        <row r="289">
          <cell r="D289"/>
          <cell r="E289"/>
          <cell r="F289"/>
          <cell r="G289"/>
        </row>
        <row r="290">
          <cell r="D290" t="str">
            <v/>
          </cell>
          <cell r="E290">
            <v>0</v>
          </cell>
          <cell r="F290">
            <v>0</v>
          </cell>
          <cell r="G290">
            <v>0</v>
          </cell>
        </row>
        <row r="291">
          <cell r="D291" t="str">
            <v/>
          </cell>
          <cell r="E291"/>
          <cell r="F291"/>
          <cell r="G291"/>
        </row>
        <row r="292">
          <cell r="D292" t="str">
            <v/>
          </cell>
          <cell r="E292"/>
          <cell r="F292"/>
          <cell r="G292"/>
        </row>
        <row r="293">
          <cell r="D293" t="str">
            <v/>
          </cell>
          <cell r="E293"/>
          <cell r="F293"/>
          <cell r="G293"/>
        </row>
        <row r="294">
          <cell r="D294" t="str">
            <v/>
          </cell>
          <cell r="E294"/>
          <cell r="F294"/>
          <cell r="G294"/>
        </row>
        <row r="295">
          <cell r="D295" t="str">
            <v/>
          </cell>
          <cell r="E295"/>
          <cell r="F295"/>
          <cell r="G295"/>
        </row>
        <row r="296">
          <cell r="D296" t="str">
            <v/>
          </cell>
          <cell r="E296"/>
          <cell r="F296"/>
          <cell r="G296"/>
        </row>
        <row r="297">
          <cell r="D297" t="str">
            <v/>
          </cell>
          <cell r="E297"/>
          <cell r="F297"/>
          <cell r="G297"/>
        </row>
        <row r="298">
          <cell r="D298" t="str">
            <v/>
          </cell>
          <cell r="E298"/>
          <cell r="F298"/>
          <cell r="G298"/>
        </row>
        <row r="299">
          <cell r="D299" t="str">
            <v/>
          </cell>
          <cell r="E299"/>
          <cell r="F299"/>
          <cell r="G299"/>
        </row>
        <row r="300">
          <cell r="D300" t="str">
            <v/>
          </cell>
          <cell r="E300"/>
          <cell r="F300"/>
          <cell r="G300"/>
        </row>
        <row r="301">
          <cell r="D301"/>
          <cell r="E301"/>
          <cell r="F301"/>
          <cell r="G301"/>
        </row>
        <row r="302">
          <cell r="D302" t="str">
            <v/>
          </cell>
          <cell r="E302">
            <v>0</v>
          </cell>
          <cell r="F302">
            <v>0</v>
          </cell>
          <cell r="G302">
            <v>0</v>
          </cell>
        </row>
        <row r="303">
          <cell r="D303" t="str">
            <v/>
          </cell>
          <cell r="E303"/>
          <cell r="F303"/>
          <cell r="G303"/>
        </row>
        <row r="304">
          <cell r="D304" t="str">
            <v/>
          </cell>
          <cell r="E304"/>
          <cell r="F304"/>
          <cell r="G304"/>
        </row>
        <row r="305">
          <cell r="D305" t="str">
            <v/>
          </cell>
          <cell r="E305"/>
          <cell r="F305"/>
          <cell r="G305"/>
        </row>
        <row r="306">
          <cell r="D306" t="str">
            <v/>
          </cell>
          <cell r="E306"/>
          <cell r="F306"/>
          <cell r="G306"/>
        </row>
        <row r="307">
          <cell r="D307" t="str">
            <v/>
          </cell>
          <cell r="E307"/>
          <cell r="F307"/>
          <cell r="G307"/>
        </row>
        <row r="308">
          <cell r="D308" t="str">
            <v/>
          </cell>
          <cell r="E308"/>
          <cell r="F308"/>
          <cell r="G308"/>
        </row>
        <row r="309">
          <cell r="D309" t="str">
            <v/>
          </cell>
          <cell r="E309"/>
          <cell r="F309"/>
          <cell r="G309"/>
        </row>
        <row r="310">
          <cell r="D310" t="str">
            <v/>
          </cell>
          <cell r="E310"/>
          <cell r="F310"/>
          <cell r="G310"/>
        </row>
        <row r="311">
          <cell r="D311" t="str">
            <v/>
          </cell>
          <cell r="E311"/>
          <cell r="F311"/>
          <cell r="G311"/>
        </row>
        <row r="312">
          <cell r="D312" t="str">
            <v/>
          </cell>
          <cell r="E312"/>
          <cell r="F312"/>
          <cell r="G312"/>
        </row>
        <row r="313">
          <cell r="D313"/>
          <cell r="E313"/>
          <cell r="F313"/>
          <cell r="G313"/>
        </row>
        <row r="314">
          <cell r="D314" t="str">
            <v/>
          </cell>
          <cell r="E314">
            <v>0</v>
          </cell>
          <cell r="F314">
            <v>0</v>
          </cell>
          <cell r="G314">
            <v>0</v>
          </cell>
        </row>
        <row r="315">
          <cell r="D315" t="str">
            <v/>
          </cell>
          <cell r="E315"/>
          <cell r="F315"/>
          <cell r="G315"/>
        </row>
        <row r="316">
          <cell r="D316" t="str">
            <v/>
          </cell>
          <cell r="E316"/>
          <cell r="F316"/>
          <cell r="G316"/>
        </row>
        <row r="317">
          <cell r="D317" t="str">
            <v/>
          </cell>
          <cell r="E317"/>
          <cell r="F317"/>
          <cell r="G317"/>
        </row>
        <row r="318">
          <cell r="D318" t="str">
            <v/>
          </cell>
          <cell r="E318"/>
          <cell r="F318"/>
          <cell r="G318"/>
        </row>
        <row r="319">
          <cell r="D319" t="str">
            <v/>
          </cell>
          <cell r="E319"/>
          <cell r="F319"/>
          <cell r="G319"/>
        </row>
        <row r="320">
          <cell r="D320" t="str">
            <v/>
          </cell>
          <cell r="E320"/>
          <cell r="F320"/>
          <cell r="G320"/>
        </row>
        <row r="321">
          <cell r="D321" t="str">
            <v/>
          </cell>
          <cell r="E321"/>
          <cell r="F321"/>
          <cell r="G321"/>
        </row>
        <row r="322">
          <cell r="D322" t="str">
            <v/>
          </cell>
          <cell r="E322"/>
          <cell r="F322"/>
          <cell r="G322"/>
        </row>
        <row r="323">
          <cell r="D323" t="str">
            <v/>
          </cell>
          <cell r="E323"/>
          <cell r="F323"/>
          <cell r="G323"/>
        </row>
        <row r="324">
          <cell r="D324" t="str">
            <v/>
          </cell>
          <cell r="E324"/>
          <cell r="F324"/>
          <cell r="G324"/>
        </row>
        <row r="325">
          <cell r="D325"/>
          <cell r="E325"/>
          <cell r="F325"/>
          <cell r="G325"/>
        </row>
        <row r="326">
          <cell r="D326" t="str">
            <v/>
          </cell>
          <cell r="E326">
            <v>0</v>
          </cell>
          <cell r="F326">
            <v>0</v>
          </cell>
          <cell r="G326">
            <v>0</v>
          </cell>
        </row>
        <row r="327">
          <cell r="D327" t="str">
            <v/>
          </cell>
          <cell r="E327"/>
          <cell r="F327"/>
          <cell r="G327"/>
        </row>
        <row r="328">
          <cell r="D328" t="str">
            <v/>
          </cell>
          <cell r="E328"/>
          <cell r="F328"/>
          <cell r="G328"/>
        </row>
        <row r="329">
          <cell r="D329" t="str">
            <v/>
          </cell>
          <cell r="E329"/>
          <cell r="F329"/>
          <cell r="G329"/>
        </row>
        <row r="330">
          <cell r="D330" t="str">
            <v/>
          </cell>
          <cell r="E330"/>
          <cell r="F330"/>
          <cell r="G330"/>
        </row>
        <row r="331">
          <cell r="D331" t="str">
            <v/>
          </cell>
          <cell r="E331"/>
          <cell r="F331"/>
          <cell r="G331"/>
        </row>
        <row r="332">
          <cell r="D332" t="str">
            <v/>
          </cell>
          <cell r="E332"/>
          <cell r="F332"/>
          <cell r="G332"/>
        </row>
        <row r="333">
          <cell r="D333" t="str">
            <v/>
          </cell>
          <cell r="E333"/>
          <cell r="F333"/>
          <cell r="G333"/>
        </row>
        <row r="334">
          <cell r="D334" t="str">
            <v/>
          </cell>
          <cell r="E334"/>
          <cell r="F334"/>
          <cell r="G334"/>
        </row>
        <row r="335">
          <cell r="D335" t="str">
            <v/>
          </cell>
          <cell r="E335"/>
          <cell r="F335"/>
          <cell r="G335"/>
        </row>
        <row r="336">
          <cell r="D336" t="str">
            <v/>
          </cell>
          <cell r="E336"/>
          <cell r="F336"/>
          <cell r="G336"/>
        </row>
        <row r="337">
          <cell r="D337"/>
          <cell r="E337"/>
          <cell r="F337"/>
          <cell r="G337"/>
        </row>
        <row r="338">
          <cell r="D338" t="str">
            <v/>
          </cell>
          <cell r="E338">
            <v>0</v>
          </cell>
          <cell r="F338">
            <v>0</v>
          </cell>
          <cell r="G338">
            <v>0</v>
          </cell>
        </row>
        <row r="339">
          <cell r="D339" t="str">
            <v/>
          </cell>
          <cell r="E339"/>
          <cell r="F339"/>
          <cell r="G339"/>
        </row>
        <row r="340">
          <cell r="D340" t="str">
            <v/>
          </cell>
          <cell r="E340"/>
          <cell r="F340"/>
          <cell r="G340"/>
        </row>
        <row r="341">
          <cell r="D341" t="str">
            <v/>
          </cell>
          <cell r="E341"/>
          <cell r="F341"/>
          <cell r="G341"/>
        </row>
        <row r="342">
          <cell r="D342" t="str">
            <v/>
          </cell>
          <cell r="E342"/>
          <cell r="F342"/>
          <cell r="G342"/>
        </row>
        <row r="343">
          <cell r="D343" t="str">
            <v/>
          </cell>
          <cell r="E343"/>
          <cell r="F343"/>
          <cell r="G343"/>
        </row>
        <row r="344">
          <cell r="D344" t="str">
            <v/>
          </cell>
          <cell r="E344"/>
          <cell r="F344"/>
          <cell r="G344"/>
        </row>
        <row r="345">
          <cell r="D345" t="str">
            <v/>
          </cell>
          <cell r="E345"/>
          <cell r="F345"/>
          <cell r="G345"/>
        </row>
        <row r="346">
          <cell r="D346" t="str">
            <v/>
          </cell>
          <cell r="E346"/>
          <cell r="F346"/>
          <cell r="G346"/>
        </row>
        <row r="347">
          <cell r="D347" t="str">
            <v/>
          </cell>
          <cell r="E347"/>
          <cell r="F347"/>
          <cell r="G347"/>
        </row>
        <row r="348">
          <cell r="D348" t="str">
            <v/>
          </cell>
          <cell r="E348"/>
          <cell r="F348"/>
          <cell r="G348"/>
        </row>
        <row r="349">
          <cell r="D349"/>
          <cell r="E349"/>
          <cell r="F349"/>
          <cell r="G349"/>
        </row>
        <row r="350">
          <cell r="D350" t="str">
            <v/>
          </cell>
          <cell r="E350">
            <v>0</v>
          </cell>
          <cell r="F350">
            <v>0</v>
          </cell>
          <cell r="G350">
            <v>0</v>
          </cell>
        </row>
        <row r="351">
          <cell r="D351" t="str">
            <v/>
          </cell>
          <cell r="E351"/>
          <cell r="F351"/>
          <cell r="G351"/>
        </row>
        <row r="352">
          <cell r="D352" t="str">
            <v/>
          </cell>
          <cell r="E352"/>
          <cell r="F352"/>
          <cell r="G352"/>
        </row>
        <row r="353">
          <cell r="D353" t="str">
            <v/>
          </cell>
          <cell r="E353"/>
          <cell r="F353"/>
          <cell r="G353"/>
        </row>
        <row r="354">
          <cell r="D354" t="str">
            <v/>
          </cell>
          <cell r="E354"/>
          <cell r="F354"/>
          <cell r="G354"/>
        </row>
        <row r="355">
          <cell r="D355" t="str">
            <v/>
          </cell>
          <cell r="E355"/>
          <cell r="F355"/>
          <cell r="G355"/>
        </row>
        <row r="356">
          <cell r="D356" t="str">
            <v/>
          </cell>
          <cell r="E356"/>
          <cell r="F356"/>
          <cell r="G356"/>
        </row>
        <row r="357">
          <cell r="D357" t="str">
            <v/>
          </cell>
          <cell r="E357"/>
          <cell r="F357"/>
          <cell r="G357"/>
        </row>
        <row r="358">
          <cell r="D358" t="str">
            <v/>
          </cell>
          <cell r="E358"/>
          <cell r="F358"/>
          <cell r="G358"/>
        </row>
        <row r="359">
          <cell r="D359" t="str">
            <v/>
          </cell>
          <cell r="E359"/>
          <cell r="F359"/>
          <cell r="G359"/>
        </row>
        <row r="360">
          <cell r="D360" t="str">
            <v/>
          </cell>
          <cell r="E360"/>
          <cell r="F360"/>
          <cell r="G360"/>
        </row>
        <row r="361">
          <cell r="D361"/>
          <cell r="E361"/>
          <cell r="F361"/>
          <cell r="G361"/>
        </row>
        <row r="362">
          <cell r="D362" t="str">
            <v/>
          </cell>
          <cell r="E362">
            <v>0</v>
          </cell>
          <cell r="F362">
            <v>0</v>
          </cell>
          <cell r="G362">
            <v>0</v>
          </cell>
        </row>
        <row r="363">
          <cell r="D363" t="str">
            <v/>
          </cell>
          <cell r="E363"/>
          <cell r="F363"/>
          <cell r="G363"/>
        </row>
        <row r="364">
          <cell r="D364" t="str">
            <v/>
          </cell>
          <cell r="E364"/>
          <cell r="F364"/>
          <cell r="G364"/>
        </row>
        <row r="365">
          <cell r="D365" t="str">
            <v/>
          </cell>
          <cell r="E365"/>
          <cell r="F365"/>
          <cell r="G365"/>
        </row>
        <row r="366">
          <cell r="D366" t="str">
            <v/>
          </cell>
          <cell r="E366"/>
          <cell r="F366"/>
          <cell r="G366"/>
        </row>
        <row r="367">
          <cell r="D367" t="str">
            <v/>
          </cell>
          <cell r="E367"/>
          <cell r="F367"/>
          <cell r="G367"/>
        </row>
        <row r="368">
          <cell r="D368" t="str">
            <v/>
          </cell>
          <cell r="E368"/>
          <cell r="F368"/>
          <cell r="G368"/>
        </row>
        <row r="369">
          <cell r="D369" t="str">
            <v/>
          </cell>
          <cell r="E369"/>
          <cell r="F369"/>
          <cell r="G369"/>
        </row>
        <row r="370">
          <cell r="D370" t="str">
            <v/>
          </cell>
          <cell r="E370"/>
          <cell r="F370"/>
          <cell r="G370"/>
        </row>
        <row r="371">
          <cell r="D371" t="str">
            <v/>
          </cell>
          <cell r="E371"/>
          <cell r="F371"/>
          <cell r="G371"/>
        </row>
        <row r="372">
          <cell r="D372" t="str">
            <v/>
          </cell>
          <cell r="E372"/>
          <cell r="F372"/>
          <cell r="G372"/>
        </row>
        <row r="373">
          <cell r="D373"/>
          <cell r="E373"/>
          <cell r="F373"/>
          <cell r="G373"/>
        </row>
        <row r="374">
          <cell r="D374"/>
          <cell r="E374"/>
          <cell r="F374"/>
          <cell r="G374"/>
        </row>
        <row r="375">
          <cell r="E375"/>
          <cell r="F375"/>
          <cell r="G375"/>
        </row>
      </sheetData>
      <sheetData sheetId="51">
        <row r="15">
          <cell r="D15" t="str">
            <v>Comprehensive Agricultural Support Programme Grant</v>
          </cell>
          <cell r="E15">
            <v>233511</v>
          </cell>
          <cell r="F15">
            <v>237816</v>
          </cell>
          <cell r="G15">
            <v>241700</v>
          </cell>
        </row>
        <row r="16">
          <cell r="D16" t="str">
            <v>Ilima/Letsema Projects Grant</v>
          </cell>
          <cell r="E16">
            <v>73709</v>
          </cell>
          <cell r="F16">
            <v>75333</v>
          </cell>
          <cell r="G16">
            <v>76592</v>
          </cell>
        </row>
        <row r="17">
          <cell r="D17" t="str">
            <v>Land Care Programme Grant: Poverty Relief and Infrastructure Development</v>
          </cell>
          <cell r="E17">
            <v>13016</v>
          </cell>
          <cell r="F17">
            <v>13303</v>
          </cell>
          <cell r="G17">
            <v>13480</v>
          </cell>
        </row>
        <row r="18">
          <cell r="D18" t="str">
            <v/>
          </cell>
          <cell r="E18"/>
          <cell r="F18"/>
          <cell r="G18"/>
        </row>
        <row r="19">
          <cell r="D19" t="str">
            <v/>
          </cell>
          <cell r="E19"/>
          <cell r="F19"/>
          <cell r="G19"/>
        </row>
        <row r="20">
          <cell r="D20" t="str">
            <v/>
          </cell>
          <cell r="E20"/>
          <cell r="F20"/>
          <cell r="G20"/>
        </row>
        <row r="21">
          <cell r="D21" t="str">
            <v/>
          </cell>
          <cell r="E21"/>
          <cell r="F21"/>
          <cell r="G21"/>
        </row>
        <row r="22">
          <cell r="D22" t="str">
            <v/>
          </cell>
          <cell r="E22"/>
          <cell r="F22"/>
          <cell r="G22"/>
        </row>
        <row r="23">
          <cell r="D23" t="str">
            <v/>
          </cell>
          <cell r="E23"/>
          <cell r="F23"/>
          <cell r="G23"/>
        </row>
        <row r="24">
          <cell r="D24" t="str">
            <v/>
          </cell>
          <cell r="E24"/>
          <cell r="F24"/>
          <cell r="G24"/>
        </row>
        <row r="25">
          <cell r="D25"/>
          <cell r="E25"/>
          <cell r="F25"/>
          <cell r="G25"/>
        </row>
        <row r="26">
          <cell r="D26" t="str">
            <v>Basic Education</v>
          </cell>
          <cell r="E26">
            <v>2898849</v>
          </cell>
          <cell r="F26">
            <v>2929585</v>
          </cell>
          <cell r="G26">
            <v>3052018</v>
          </cell>
        </row>
        <row r="27">
          <cell r="D27" t="str">
            <v>Education Infrastructure Grant</v>
          </cell>
          <cell r="E27">
            <v>1334570</v>
          </cell>
          <cell r="F27">
            <v>1314711</v>
          </cell>
          <cell r="G27">
            <v>1371984</v>
          </cell>
        </row>
        <row r="28">
          <cell r="D28" t="str">
            <v>HIV and AIDS (Life Skills Education) Grant</v>
          </cell>
          <cell r="E28">
            <v>26552</v>
          </cell>
          <cell r="F28">
            <v>26358</v>
          </cell>
          <cell r="G28">
            <v>27036</v>
          </cell>
        </row>
        <row r="29">
          <cell r="D29" t="str">
            <v>Learners With Profound Intellectual Disabilities Grant</v>
          </cell>
          <cell r="E29">
            <v>32666</v>
          </cell>
          <cell r="F29">
            <v>33436</v>
          </cell>
          <cell r="G29">
            <v>34228</v>
          </cell>
        </row>
        <row r="30">
          <cell r="D30" t="str">
            <v>Maths, Science and Technology Grant</v>
          </cell>
          <cell r="E30">
            <v>48143</v>
          </cell>
          <cell r="F30">
            <v>49641</v>
          </cell>
          <cell r="G30">
            <v>50592</v>
          </cell>
        </row>
        <row r="31">
          <cell r="D31" t="str">
            <v>National School Nutrition Programme Grant</v>
          </cell>
          <cell r="E31">
            <v>1456918</v>
          </cell>
          <cell r="F31">
            <v>1505439</v>
          </cell>
          <cell r="G31">
            <v>1568178</v>
          </cell>
        </row>
        <row r="32">
          <cell r="D32" t="str">
            <v/>
          </cell>
          <cell r="E32"/>
          <cell r="F32"/>
          <cell r="G32"/>
        </row>
        <row r="33">
          <cell r="D33" t="str">
            <v/>
          </cell>
          <cell r="E33"/>
          <cell r="F33"/>
          <cell r="G33"/>
        </row>
        <row r="34">
          <cell r="D34" t="str">
            <v/>
          </cell>
          <cell r="E34"/>
          <cell r="F34"/>
          <cell r="G34"/>
        </row>
        <row r="35">
          <cell r="D35" t="str">
            <v/>
          </cell>
          <cell r="E35"/>
          <cell r="F35"/>
          <cell r="G35"/>
        </row>
        <row r="36">
          <cell r="D36" t="str">
            <v/>
          </cell>
          <cell r="E36"/>
          <cell r="F36"/>
          <cell r="G36"/>
        </row>
        <row r="37">
          <cell r="D37"/>
          <cell r="E37"/>
          <cell r="F37"/>
          <cell r="G37"/>
        </row>
        <row r="38">
          <cell r="D38" t="str">
            <v>Cooperative Governance</v>
          </cell>
          <cell r="E38">
            <v>0</v>
          </cell>
          <cell r="F38">
            <v>0</v>
          </cell>
          <cell r="G38">
            <v>0</v>
          </cell>
        </row>
        <row r="39">
          <cell r="D39" t="str">
            <v>Provincial Disaster Relief Grant</v>
          </cell>
          <cell r="E39"/>
          <cell r="F39"/>
          <cell r="G39"/>
        </row>
        <row r="40">
          <cell r="D40" t="str">
            <v/>
          </cell>
          <cell r="E40"/>
          <cell r="F40"/>
          <cell r="G40"/>
        </row>
        <row r="41">
          <cell r="D41" t="str">
            <v/>
          </cell>
          <cell r="E41"/>
          <cell r="F41"/>
          <cell r="G41"/>
        </row>
        <row r="42">
          <cell r="D42" t="str">
            <v/>
          </cell>
          <cell r="E42"/>
          <cell r="F42"/>
          <cell r="G42"/>
        </row>
        <row r="43">
          <cell r="D43" t="str">
            <v/>
          </cell>
          <cell r="E43"/>
          <cell r="F43"/>
          <cell r="G43"/>
        </row>
        <row r="44">
          <cell r="D44" t="str">
            <v/>
          </cell>
          <cell r="E44"/>
          <cell r="F44"/>
          <cell r="G44"/>
        </row>
        <row r="45">
          <cell r="D45" t="str">
            <v/>
          </cell>
          <cell r="E45"/>
          <cell r="F45"/>
          <cell r="G45"/>
        </row>
        <row r="46">
          <cell r="D46" t="str">
            <v/>
          </cell>
          <cell r="E46"/>
          <cell r="F46"/>
          <cell r="G46"/>
        </row>
        <row r="47">
          <cell r="D47" t="str">
            <v/>
          </cell>
          <cell r="E47"/>
          <cell r="F47"/>
          <cell r="G47"/>
        </row>
        <row r="48">
          <cell r="D48" t="str">
            <v/>
          </cell>
          <cell r="E48"/>
          <cell r="F48"/>
          <cell r="G48"/>
        </row>
        <row r="49">
          <cell r="D49"/>
          <cell r="E49"/>
          <cell r="F49"/>
          <cell r="G49"/>
        </row>
        <row r="50">
          <cell r="D50" t="str">
            <v>Health</v>
          </cell>
          <cell r="E50">
            <v>3966691</v>
          </cell>
          <cell r="F50">
            <v>3964030</v>
          </cell>
          <cell r="G50">
            <v>3901239</v>
          </cell>
        </row>
        <row r="51">
          <cell r="D51" t="str">
            <v>Health Facility Revitalisation Grant</v>
          </cell>
          <cell r="E51">
            <v>755533</v>
          </cell>
          <cell r="F51">
            <v>741142</v>
          </cell>
          <cell r="G51">
            <v>773307</v>
          </cell>
        </row>
        <row r="52">
          <cell r="D52" t="str">
            <v>HIV, TB, Malaria and Community Outreach Grant</v>
          </cell>
          <cell r="E52">
            <v>2495590</v>
          </cell>
          <cell r="F52">
            <v>2505174</v>
          </cell>
          <cell r="G52">
            <v>2411860</v>
          </cell>
        </row>
        <row r="53">
          <cell r="D53" t="str">
            <v>Human Resources and Training Grant</v>
          </cell>
          <cell r="E53">
            <v>230320</v>
          </cell>
          <cell r="F53">
            <v>230279</v>
          </cell>
          <cell r="G53">
            <v>230325</v>
          </cell>
        </row>
        <row r="54">
          <cell r="D54" t="str">
            <v>National Tertiary Services Grant</v>
          </cell>
          <cell r="E54">
            <v>453296</v>
          </cell>
          <cell r="F54">
            <v>454661</v>
          </cell>
          <cell r="G54">
            <v>452963</v>
          </cell>
        </row>
        <row r="55">
          <cell r="D55" t="str">
            <v>National Health Insurance Grant</v>
          </cell>
          <cell r="E55">
            <v>31952</v>
          </cell>
          <cell r="F55">
            <v>32774</v>
          </cell>
          <cell r="G55">
            <v>32784</v>
          </cell>
        </row>
        <row r="56">
          <cell r="D56" t="str">
            <v/>
          </cell>
          <cell r="E56"/>
          <cell r="F56"/>
          <cell r="G56"/>
        </row>
        <row r="57">
          <cell r="D57" t="str">
            <v/>
          </cell>
          <cell r="E57"/>
          <cell r="F57"/>
          <cell r="G57"/>
        </row>
        <row r="58">
          <cell r="D58" t="str">
            <v/>
          </cell>
          <cell r="E58"/>
          <cell r="F58"/>
          <cell r="G58"/>
        </row>
        <row r="59">
          <cell r="D59" t="str">
            <v/>
          </cell>
          <cell r="E59"/>
          <cell r="F59"/>
          <cell r="G59"/>
        </row>
        <row r="60">
          <cell r="D60" t="str">
            <v/>
          </cell>
          <cell r="E60"/>
          <cell r="F60"/>
          <cell r="G60"/>
        </row>
        <row r="61">
          <cell r="D61"/>
          <cell r="E61"/>
          <cell r="F61"/>
          <cell r="G61"/>
        </row>
        <row r="62">
          <cell r="D62" t="str">
            <v>Human Settlements</v>
          </cell>
          <cell r="E62">
            <v>1131408</v>
          </cell>
          <cell r="F62">
            <v>1176418</v>
          </cell>
          <cell r="G62">
            <v>1227401</v>
          </cell>
        </row>
        <row r="63">
          <cell r="D63" t="str">
            <v>Human Settlements Development Grant</v>
          </cell>
          <cell r="E63">
            <v>877072</v>
          </cell>
          <cell r="F63">
            <v>906953</v>
          </cell>
          <cell r="G63">
            <v>946060</v>
          </cell>
        </row>
        <row r="64">
          <cell r="D64" t="str">
            <v>Informal Settlements Upgrading Partnership Grant: Provinces</v>
          </cell>
          <cell r="E64">
            <v>254336</v>
          </cell>
          <cell r="F64">
            <v>269465</v>
          </cell>
          <cell r="G64">
            <v>281341</v>
          </cell>
        </row>
        <row r="65">
          <cell r="D65" t="str">
            <v>Provincial Emergency Housing Grant</v>
          </cell>
          <cell r="E65">
            <v>0</v>
          </cell>
          <cell r="F65">
            <v>0</v>
          </cell>
          <cell r="G65">
            <v>0</v>
          </cell>
        </row>
        <row r="66">
          <cell r="D66" t="str">
            <v/>
          </cell>
          <cell r="E66"/>
          <cell r="F66"/>
          <cell r="G66"/>
        </row>
        <row r="67">
          <cell r="D67" t="str">
            <v/>
          </cell>
          <cell r="E67"/>
          <cell r="F67"/>
          <cell r="G67"/>
        </row>
        <row r="68">
          <cell r="D68" t="str">
            <v/>
          </cell>
          <cell r="E68"/>
          <cell r="F68"/>
          <cell r="G68"/>
        </row>
        <row r="69">
          <cell r="D69" t="str">
            <v/>
          </cell>
          <cell r="E69"/>
          <cell r="F69"/>
          <cell r="G69"/>
        </row>
        <row r="70">
          <cell r="D70" t="str">
            <v/>
          </cell>
          <cell r="E70"/>
          <cell r="F70"/>
          <cell r="G70"/>
        </row>
        <row r="71">
          <cell r="D71" t="str">
            <v/>
          </cell>
          <cell r="E71"/>
          <cell r="F71"/>
          <cell r="G71"/>
        </row>
        <row r="72">
          <cell r="D72" t="str">
            <v/>
          </cell>
          <cell r="E72"/>
          <cell r="F72"/>
          <cell r="G72"/>
        </row>
        <row r="73">
          <cell r="D73"/>
          <cell r="E73"/>
          <cell r="F73"/>
          <cell r="G73"/>
        </row>
        <row r="74">
          <cell r="D74" t="str">
            <v>Public Works and Infrastructure</v>
          </cell>
          <cell r="E74">
            <v>101436</v>
          </cell>
          <cell r="F74">
            <v>0</v>
          </cell>
          <cell r="G74">
            <v>0</v>
          </cell>
        </row>
        <row r="75">
          <cell r="D75" t="str">
            <v>Expanded Public Works Programme Integrated Grant for Provinces</v>
          </cell>
          <cell r="E75">
            <v>33749</v>
          </cell>
          <cell r="F75">
            <v>0</v>
          </cell>
          <cell r="G75">
            <v>0</v>
          </cell>
        </row>
        <row r="76">
          <cell r="D76" t="str">
            <v>Social Sector Expanded Public Works Programme Incentive Grant for Provinces</v>
          </cell>
          <cell r="E76">
            <v>67687</v>
          </cell>
          <cell r="F76">
            <v>0</v>
          </cell>
          <cell r="G76">
            <v>0</v>
          </cell>
        </row>
        <row r="77">
          <cell r="D77" t="str">
            <v/>
          </cell>
          <cell r="E77"/>
          <cell r="F77"/>
          <cell r="G77"/>
        </row>
        <row r="78">
          <cell r="D78" t="str">
            <v/>
          </cell>
          <cell r="E78"/>
          <cell r="F78"/>
          <cell r="G78"/>
        </row>
        <row r="79">
          <cell r="D79" t="str">
            <v/>
          </cell>
          <cell r="E79"/>
          <cell r="F79"/>
          <cell r="G79"/>
        </row>
        <row r="80">
          <cell r="D80" t="str">
            <v/>
          </cell>
          <cell r="E80"/>
          <cell r="F80"/>
          <cell r="G80"/>
        </row>
        <row r="81">
          <cell r="D81" t="str">
            <v/>
          </cell>
          <cell r="E81"/>
          <cell r="F81"/>
          <cell r="G81"/>
        </row>
        <row r="82">
          <cell r="D82" t="str">
            <v/>
          </cell>
          <cell r="E82"/>
          <cell r="F82"/>
          <cell r="G82"/>
        </row>
        <row r="83">
          <cell r="D83" t="str">
            <v/>
          </cell>
          <cell r="E83"/>
          <cell r="F83"/>
          <cell r="G83"/>
        </row>
        <row r="84">
          <cell r="D84" t="str">
            <v/>
          </cell>
          <cell r="E84"/>
          <cell r="F84"/>
          <cell r="G84"/>
        </row>
        <row r="85">
          <cell r="D85"/>
          <cell r="E85"/>
          <cell r="F85"/>
          <cell r="G85"/>
        </row>
        <row r="86">
          <cell r="D86" t="str">
            <v>Social Development</v>
          </cell>
          <cell r="E86">
            <v>143443</v>
          </cell>
          <cell r="F86">
            <v>146231</v>
          </cell>
          <cell r="G86">
            <v>152435</v>
          </cell>
        </row>
        <row r="87">
          <cell r="D87" t="str">
            <v>Early Childhood Development Grant</v>
          </cell>
          <cell r="E87">
            <v>143443</v>
          </cell>
          <cell r="F87">
            <v>146231</v>
          </cell>
          <cell r="G87">
            <v>152435</v>
          </cell>
        </row>
        <row r="88">
          <cell r="D88" t="str">
            <v/>
          </cell>
          <cell r="E88"/>
          <cell r="F88"/>
          <cell r="G88"/>
        </row>
        <row r="89">
          <cell r="D89" t="str">
            <v/>
          </cell>
          <cell r="E89"/>
          <cell r="F89"/>
          <cell r="G89"/>
        </row>
        <row r="90">
          <cell r="D90" t="str">
            <v/>
          </cell>
          <cell r="E90"/>
          <cell r="F90"/>
          <cell r="G90"/>
        </row>
        <row r="91">
          <cell r="D91" t="str">
            <v/>
          </cell>
          <cell r="E91"/>
          <cell r="F91"/>
          <cell r="G91"/>
        </row>
        <row r="92">
          <cell r="D92" t="str">
            <v/>
          </cell>
          <cell r="E92"/>
          <cell r="F92"/>
          <cell r="G92"/>
        </row>
        <row r="93">
          <cell r="D93" t="str">
            <v/>
          </cell>
          <cell r="E93"/>
          <cell r="F93"/>
          <cell r="G93"/>
        </row>
        <row r="94">
          <cell r="D94" t="str">
            <v/>
          </cell>
          <cell r="E94"/>
          <cell r="F94"/>
          <cell r="G94"/>
        </row>
        <row r="95">
          <cell r="D95" t="str">
            <v/>
          </cell>
          <cell r="E95"/>
          <cell r="F95"/>
          <cell r="G95"/>
        </row>
        <row r="96">
          <cell r="D96" t="str">
            <v/>
          </cell>
          <cell r="E96"/>
          <cell r="F96"/>
          <cell r="G96"/>
        </row>
        <row r="97">
          <cell r="D97"/>
          <cell r="E97"/>
          <cell r="F97"/>
          <cell r="G97"/>
        </row>
        <row r="98">
          <cell r="D98" t="str">
            <v>Sport, Arts and Culture</v>
          </cell>
          <cell r="E98">
            <v>203754</v>
          </cell>
          <cell r="F98">
            <v>212496</v>
          </cell>
          <cell r="G98">
            <v>211709</v>
          </cell>
        </row>
        <row r="99">
          <cell r="D99" t="str">
            <v>Community Library Services Grant</v>
          </cell>
          <cell r="E99">
            <v>140606</v>
          </cell>
          <cell r="F99">
            <v>150846</v>
          </cell>
          <cell r="G99">
            <v>153597</v>
          </cell>
        </row>
        <row r="100">
          <cell r="D100" t="str">
            <v>Mass Participation and Sport Development Grant</v>
          </cell>
          <cell r="E100">
            <v>63148</v>
          </cell>
          <cell r="F100">
            <v>61650</v>
          </cell>
          <cell r="G100">
            <v>58112</v>
          </cell>
        </row>
        <row r="101">
          <cell r="D101" t="str">
            <v/>
          </cell>
          <cell r="E101"/>
          <cell r="F101"/>
          <cell r="G101"/>
        </row>
        <row r="102">
          <cell r="D102" t="str">
            <v/>
          </cell>
          <cell r="E102"/>
          <cell r="F102"/>
          <cell r="G102"/>
        </row>
        <row r="103">
          <cell r="D103" t="str">
            <v/>
          </cell>
          <cell r="E103"/>
          <cell r="F103"/>
          <cell r="G103"/>
        </row>
        <row r="104">
          <cell r="D104" t="str">
            <v/>
          </cell>
          <cell r="E104"/>
          <cell r="F104"/>
          <cell r="G104"/>
        </row>
        <row r="105">
          <cell r="D105" t="str">
            <v/>
          </cell>
          <cell r="E105"/>
          <cell r="F105"/>
          <cell r="G105"/>
        </row>
        <row r="106">
          <cell r="D106" t="str">
            <v/>
          </cell>
          <cell r="E106"/>
          <cell r="F106"/>
          <cell r="G106"/>
        </row>
        <row r="107">
          <cell r="D107" t="str">
            <v/>
          </cell>
          <cell r="E107"/>
          <cell r="F107"/>
          <cell r="G107"/>
        </row>
        <row r="108">
          <cell r="D108" t="str">
            <v/>
          </cell>
          <cell r="E108"/>
          <cell r="F108"/>
          <cell r="G108"/>
        </row>
        <row r="109">
          <cell r="D109"/>
          <cell r="E109"/>
          <cell r="F109"/>
          <cell r="G109"/>
        </row>
        <row r="110">
          <cell r="D110" t="str">
            <v>Transport</v>
          </cell>
          <cell r="E110">
            <v>1757360</v>
          </cell>
          <cell r="F110">
            <v>1626267</v>
          </cell>
          <cell r="G110">
            <v>1705077.0237542649</v>
          </cell>
        </row>
        <row r="111">
          <cell r="D111" t="str">
            <v>Provincial Roads Maintenance Grant</v>
          </cell>
          <cell r="E111">
            <v>1333213</v>
          </cell>
          <cell r="F111">
            <v>1203929</v>
          </cell>
          <cell r="G111">
            <v>1264125</v>
          </cell>
        </row>
        <row r="112">
          <cell r="D112" t="str">
            <v>Public Transport Operations Grant</v>
          </cell>
          <cell r="E112">
            <v>424147</v>
          </cell>
          <cell r="F112">
            <v>422338</v>
          </cell>
          <cell r="G112">
            <v>440952.02375426493</v>
          </cell>
        </row>
        <row r="113">
          <cell r="D113" t="str">
            <v/>
          </cell>
          <cell r="E113"/>
          <cell r="F113"/>
          <cell r="G113"/>
        </row>
        <row r="114">
          <cell r="D114" t="str">
            <v/>
          </cell>
          <cell r="E114"/>
          <cell r="F114"/>
          <cell r="G114"/>
        </row>
        <row r="115">
          <cell r="D115" t="str">
            <v/>
          </cell>
          <cell r="E115"/>
          <cell r="F115"/>
          <cell r="G115"/>
        </row>
        <row r="116">
          <cell r="D116" t="str">
            <v/>
          </cell>
          <cell r="E116"/>
          <cell r="F116"/>
          <cell r="G116"/>
        </row>
        <row r="117">
          <cell r="D117" t="str">
            <v/>
          </cell>
          <cell r="E117"/>
          <cell r="F117"/>
          <cell r="G117"/>
        </row>
        <row r="118">
          <cell r="D118" t="str">
            <v/>
          </cell>
          <cell r="E118"/>
          <cell r="F118"/>
          <cell r="G118"/>
        </row>
        <row r="119">
          <cell r="D119" t="str">
            <v/>
          </cell>
          <cell r="E119"/>
          <cell r="F119"/>
          <cell r="G119"/>
        </row>
        <row r="120">
          <cell r="D120" t="str">
            <v/>
          </cell>
          <cell r="E120"/>
          <cell r="F120"/>
          <cell r="G120"/>
        </row>
        <row r="121">
          <cell r="D121"/>
          <cell r="E121"/>
          <cell r="F121"/>
          <cell r="G121"/>
        </row>
        <row r="122">
          <cell r="D122" t="str">
            <v/>
          </cell>
          <cell r="E122">
            <v>0</v>
          </cell>
          <cell r="F122">
            <v>0</v>
          </cell>
          <cell r="G122">
            <v>0</v>
          </cell>
        </row>
        <row r="123">
          <cell r="D123" t="str">
            <v/>
          </cell>
          <cell r="E123"/>
          <cell r="F123"/>
          <cell r="G123"/>
        </row>
        <row r="124">
          <cell r="D124" t="str">
            <v/>
          </cell>
          <cell r="E124"/>
          <cell r="F124"/>
          <cell r="G124"/>
        </row>
        <row r="125">
          <cell r="D125" t="str">
            <v/>
          </cell>
          <cell r="E125"/>
          <cell r="F125"/>
          <cell r="G125"/>
        </row>
        <row r="126">
          <cell r="D126" t="str">
            <v/>
          </cell>
          <cell r="E126"/>
          <cell r="F126"/>
          <cell r="G126"/>
        </row>
        <row r="127">
          <cell r="D127" t="str">
            <v/>
          </cell>
          <cell r="E127"/>
          <cell r="F127"/>
          <cell r="G127"/>
        </row>
        <row r="128">
          <cell r="D128" t="str">
            <v/>
          </cell>
          <cell r="E128"/>
          <cell r="F128"/>
          <cell r="G128"/>
        </row>
        <row r="129">
          <cell r="D129" t="str">
            <v/>
          </cell>
          <cell r="E129"/>
          <cell r="F129"/>
          <cell r="G129"/>
        </row>
        <row r="130">
          <cell r="D130" t="str">
            <v/>
          </cell>
          <cell r="E130"/>
          <cell r="F130"/>
          <cell r="G130"/>
        </row>
        <row r="131">
          <cell r="D131" t="str">
            <v/>
          </cell>
          <cell r="E131"/>
          <cell r="F131"/>
          <cell r="G131"/>
        </row>
        <row r="132">
          <cell r="D132" t="str">
            <v/>
          </cell>
          <cell r="E132"/>
          <cell r="F132"/>
          <cell r="G132"/>
        </row>
        <row r="133">
          <cell r="D133"/>
          <cell r="E133"/>
          <cell r="F133"/>
          <cell r="G133"/>
        </row>
        <row r="134">
          <cell r="D134" t="str">
            <v/>
          </cell>
          <cell r="E134">
            <v>0</v>
          </cell>
          <cell r="F134">
            <v>0</v>
          </cell>
          <cell r="G134">
            <v>0</v>
          </cell>
        </row>
        <row r="135">
          <cell r="D135" t="str">
            <v/>
          </cell>
          <cell r="E135"/>
          <cell r="F135"/>
          <cell r="G135"/>
        </row>
        <row r="136">
          <cell r="D136" t="str">
            <v/>
          </cell>
          <cell r="E136"/>
          <cell r="F136"/>
          <cell r="G136"/>
        </row>
        <row r="137">
          <cell r="D137" t="str">
            <v/>
          </cell>
          <cell r="E137"/>
          <cell r="F137"/>
          <cell r="G137"/>
        </row>
        <row r="138">
          <cell r="D138" t="str">
            <v/>
          </cell>
          <cell r="E138"/>
          <cell r="F138"/>
          <cell r="G138"/>
        </row>
        <row r="139">
          <cell r="D139" t="str">
            <v/>
          </cell>
          <cell r="E139"/>
          <cell r="F139"/>
          <cell r="G139"/>
        </row>
        <row r="140">
          <cell r="D140" t="str">
            <v/>
          </cell>
          <cell r="E140"/>
          <cell r="F140"/>
          <cell r="G140"/>
        </row>
        <row r="141">
          <cell r="D141" t="str">
            <v/>
          </cell>
          <cell r="E141"/>
          <cell r="F141"/>
          <cell r="G141"/>
        </row>
        <row r="142">
          <cell r="D142" t="str">
            <v/>
          </cell>
          <cell r="E142"/>
          <cell r="F142"/>
          <cell r="G142"/>
        </row>
        <row r="143">
          <cell r="D143" t="str">
            <v/>
          </cell>
          <cell r="E143"/>
          <cell r="F143"/>
          <cell r="G143"/>
        </row>
        <row r="144">
          <cell r="D144" t="str">
            <v/>
          </cell>
          <cell r="E144"/>
          <cell r="F144"/>
          <cell r="G144"/>
        </row>
        <row r="145">
          <cell r="D145"/>
          <cell r="E145"/>
          <cell r="F145"/>
          <cell r="G145"/>
        </row>
        <row r="146">
          <cell r="D146" t="str">
            <v/>
          </cell>
          <cell r="E146">
            <v>0</v>
          </cell>
          <cell r="F146">
            <v>0</v>
          </cell>
          <cell r="G146">
            <v>0</v>
          </cell>
        </row>
        <row r="147">
          <cell r="D147" t="str">
            <v/>
          </cell>
          <cell r="E147"/>
          <cell r="F147"/>
          <cell r="G147"/>
        </row>
        <row r="148">
          <cell r="D148" t="str">
            <v/>
          </cell>
          <cell r="E148"/>
          <cell r="F148"/>
          <cell r="G148"/>
        </row>
        <row r="149">
          <cell r="D149" t="str">
            <v/>
          </cell>
          <cell r="E149"/>
          <cell r="F149"/>
          <cell r="G149"/>
        </row>
        <row r="150">
          <cell r="D150" t="str">
            <v/>
          </cell>
          <cell r="E150"/>
          <cell r="F150"/>
          <cell r="G150"/>
        </row>
        <row r="151">
          <cell r="D151" t="str">
            <v/>
          </cell>
          <cell r="E151"/>
          <cell r="F151"/>
          <cell r="G151"/>
        </row>
        <row r="152">
          <cell r="D152" t="str">
            <v/>
          </cell>
          <cell r="E152"/>
          <cell r="F152"/>
          <cell r="G152"/>
        </row>
        <row r="153">
          <cell r="D153" t="str">
            <v/>
          </cell>
          <cell r="E153"/>
          <cell r="F153"/>
          <cell r="G153"/>
        </row>
        <row r="154">
          <cell r="D154" t="str">
            <v/>
          </cell>
          <cell r="E154"/>
          <cell r="F154"/>
          <cell r="G154"/>
        </row>
        <row r="155">
          <cell r="D155" t="str">
            <v/>
          </cell>
          <cell r="E155"/>
          <cell r="F155"/>
          <cell r="G155"/>
        </row>
        <row r="156">
          <cell r="D156" t="str">
            <v/>
          </cell>
          <cell r="E156"/>
          <cell r="F156"/>
          <cell r="G156"/>
        </row>
        <row r="157">
          <cell r="D157"/>
          <cell r="E157"/>
          <cell r="F157"/>
          <cell r="G157"/>
        </row>
        <row r="158">
          <cell r="D158" t="str">
            <v/>
          </cell>
          <cell r="E158">
            <v>0</v>
          </cell>
          <cell r="F158">
            <v>0</v>
          </cell>
          <cell r="G158">
            <v>0</v>
          </cell>
        </row>
        <row r="159">
          <cell r="D159" t="str">
            <v/>
          </cell>
          <cell r="E159"/>
          <cell r="F159"/>
          <cell r="G159"/>
        </row>
        <row r="160">
          <cell r="D160" t="str">
            <v/>
          </cell>
          <cell r="E160"/>
          <cell r="F160"/>
          <cell r="G160"/>
        </row>
        <row r="161">
          <cell r="D161" t="str">
            <v/>
          </cell>
          <cell r="E161"/>
          <cell r="F161"/>
          <cell r="G161"/>
        </row>
        <row r="162">
          <cell r="D162" t="str">
            <v/>
          </cell>
          <cell r="E162"/>
          <cell r="F162"/>
          <cell r="G162"/>
        </row>
        <row r="163">
          <cell r="D163" t="str">
            <v/>
          </cell>
          <cell r="E163"/>
          <cell r="F163"/>
          <cell r="G163"/>
        </row>
        <row r="164">
          <cell r="D164" t="str">
            <v/>
          </cell>
          <cell r="E164"/>
          <cell r="F164"/>
          <cell r="G164"/>
        </row>
        <row r="165">
          <cell r="D165" t="str">
            <v/>
          </cell>
          <cell r="E165"/>
          <cell r="F165"/>
          <cell r="G165"/>
        </row>
        <row r="166">
          <cell r="D166" t="str">
            <v/>
          </cell>
          <cell r="E166"/>
          <cell r="F166"/>
          <cell r="G166"/>
        </row>
        <row r="167">
          <cell r="D167" t="str">
            <v/>
          </cell>
          <cell r="E167"/>
          <cell r="F167"/>
          <cell r="G167"/>
        </row>
        <row r="168">
          <cell r="D168" t="str">
            <v/>
          </cell>
          <cell r="E168"/>
          <cell r="F168"/>
          <cell r="G168"/>
        </row>
        <row r="169">
          <cell r="D169"/>
          <cell r="E169"/>
          <cell r="F169"/>
          <cell r="G169"/>
        </row>
        <row r="170">
          <cell r="D170" t="str">
            <v/>
          </cell>
          <cell r="E170">
            <v>0</v>
          </cell>
          <cell r="F170">
            <v>0</v>
          </cell>
          <cell r="G170">
            <v>0</v>
          </cell>
        </row>
        <row r="171">
          <cell r="D171" t="str">
            <v/>
          </cell>
          <cell r="E171"/>
          <cell r="F171"/>
          <cell r="G171"/>
        </row>
        <row r="172">
          <cell r="D172" t="str">
            <v/>
          </cell>
          <cell r="E172"/>
          <cell r="F172"/>
          <cell r="G172"/>
        </row>
        <row r="173">
          <cell r="D173" t="str">
            <v/>
          </cell>
          <cell r="E173"/>
          <cell r="F173"/>
          <cell r="G173"/>
        </row>
        <row r="174">
          <cell r="D174" t="str">
            <v/>
          </cell>
          <cell r="E174"/>
          <cell r="F174"/>
          <cell r="G174"/>
        </row>
        <row r="175">
          <cell r="D175" t="str">
            <v/>
          </cell>
          <cell r="E175"/>
          <cell r="F175"/>
          <cell r="G175"/>
        </row>
        <row r="176">
          <cell r="D176" t="str">
            <v/>
          </cell>
          <cell r="E176"/>
          <cell r="F176"/>
          <cell r="G176"/>
        </row>
        <row r="177">
          <cell r="D177" t="str">
            <v/>
          </cell>
          <cell r="E177"/>
          <cell r="F177"/>
          <cell r="G177"/>
        </row>
        <row r="178">
          <cell r="D178" t="str">
            <v/>
          </cell>
          <cell r="E178"/>
          <cell r="F178"/>
          <cell r="G178"/>
        </row>
        <row r="179">
          <cell r="D179" t="str">
            <v/>
          </cell>
          <cell r="E179"/>
          <cell r="F179"/>
          <cell r="G179"/>
        </row>
        <row r="180">
          <cell r="D180" t="str">
            <v/>
          </cell>
          <cell r="E180"/>
          <cell r="F180"/>
          <cell r="G180"/>
        </row>
        <row r="181">
          <cell r="D181"/>
          <cell r="E181"/>
          <cell r="F181"/>
          <cell r="G181"/>
        </row>
        <row r="182">
          <cell r="D182" t="str">
            <v/>
          </cell>
          <cell r="E182">
            <v>0</v>
          </cell>
          <cell r="F182">
            <v>0</v>
          </cell>
          <cell r="G182">
            <v>0</v>
          </cell>
        </row>
        <row r="183">
          <cell r="D183" t="str">
            <v/>
          </cell>
          <cell r="E183"/>
          <cell r="F183"/>
          <cell r="G183"/>
        </row>
        <row r="184">
          <cell r="D184" t="str">
            <v/>
          </cell>
          <cell r="E184"/>
          <cell r="F184"/>
          <cell r="G184"/>
        </row>
        <row r="185">
          <cell r="D185" t="str">
            <v/>
          </cell>
          <cell r="E185"/>
          <cell r="F185"/>
          <cell r="G185"/>
        </row>
        <row r="186">
          <cell r="D186" t="str">
            <v/>
          </cell>
          <cell r="E186"/>
          <cell r="F186"/>
          <cell r="G186"/>
        </row>
        <row r="187">
          <cell r="D187" t="str">
            <v/>
          </cell>
          <cell r="E187"/>
          <cell r="F187"/>
          <cell r="G187"/>
        </row>
        <row r="188">
          <cell r="D188" t="str">
            <v/>
          </cell>
          <cell r="E188"/>
          <cell r="F188"/>
          <cell r="G188"/>
        </row>
        <row r="189">
          <cell r="D189" t="str">
            <v/>
          </cell>
          <cell r="E189"/>
          <cell r="F189"/>
          <cell r="G189"/>
        </row>
        <row r="190">
          <cell r="D190" t="str">
            <v/>
          </cell>
          <cell r="E190"/>
          <cell r="F190"/>
          <cell r="G190"/>
        </row>
        <row r="191">
          <cell r="D191" t="str">
            <v/>
          </cell>
          <cell r="E191"/>
          <cell r="F191"/>
          <cell r="G191"/>
        </row>
        <row r="192">
          <cell r="D192" t="str">
            <v/>
          </cell>
          <cell r="E192"/>
          <cell r="F192"/>
          <cell r="G192"/>
        </row>
        <row r="193">
          <cell r="D193"/>
          <cell r="E193"/>
          <cell r="F193"/>
          <cell r="G193"/>
        </row>
        <row r="194">
          <cell r="D194" t="str">
            <v/>
          </cell>
          <cell r="E194">
            <v>0</v>
          </cell>
          <cell r="F194">
            <v>0</v>
          </cell>
          <cell r="G194">
            <v>0</v>
          </cell>
        </row>
        <row r="195">
          <cell r="D195" t="str">
            <v/>
          </cell>
          <cell r="E195"/>
          <cell r="F195"/>
          <cell r="G195"/>
        </row>
        <row r="196">
          <cell r="D196" t="str">
            <v/>
          </cell>
          <cell r="E196"/>
          <cell r="F196"/>
          <cell r="G196"/>
        </row>
        <row r="197">
          <cell r="D197" t="str">
            <v/>
          </cell>
          <cell r="E197"/>
          <cell r="F197"/>
          <cell r="G197"/>
        </row>
        <row r="198">
          <cell r="D198" t="str">
            <v/>
          </cell>
          <cell r="E198"/>
          <cell r="F198"/>
          <cell r="G198"/>
        </row>
        <row r="199">
          <cell r="D199" t="str">
            <v/>
          </cell>
          <cell r="E199"/>
          <cell r="F199"/>
          <cell r="G199"/>
        </row>
        <row r="200">
          <cell r="D200" t="str">
            <v/>
          </cell>
          <cell r="E200"/>
          <cell r="F200"/>
          <cell r="G200"/>
        </row>
        <row r="201">
          <cell r="D201" t="str">
            <v/>
          </cell>
          <cell r="E201"/>
          <cell r="F201"/>
          <cell r="G201"/>
        </row>
        <row r="202">
          <cell r="D202" t="str">
            <v/>
          </cell>
          <cell r="E202"/>
          <cell r="F202"/>
          <cell r="G202"/>
        </row>
        <row r="203">
          <cell r="D203" t="str">
            <v/>
          </cell>
          <cell r="E203"/>
          <cell r="F203"/>
          <cell r="G203"/>
        </row>
        <row r="204">
          <cell r="D204" t="str">
            <v/>
          </cell>
          <cell r="E204"/>
          <cell r="F204"/>
          <cell r="G204"/>
        </row>
        <row r="205">
          <cell r="D205"/>
          <cell r="E205"/>
          <cell r="F205"/>
          <cell r="G205"/>
        </row>
        <row r="206">
          <cell r="D206" t="str">
            <v/>
          </cell>
          <cell r="E206">
            <v>0</v>
          </cell>
          <cell r="F206">
            <v>0</v>
          </cell>
          <cell r="G206">
            <v>0</v>
          </cell>
        </row>
        <row r="207">
          <cell r="D207" t="str">
            <v/>
          </cell>
          <cell r="E207"/>
          <cell r="F207"/>
          <cell r="G207"/>
        </row>
        <row r="208">
          <cell r="D208" t="str">
            <v/>
          </cell>
          <cell r="E208"/>
          <cell r="F208"/>
          <cell r="G208"/>
        </row>
        <row r="209">
          <cell r="D209" t="str">
            <v/>
          </cell>
          <cell r="E209"/>
          <cell r="F209"/>
          <cell r="G209"/>
        </row>
        <row r="210">
          <cell r="D210" t="str">
            <v/>
          </cell>
          <cell r="E210"/>
          <cell r="F210"/>
          <cell r="G210"/>
        </row>
        <row r="211">
          <cell r="D211" t="str">
            <v/>
          </cell>
          <cell r="E211"/>
          <cell r="F211"/>
          <cell r="G211"/>
        </row>
        <row r="212">
          <cell r="D212" t="str">
            <v/>
          </cell>
          <cell r="E212"/>
          <cell r="F212"/>
          <cell r="G212"/>
        </row>
        <row r="213">
          <cell r="D213" t="str">
            <v/>
          </cell>
          <cell r="E213"/>
          <cell r="F213"/>
          <cell r="G213"/>
        </row>
        <row r="214">
          <cell r="D214" t="str">
            <v/>
          </cell>
          <cell r="E214"/>
          <cell r="F214"/>
          <cell r="G214"/>
        </row>
        <row r="215">
          <cell r="D215" t="str">
            <v/>
          </cell>
          <cell r="E215"/>
          <cell r="F215"/>
          <cell r="G215"/>
        </row>
        <row r="216">
          <cell r="D216" t="str">
            <v/>
          </cell>
          <cell r="E216"/>
          <cell r="F216"/>
          <cell r="G216"/>
        </row>
        <row r="217">
          <cell r="D217"/>
          <cell r="E217"/>
          <cell r="F217"/>
          <cell r="G217"/>
        </row>
        <row r="218">
          <cell r="D218" t="str">
            <v/>
          </cell>
          <cell r="E218">
            <v>0</v>
          </cell>
          <cell r="F218">
            <v>0</v>
          </cell>
          <cell r="G218">
            <v>0</v>
          </cell>
        </row>
        <row r="219">
          <cell r="D219" t="str">
            <v/>
          </cell>
          <cell r="E219"/>
          <cell r="F219"/>
          <cell r="G219"/>
        </row>
        <row r="220">
          <cell r="D220" t="str">
            <v/>
          </cell>
          <cell r="E220"/>
          <cell r="F220"/>
          <cell r="G220"/>
        </row>
        <row r="221">
          <cell r="D221" t="str">
            <v/>
          </cell>
          <cell r="E221"/>
          <cell r="F221"/>
          <cell r="G221"/>
        </row>
        <row r="222">
          <cell r="D222" t="str">
            <v/>
          </cell>
          <cell r="E222"/>
          <cell r="F222"/>
          <cell r="G222"/>
        </row>
        <row r="223">
          <cell r="D223" t="str">
            <v/>
          </cell>
          <cell r="E223"/>
          <cell r="F223"/>
          <cell r="G223"/>
        </row>
        <row r="224">
          <cell r="D224" t="str">
            <v/>
          </cell>
          <cell r="E224"/>
          <cell r="F224"/>
          <cell r="G224"/>
        </row>
        <row r="225">
          <cell r="D225" t="str">
            <v/>
          </cell>
          <cell r="E225"/>
          <cell r="F225"/>
          <cell r="G225"/>
        </row>
        <row r="226">
          <cell r="D226" t="str">
            <v/>
          </cell>
          <cell r="E226"/>
          <cell r="F226"/>
          <cell r="G226"/>
        </row>
        <row r="227">
          <cell r="D227" t="str">
            <v/>
          </cell>
          <cell r="E227"/>
          <cell r="F227"/>
          <cell r="G227"/>
        </row>
        <row r="228">
          <cell r="D228" t="str">
            <v/>
          </cell>
          <cell r="E228"/>
          <cell r="F228"/>
          <cell r="G228"/>
        </row>
        <row r="229">
          <cell r="D229"/>
          <cell r="E229"/>
          <cell r="F229"/>
          <cell r="G229"/>
        </row>
        <row r="230">
          <cell r="D230" t="str">
            <v/>
          </cell>
          <cell r="E230">
            <v>0</v>
          </cell>
          <cell r="F230">
            <v>0</v>
          </cell>
          <cell r="G230">
            <v>0</v>
          </cell>
        </row>
        <row r="231">
          <cell r="D231" t="str">
            <v/>
          </cell>
          <cell r="E231"/>
          <cell r="F231"/>
          <cell r="G231"/>
        </row>
        <row r="232">
          <cell r="D232" t="str">
            <v/>
          </cell>
          <cell r="E232"/>
          <cell r="F232"/>
          <cell r="G232"/>
        </row>
        <row r="233">
          <cell r="D233" t="str">
            <v/>
          </cell>
          <cell r="E233"/>
          <cell r="F233"/>
          <cell r="G233"/>
        </row>
        <row r="234">
          <cell r="D234" t="str">
            <v/>
          </cell>
          <cell r="E234"/>
          <cell r="F234"/>
          <cell r="G234"/>
        </row>
        <row r="235">
          <cell r="D235" t="str">
            <v/>
          </cell>
          <cell r="E235"/>
          <cell r="F235"/>
          <cell r="G235"/>
        </row>
        <row r="236">
          <cell r="D236" t="str">
            <v/>
          </cell>
          <cell r="E236"/>
          <cell r="F236"/>
          <cell r="G236"/>
        </row>
        <row r="237">
          <cell r="D237" t="str">
            <v/>
          </cell>
          <cell r="E237"/>
          <cell r="F237"/>
          <cell r="G237"/>
        </row>
        <row r="238">
          <cell r="D238" t="str">
            <v/>
          </cell>
          <cell r="E238"/>
          <cell r="F238"/>
          <cell r="G238"/>
        </row>
        <row r="239">
          <cell r="D239" t="str">
            <v/>
          </cell>
          <cell r="E239"/>
          <cell r="F239"/>
          <cell r="G239"/>
        </row>
        <row r="240">
          <cell r="D240" t="str">
            <v/>
          </cell>
          <cell r="E240"/>
          <cell r="F240"/>
          <cell r="G240"/>
        </row>
        <row r="241">
          <cell r="D241"/>
          <cell r="E241"/>
          <cell r="F241"/>
          <cell r="G241"/>
        </row>
        <row r="242">
          <cell r="D242" t="str">
            <v/>
          </cell>
          <cell r="E242">
            <v>0</v>
          </cell>
          <cell r="F242">
            <v>0</v>
          </cell>
          <cell r="G242">
            <v>0</v>
          </cell>
        </row>
        <row r="243">
          <cell r="D243" t="str">
            <v/>
          </cell>
          <cell r="E243"/>
          <cell r="F243"/>
          <cell r="G243"/>
        </row>
        <row r="244">
          <cell r="D244" t="str">
            <v/>
          </cell>
          <cell r="E244"/>
          <cell r="F244"/>
          <cell r="G244"/>
        </row>
        <row r="245">
          <cell r="D245" t="str">
            <v/>
          </cell>
          <cell r="E245"/>
          <cell r="F245"/>
          <cell r="G245"/>
        </row>
        <row r="246">
          <cell r="D246" t="str">
            <v/>
          </cell>
          <cell r="E246"/>
          <cell r="F246"/>
          <cell r="G246"/>
        </row>
        <row r="247">
          <cell r="D247" t="str">
            <v/>
          </cell>
          <cell r="E247"/>
          <cell r="F247"/>
          <cell r="G247"/>
        </row>
        <row r="248">
          <cell r="D248" t="str">
            <v/>
          </cell>
          <cell r="E248"/>
          <cell r="F248"/>
          <cell r="G248"/>
        </row>
        <row r="249">
          <cell r="D249" t="str">
            <v/>
          </cell>
          <cell r="E249"/>
          <cell r="F249"/>
          <cell r="G249"/>
        </row>
        <row r="250">
          <cell r="D250" t="str">
            <v/>
          </cell>
          <cell r="E250"/>
          <cell r="F250"/>
          <cell r="G250"/>
        </row>
        <row r="251">
          <cell r="D251" t="str">
            <v/>
          </cell>
          <cell r="E251"/>
          <cell r="F251"/>
          <cell r="G251"/>
        </row>
        <row r="252">
          <cell r="D252" t="str">
            <v/>
          </cell>
          <cell r="E252"/>
          <cell r="F252"/>
          <cell r="G252"/>
        </row>
        <row r="253">
          <cell r="D253"/>
          <cell r="E253"/>
          <cell r="F253"/>
          <cell r="G253"/>
        </row>
        <row r="254">
          <cell r="D254" t="str">
            <v/>
          </cell>
          <cell r="E254">
            <v>0</v>
          </cell>
          <cell r="F254">
            <v>0</v>
          </cell>
          <cell r="G254">
            <v>0</v>
          </cell>
        </row>
        <row r="255">
          <cell r="D255" t="str">
            <v/>
          </cell>
          <cell r="E255"/>
          <cell r="F255"/>
          <cell r="G255"/>
        </row>
        <row r="256">
          <cell r="D256" t="str">
            <v/>
          </cell>
          <cell r="E256"/>
          <cell r="F256"/>
          <cell r="G256"/>
        </row>
        <row r="257">
          <cell r="D257" t="str">
            <v/>
          </cell>
          <cell r="E257"/>
          <cell r="F257"/>
          <cell r="G257"/>
        </row>
        <row r="258">
          <cell r="D258" t="str">
            <v/>
          </cell>
          <cell r="E258"/>
          <cell r="F258"/>
          <cell r="G258"/>
        </row>
        <row r="259">
          <cell r="D259" t="str">
            <v/>
          </cell>
          <cell r="E259"/>
          <cell r="F259"/>
          <cell r="G259"/>
        </row>
        <row r="260">
          <cell r="D260" t="str">
            <v/>
          </cell>
          <cell r="E260"/>
          <cell r="F260"/>
          <cell r="G260"/>
        </row>
        <row r="261">
          <cell r="D261" t="str">
            <v/>
          </cell>
          <cell r="E261"/>
          <cell r="F261"/>
          <cell r="G261"/>
        </row>
        <row r="262">
          <cell r="D262" t="str">
            <v/>
          </cell>
          <cell r="E262"/>
          <cell r="F262"/>
          <cell r="G262"/>
        </row>
        <row r="263">
          <cell r="D263" t="str">
            <v/>
          </cell>
          <cell r="E263"/>
          <cell r="F263"/>
          <cell r="G263"/>
        </row>
        <row r="264">
          <cell r="D264" t="str">
            <v/>
          </cell>
          <cell r="E264"/>
          <cell r="F264"/>
          <cell r="G264"/>
        </row>
        <row r="265">
          <cell r="D265"/>
          <cell r="E265"/>
          <cell r="F265"/>
          <cell r="G265"/>
        </row>
        <row r="266">
          <cell r="D266" t="str">
            <v/>
          </cell>
          <cell r="E266">
            <v>0</v>
          </cell>
          <cell r="F266">
            <v>0</v>
          </cell>
          <cell r="G266">
            <v>0</v>
          </cell>
        </row>
        <row r="267">
          <cell r="D267" t="str">
            <v/>
          </cell>
          <cell r="E267"/>
          <cell r="F267"/>
          <cell r="G267"/>
        </row>
        <row r="268">
          <cell r="D268" t="str">
            <v/>
          </cell>
          <cell r="E268"/>
          <cell r="F268"/>
          <cell r="G268"/>
        </row>
        <row r="269">
          <cell r="D269" t="str">
            <v/>
          </cell>
          <cell r="E269"/>
          <cell r="F269"/>
          <cell r="G269"/>
        </row>
        <row r="270">
          <cell r="D270" t="str">
            <v/>
          </cell>
          <cell r="E270"/>
          <cell r="F270"/>
          <cell r="G270"/>
        </row>
        <row r="271">
          <cell r="D271" t="str">
            <v/>
          </cell>
          <cell r="E271"/>
          <cell r="F271"/>
          <cell r="G271"/>
        </row>
        <row r="272">
          <cell r="D272" t="str">
            <v/>
          </cell>
          <cell r="E272"/>
          <cell r="F272"/>
          <cell r="G272"/>
        </row>
        <row r="273">
          <cell r="D273" t="str">
            <v/>
          </cell>
          <cell r="E273"/>
          <cell r="F273"/>
          <cell r="G273"/>
        </row>
        <row r="274">
          <cell r="D274" t="str">
            <v/>
          </cell>
          <cell r="E274"/>
          <cell r="F274"/>
          <cell r="G274"/>
        </row>
        <row r="275">
          <cell r="D275" t="str">
            <v/>
          </cell>
          <cell r="E275"/>
          <cell r="F275"/>
          <cell r="G275"/>
        </row>
        <row r="276">
          <cell r="D276" t="str">
            <v/>
          </cell>
          <cell r="E276"/>
          <cell r="F276"/>
          <cell r="G276"/>
        </row>
        <row r="277">
          <cell r="D277"/>
          <cell r="E277"/>
          <cell r="F277"/>
          <cell r="G277"/>
        </row>
        <row r="278">
          <cell r="D278" t="str">
            <v/>
          </cell>
          <cell r="E278">
            <v>0</v>
          </cell>
          <cell r="F278">
            <v>0</v>
          </cell>
          <cell r="G278">
            <v>0</v>
          </cell>
        </row>
        <row r="279">
          <cell r="D279" t="str">
            <v/>
          </cell>
          <cell r="E279"/>
          <cell r="F279"/>
          <cell r="G279"/>
        </row>
        <row r="280">
          <cell r="D280" t="str">
            <v/>
          </cell>
          <cell r="E280"/>
          <cell r="F280"/>
          <cell r="G280"/>
        </row>
        <row r="281">
          <cell r="D281" t="str">
            <v/>
          </cell>
          <cell r="E281"/>
          <cell r="F281"/>
          <cell r="G281"/>
        </row>
        <row r="282">
          <cell r="D282" t="str">
            <v/>
          </cell>
          <cell r="E282"/>
          <cell r="F282"/>
          <cell r="G282"/>
        </row>
        <row r="283">
          <cell r="D283" t="str">
            <v/>
          </cell>
          <cell r="E283"/>
          <cell r="F283"/>
          <cell r="G283"/>
        </row>
        <row r="284">
          <cell r="D284" t="str">
            <v/>
          </cell>
          <cell r="E284"/>
          <cell r="F284"/>
          <cell r="G284"/>
        </row>
        <row r="285">
          <cell r="D285" t="str">
            <v/>
          </cell>
          <cell r="E285"/>
          <cell r="F285"/>
          <cell r="G285"/>
        </row>
        <row r="286">
          <cell r="D286" t="str">
            <v/>
          </cell>
          <cell r="E286"/>
          <cell r="F286"/>
          <cell r="G286"/>
        </row>
        <row r="287">
          <cell r="D287" t="str">
            <v/>
          </cell>
          <cell r="E287"/>
          <cell r="F287"/>
          <cell r="G287"/>
        </row>
        <row r="288">
          <cell r="D288" t="str">
            <v/>
          </cell>
          <cell r="E288"/>
          <cell r="F288"/>
          <cell r="G288"/>
        </row>
        <row r="289">
          <cell r="D289"/>
          <cell r="E289"/>
          <cell r="F289"/>
          <cell r="G289"/>
        </row>
        <row r="290">
          <cell r="D290" t="str">
            <v/>
          </cell>
          <cell r="E290">
            <v>0</v>
          </cell>
          <cell r="F290">
            <v>0</v>
          </cell>
          <cell r="G290">
            <v>0</v>
          </cell>
        </row>
        <row r="291">
          <cell r="D291" t="str">
            <v/>
          </cell>
          <cell r="E291"/>
          <cell r="F291"/>
          <cell r="G291"/>
        </row>
        <row r="292">
          <cell r="D292" t="str">
            <v/>
          </cell>
          <cell r="E292"/>
          <cell r="F292"/>
          <cell r="G292"/>
        </row>
        <row r="293">
          <cell r="D293" t="str">
            <v/>
          </cell>
          <cell r="E293"/>
          <cell r="F293"/>
          <cell r="G293"/>
        </row>
        <row r="294">
          <cell r="D294" t="str">
            <v/>
          </cell>
          <cell r="E294"/>
          <cell r="F294"/>
          <cell r="G294"/>
        </row>
        <row r="295">
          <cell r="D295" t="str">
            <v/>
          </cell>
          <cell r="E295"/>
          <cell r="F295"/>
          <cell r="G295"/>
        </row>
        <row r="296">
          <cell r="D296" t="str">
            <v/>
          </cell>
          <cell r="E296"/>
          <cell r="F296"/>
          <cell r="G296"/>
        </row>
        <row r="297">
          <cell r="D297" t="str">
            <v/>
          </cell>
          <cell r="E297"/>
          <cell r="F297"/>
          <cell r="G297"/>
        </row>
        <row r="298">
          <cell r="D298" t="str">
            <v/>
          </cell>
          <cell r="E298"/>
          <cell r="F298"/>
          <cell r="G298"/>
        </row>
        <row r="299">
          <cell r="D299" t="str">
            <v/>
          </cell>
          <cell r="E299"/>
          <cell r="F299"/>
          <cell r="G299"/>
        </row>
        <row r="300">
          <cell r="D300" t="str">
            <v/>
          </cell>
          <cell r="E300"/>
          <cell r="F300"/>
          <cell r="G300"/>
        </row>
        <row r="301">
          <cell r="D301"/>
          <cell r="E301"/>
          <cell r="F301"/>
          <cell r="G301"/>
        </row>
        <row r="302">
          <cell r="D302" t="str">
            <v/>
          </cell>
          <cell r="E302">
            <v>0</v>
          </cell>
          <cell r="F302">
            <v>0</v>
          </cell>
          <cell r="G302">
            <v>0</v>
          </cell>
        </row>
        <row r="303">
          <cell r="D303" t="str">
            <v/>
          </cell>
          <cell r="E303"/>
          <cell r="F303"/>
          <cell r="G303"/>
        </row>
        <row r="304">
          <cell r="D304" t="str">
            <v/>
          </cell>
          <cell r="E304"/>
          <cell r="F304"/>
          <cell r="G304"/>
        </row>
        <row r="305">
          <cell r="D305" t="str">
            <v/>
          </cell>
          <cell r="E305"/>
          <cell r="F305"/>
          <cell r="G305"/>
        </row>
        <row r="306">
          <cell r="D306" t="str">
            <v/>
          </cell>
          <cell r="E306"/>
          <cell r="F306"/>
          <cell r="G306"/>
        </row>
        <row r="307">
          <cell r="D307" t="str">
            <v/>
          </cell>
          <cell r="E307"/>
          <cell r="F307"/>
          <cell r="G307"/>
        </row>
        <row r="308">
          <cell r="D308" t="str">
            <v/>
          </cell>
          <cell r="E308"/>
          <cell r="F308"/>
          <cell r="G308"/>
        </row>
        <row r="309">
          <cell r="D309" t="str">
            <v/>
          </cell>
          <cell r="E309"/>
          <cell r="F309"/>
          <cell r="G309"/>
        </row>
        <row r="310">
          <cell r="D310" t="str">
            <v/>
          </cell>
          <cell r="E310"/>
          <cell r="F310"/>
          <cell r="G310"/>
        </row>
        <row r="311">
          <cell r="D311" t="str">
            <v/>
          </cell>
          <cell r="E311"/>
          <cell r="F311"/>
          <cell r="G311"/>
        </row>
        <row r="312">
          <cell r="D312" t="str">
            <v/>
          </cell>
          <cell r="E312"/>
          <cell r="F312"/>
          <cell r="G312"/>
        </row>
        <row r="313">
          <cell r="D313"/>
          <cell r="E313"/>
          <cell r="F313"/>
          <cell r="G313"/>
        </row>
        <row r="314">
          <cell r="D314" t="str">
            <v/>
          </cell>
          <cell r="E314">
            <v>0</v>
          </cell>
          <cell r="F314">
            <v>0</v>
          </cell>
          <cell r="G314">
            <v>0</v>
          </cell>
        </row>
        <row r="315">
          <cell r="D315" t="str">
            <v/>
          </cell>
          <cell r="E315"/>
          <cell r="F315"/>
          <cell r="G315"/>
        </row>
        <row r="316">
          <cell r="D316" t="str">
            <v/>
          </cell>
          <cell r="E316"/>
          <cell r="F316"/>
          <cell r="G316"/>
        </row>
        <row r="317">
          <cell r="D317" t="str">
            <v/>
          </cell>
          <cell r="E317"/>
          <cell r="F317"/>
          <cell r="G317"/>
        </row>
        <row r="318">
          <cell r="D318" t="str">
            <v/>
          </cell>
          <cell r="E318"/>
          <cell r="F318"/>
          <cell r="G318"/>
        </row>
        <row r="319">
          <cell r="D319" t="str">
            <v/>
          </cell>
          <cell r="E319"/>
          <cell r="F319"/>
          <cell r="G319"/>
        </row>
        <row r="320">
          <cell r="D320" t="str">
            <v/>
          </cell>
          <cell r="E320"/>
          <cell r="F320"/>
          <cell r="G320"/>
        </row>
        <row r="321">
          <cell r="D321" t="str">
            <v/>
          </cell>
          <cell r="E321"/>
          <cell r="F321"/>
          <cell r="G321"/>
        </row>
        <row r="322">
          <cell r="D322" t="str">
            <v/>
          </cell>
          <cell r="E322"/>
          <cell r="F322"/>
          <cell r="G322"/>
        </row>
        <row r="323">
          <cell r="D323" t="str">
            <v/>
          </cell>
          <cell r="E323"/>
          <cell r="F323"/>
          <cell r="G323"/>
        </row>
        <row r="324">
          <cell r="D324" t="str">
            <v/>
          </cell>
          <cell r="E324"/>
          <cell r="F324"/>
          <cell r="G324"/>
        </row>
        <row r="325">
          <cell r="D325"/>
          <cell r="E325"/>
          <cell r="F325"/>
          <cell r="G325"/>
        </row>
        <row r="326">
          <cell r="D326" t="str">
            <v/>
          </cell>
          <cell r="E326">
            <v>0</v>
          </cell>
          <cell r="F326">
            <v>0</v>
          </cell>
          <cell r="G326">
            <v>0</v>
          </cell>
        </row>
        <row r="327">
          <cell r="D327" t="str">
            <v/>
          </cell>
          <cell r="E327"/>
          <cell r="F327"/>
          <cell r="G327"/>
        </row>
        <row r="328">
          <cell r="D328" t="str">
            <v/>
          </cell>
          <cell r="E328"/>
          <cell r="F328"/>
          <cell r="G328"/>
        </row>
        <row r="329">
          <cell r="D329" t="str">
            <v/>
          </cell>
          <cell r="E329"/>
          <cell r="F329"/>
          <cell r="G329"/>
        </row>
        <row r="330">
          <cell r="D330" t="str">
            <v/>
          </cell>
          <cell r="E330"/>
          <cell r="F330"/>
          <cell r="G330"/>
        </row>
        <row r="331">
          <cell r="D331" t="str">
            <v/>
          </cell>
          <cell r="E331"/>
          <cell r="F331"/>
          <cell r="G331"/>
        </row>
        <row r="332">
          <cell r="D332" t="str">
            <v/>
          </cell>
          <cell r="E332"/>
          <cell r="F332"/>
          <cell r="G332"/>
        </row>
        <row r="333">
          <cell r="D333" t="str">
            <v/>
          </cell>
          <cell r="E333"/>
          <cell r="F333"/>
          <cell r="G333"/>
        </row>
        <row r="334">
          <cell r="D334" t="str">
            <v/>
          </cell>
          <cell r="E334"/>
          <cell r="F334"/>
          <cell r="G334"/>
        </row>
        <row r="335">
          <cell r="D335" t="str">
            <v/>
          </cell>
          <cell r="E335"/>
          <cell r="F335"/>
          <cell r="G335"/>
        </row>
        <row r="336">
          <cell r="D336" t="str">
            <v/>
          </cell>
          <cell r="E336"/>
          <cell r="F336"/>
          <cell r="G336"/>
        </row>
        <row r="337">
          <cell r="D337"/>
          <cell r="E337"/>
          <cell r="F337"/>
          <cell r="G337"/>
        </row>
        <row r="338">
          <cell r="D338" t="str">
            <v/>
          </cell>
          <cell r="E338">
            <v>0</v>
          </cell>
          <cell r="F338">
            <v>0</v>
          </cell>
          <cell r="G338">
            <v>0</v>
          </cell>
        </row>
        <row r="339">
          <cell r="D339" t="str">
            <v/>
          </cell>
          <cell r="E339"/>
          <cell r="F339"/>
          <cell r="G339"/>
        </row>
        <row r="340">
          <cell r="D340" t="str">
            <v/>
          </cell>
          <cell r="E340"/>
          <cell r="F340"/>
          <cell r="G340"/>
        </row>
        <row r="341">
          <cell r="D341" t="str">
            <v/>
          </cell>
          <cell r="E341"/>
          <cell r="F341"/>
          <cell r="G341"/>
        </row>
        <row r="342">
          <cell r="D342" t="str">
            <v/>
          </cell>
          <cell r="E342"/>
          <cell r="F342"/>
          <cell r="G342"/>
        </row>
        <row r="343">
          <cell r="D343" t="str">
            <v/>
          </cell>
          <cell r="E343"/>
          <cell r="F343"/>
          <cell r="G343"/>
        </row>
        <row r="344">
          <cell r="D344" t="str">
            <v/>
          </cell>
          <cell r="E344"/>
          <cell r="F344"/>
          <cell r="G344"/>
        </row>
        <row r="345">
          <cell r="D345" t="str">
            <v/>
          </cell>
          <cell r="E345"/>
          <cell r="F345"/>
          <cell r="G345"/>
        </row>
        <row r="346">
          <cell r="D346" t="str">
            <v/>
          </cell>
          <cell r="E346"/>
          <cell r="F346"/>
          <cell r="G346"/>
        </row>
        <row r="347">
          <cell r="D347" t="str">
            <v/>
          </cell>
          <cell r="E347"/>
          <cell r="F347"/>
          <cell r="G347"/>
        </row>
        <row r="348">
          <cell r="D348" t="str">
            <v/>
          </cell>
          <cell r="E348"/>
          <cell r="F348"/>
          <cell r="G348"/>
        </row>
        <row r="349">
          <cell r="D349"/>
          <cell r="E349"/>
          <cell r="F349"/>
          <cell r="G349"/>
        </row>
        <row r="350">
          <cell r="D350" t="str">
            <v/>
          </cell>
          <cell r="E350">
            <v>0</v>
          </cell>
          <cell r="F350">
            <v>0</v>
          </cell>
          <cell r="G350">
            <v>0</v>
          </cell>
        </row>
        <row r="351">
          <cell r="D351" t="str">
            <v/>
          </cell>
          <cell r="E351"/>
          <cell r="F351"/>
          <cell r="G351"/>
        </row>
        <row r="352">
          <cell r="D352" t="str">
            <v/>
          </cell>
          <cell r="E352"/>
          <cell r="F352"/>
          <cell r="G352"/>
        </row>
        <row r="353">
          <cell r="D353" t="str">
            <v/>
          </cell>
          <cell r="E353"/>
          <cell r="F353"/>
          <cell r="G353"/>
        </row>
        <row r="354">
          <cell r="D354" t="str">
            <v/>
          </cell>
          <cell r="E354"/>
          <cell r="F354"/>
          <cell r="G354"/>
        </row>
        <row r="355">
          <cell r="D355" t="str">
            <v/>
          </cell>
          <cell r="E355"/>
          <cell r="F355"/>
          <cell r="G355"/>
        </row>
        <row r="356">
          <cell r="D356" t="str">
            <v/>
          </cell>
          <cell r="E356"/>
          <cell r="F356"/>
          <cell r="G356"/>
        </row>
        <row r="357">
          <cell r="D357" t="str">
            <v/>
          </cell>
          <cell r="E357"/>
          <cell r="F357"/>
          <cell r="G357"/>
        </row>
        <row r="358">
          <cell r="D358" t="str">
            <v/>
          </cell>
          <cell r="E358"/>
          <cell r="F358"/>
          <cell r="G358"/>
        </row>
        <row r="359">
          <cell r="D359" t="str">
            <v/>
          </cell>
          <cell r="E359"/>
          <cell r="F359"/>
          <cell r="G359"/>
        </row>
        <row r="360">
          <cell r="D360" t="str">
            <v/>
          </cell>
          <cell r="E360"/>
          <cell r="F360"/>
          <cell r="G360"/>
        </row>
        <row r="361">
          <cell r="D361"/>
          <cell r="E361"/>
          <cell r="F361"/>
          <cell r="G361"/>
        </row>
        <row r="362">
          <cell r="D362" t="str">
            <v/>
          </cell>
          <cell r="E362">
            <v>0</v>
          </cell>
          <cell r="F362">
            <v>0</v>
          </cell>
          <cell r="G362">
            <v>0</v>
          </cell>
        </row>
        <row r="363">
          <cell r="D363" t="str">
            <v/>
          </cell>
          <cell r="E363"/>
          <cell r="F363"/>
          <cell r="G363"/>
        </row>
        <row r="364">
          <cell r="D364" t="str">
            <v/>
          </cell>
          <cell r="E364"/>
          <cell r="F364"/>
          <cell r="G364"/>
        </row>
        <row r="365">
          <cell r="D365" t="str">
            <v/>
          </cell>
          <cell r="E365"/>
          <cell r="F365"/>
          <cell r="G365"/>
        </row>
        <row r="366">
          <cell r="D366" t="str">
            <v/>
          </cell>
          <cell r="E366"/>
          <cell r="F366"/>
          <cell r="G366"/>
        </row>
        <row r="367">
          <cell r="D367" t="str">
            <v/>
          </cell>
          <cell r="E367"/>
          <cell r="F367"/>
          <cell r="G367"/>
        </row>
        <row r="368">
          <cell r="D368" t="str">
            <v/>
          </cell>
          <cell r="E368"/>
          <cell r="F368"/>
          <cell r="G368"/>
        </row>
        <row r="369">
          <cell r="D369" t="str">
            <v/>
          </cell>
          <cell r="E369"/>
          <cell r="F369"/>
          <cell r="G369"/>
        </row>
        <row r="370">
          <cell r="D370" t="str">
            <v/>
          </cell>
          <cell r="E370"/>
          <cell r="F370"/>
          <cell r="G370"/>
        </row>
        <row r="371">
          <cell r="D371" t="str">
            <v/>
          </cell>
          <cell r="E371"/>
          <cell r="F371"/>
          <cell r="G371"/>
        </row>
        <row r="372">
          <cell r="D372" t="str">
            <v/>
          </cell>
          <cell r="E372"/>
          <cell r="F372"/>
          <cell r="G372"/>
        </row>
        <row r="373">
          <cell r="D373"/>
          <cell r="E373"/>
          <cell r="F373"/>
          <cell r="G373"/>
        </row>
        <row r="374">
          <cell r="D374"/>
          <cell r="E374"/>
          <cell r="F374"/>
          <cell r="G374"/>
        </row>
        <row r="375">
          <cell r="E375"/>
          <cell r="F375"/>
          <cell r="G375"/>
        </row>
      </sheetData>
      <sheetData sheetId="52">
        <row r="15">
          <cell r="D15" t="str">
            <v>Comprehensive Agricultural Support Programme Grant</v>
          </cell>
          <cell r="E15">
            <v>161005</v>
          </cell>
          <cell r="F15">
            <v>165034</v>
          </cell>
          <cell r="G15">
            <v>167729</v>
          </cell>
        </row>
        <row r="16">
          <cell r="D16" t="str">
            <v>Ilima/Letsema Projects Grant</v>
          </cell>
          <cell r="E16">
            <v>68980</v>
          </cell>
          <cell r="F16">
            <v>70499</v>
          </cell>
          <cell r="G16">
            <v>71678</v>
          </cell>
        </row>
        <row r="17">
          <cell r="D17" t="str">
            <v>Land Care Programme Grant: Poverty Relief and Infrastructure Development</v>
          </cell>
          <cell r="E17">
            <v>9474</v>
          </cell>
          <cell r="F17">
            <v>9762</v>
          </cell>
          <cell r="G17">
            <v>9830</v>
          </cell>
        </row>
        <row r="18">
          <cell r="D18" t="str">
            <v/>
          </cell>
          <cell r="E18"/>
          <cell r="F18"/>
          <cell r="G18"/>
        </row>
        <row r="19">
          <cell r="D19" t="str">
            <v/>
          </cell>
          <cell r="E19"/>
          <cell r="F19"/>
          <cell r="G19"/>
        </row>
        <row r="20">
          <cell r="D20" t="str">
            <v/>
          </cell>
          <cell r="E20"/>
          <cell r="F20"/>
          <cell r="G20"/>
        </row>
        <row r="21">
          <cell r="D21" t="str">
            <v/>
          </cell>
          <cell r="E21"/>
          <cell r="F21"/>
          <cell r="G21"/>
        </row>
        <row r="22">
          <cell r="D22" t="str">
            <v/>
          </cell>
          <cell r="E22"/>
          <cell r="F22"/>
          <cell r="G22"/>
        </row>
        <row r="23">
          <cell r="D23" t="str">
            <v/>
          </cell>
          <cell r="E23"/>
          <cell r="F23"/>
          <cell r="G23"/>
        </row>
        <row r="24">
          <cell r="D24" t="str">
            <v/>
          </cell>
          <cell r="E24"/>
          <cell r="F24"/>
          <cell r="G24"/>
        </row>
        <row r="25">
          <cell r="D25"/>
          <cell r="E25"/>
          <cell r="F25"/>
          <cell r="G25"/>
        </row>
        <row r="26">
          <cell r="D26" t="str">
            <v>Basic Education</v>
          </cell>
          <cell r="E26">
            <v>2031063</v>
          </cell>
          <cell r="F26">
            <v>2030914</v>
          </cell>
          <cell r="G26">
            <v>2113878</v>
          </cell>
        </row>
        <row r="27">
          <cell r="D27" t="str">
            <v>Education Infrastructure Grant</v>
          </cell>
          <cell r="E27">
            <v>1161475</v>
          </cell>
          <cell r="F27">
            <v>1133260</v>
          </cell>
          <cell r="G27">
            <v>1184469</v>
          </cell>
        </row>
        <row r="28">
          <cell r="D28" t="str">
            <v>HIV and AIDS (Life Skills Education) Grant</v>
          </cell>
          <cell r="E28">
            <v>19530</v>
          </cell>
          <cell r="F28">
            <v>19485</v>
          </cell>
          <cell r="G28">
            <v>18586</v>
          </cell>
        </row>
        <row r="29">
          <cell r="D29" t="str">
            <v>Learners With Profound Intellectual Disabilities Grant</v>
          </cell>
          <cell r="E29">
            <v>30132</v>
          </cell>
          <cell r="F29">
            <v>30748</v>
          </cell>
          <cell r="G29">
            <v>31354</v>
          </cell>
        </row>
        <row r="30">
          <cell r="D30" t="str">
            <v>Maths, Science and Technology Grant</v>
          </cell>
          <cell r="E30">
            <v>42584</v>
          </cell>
          <cell r="F30">
            <v>43833</v>
          </cell>
          <cell r="G30">
            <v>44784</v>
          </cell>
        </row>
        <row r="31">
          <cell r="D31" t="str">
            <v>National School Nutrition Programme Grant</v>
          </cell>
          <cell r="E31">
            <v>777342</v>
          </cell>
          <cell r="F31">
            <v>803588</v>
          </cell>
          <cell r="G31">
            <v>834685</v>
          </cell>
        </row>
        <row r="32">
          <cell r="D32" t="str">
            <v/>
          </cell>
          <cell r="E32"/>
          <cell r="F32"/>
          <cell r="G32"/>
        </row>
        <row r="33">
          <cell r="D33" t="str">
            <v/>
          </cell>
          <cell r="E33"/>
          <cell r="F33"/>
          <cell r="G33"/>
        </row>
        <row r="34">
          <cell r="D34" t="str">
            <v/>
          </cell>
          <cell r="E34"/>
          <cell r="F34"/>
          <cell r="G34"/>
        </row>
        <row r="35">
          <cell r="D35" t="str">
            <v/>
          </cell>
          <cell r="E35"/>
          <cell r="F35"/>
          <cell r="G35"/>
        </row>
        <row r="36">
          <cell r="D36" t="str">
            <v/>
          </cell>
          <cell r="E36"/>
          <cell r="F36"/>
          <cell r="G36"/>
        </row>
        <row r="37">
          <cell r="D37"/>
          <cell r="E37"/>
          <cell r="F37"/>
          <cell r="G37"/>
        </row>
        <row r="38">
          <cell r="D38" t="str">
            <v>Cooperative Governance</v>
          </cell>
          <cell r="E38">
            <v>0</v>
          </cell>
          <cell r="F38">
            <v>0</v>
          </cell>
          <cell r="G38">
            <v>0</v>
          </cell>
        </row>
        <row r="39">
          <cell r="D39" t="str">
            <v>Provincial Disaster Relief Grant</v>
          </cell>
          <cell r="E39"/>
          <cell r="F39"/>
          <cell r="G39"/>
        </row>
        <row r="40">
          <cell r="D40" t="str">
            <v/>
          </cell>
          <cell r="E40"/>
          <cell r="F40"/>
          <cell r="G40"/>
        </row>
        <row r="41">
          <cell r="D41" t="str">
            <v/>
          </cell>
          <cell r="E41"/>
          <cell r="F41"/>
          <cell r="G41"/>
        </row>
        <row r="42">
          <cell r="D42" t="str">
            <v/>
          </cell>
          <cell r="E42"/>
          <cell r="F42"/>
          <cell r="G42"/>
        </row>
        <row r="43">
          <cell r="D43" t="str">
            <v/>
          </cell>
          <cell r="E43"/>
          <cell r="F43"/>
          <cell r="G43"/>
        </row>
        <row r="44">
          <cell r="D44" t="str">
            <v/>
          </cell>
          <cell r="E44"/>
          <cell r="F44"/>
          <cell r="G44"/>
        </row>
        <row r="45">
          <cell r="D45" t="str">
            <v/>
          </cell>
          <cell r="E45"/>
          <cell r="F45"/>
          <cell r="G45"/>
        </row>
        <row r="46">
          <cell r="D46" t="str">
            <v/>
          </cell>
          <cell r="E46"/>
          <cell r="F46"/>
          <cell r="G46"/>
        </row>
        <row r="47">
          <cell r="D47" t="str">
            <v/>
          </cell>
          <cell r="E47"/>
          <cell r="F47"/>
          <cell r="G47"/>
        </row>
        <row r="48">
          <cell r="D48" t="str">
            <v/>
          </cell>
          <cell r="E48"/>
          <cell r="F48"/>
          <cell r="G48"/>
        </row>
        <row r="49">
          <cell r="D49"/>
          <cell r="E49"/>
          <cell r="F49"/>
          <cell r="G49"/>
        </row>
        <row r="50">
          <cell r="D50" t="str">
            <v>Health</v>
          </cell>
          <cell r="E50">
            <v>3340297</v>
          </cell>
          <cell r="F50">
            <v>3323394</v>
          </cell>
          <cell r="G50">
            <v>3276857</v>
          </cell>
        </row>
        <row r="51">
          <cell r="D51" t="str">
            <v>Health Facility Revitalisation Grant</v>
          </cell>
          <cell r="E51">
            <v>457065</v>
          </cell>
          <cell r="F51">
            <v>421555</v>
          </cell>
          <cell r="G51">
            <v>439851</v>
          </cell>
        </row>
        <row r="52">
          <cell r="D52" t="str">
            <v>HIV, TB, Malaria and Community Outreach Grant</v>
          </cell>
          <cell r="E52">
            <v>2532773</v>
          </cell>
          <cell r="F52">
            <v>2554973</v>
          </cell>
          <cell r="G52">
            <v>2485920</v>
          </cell>
        </row>
        <row r="53">
          <cell r="D53" t="str">
            <v>Human Resources and Training Grant</v>
          </cell>
          <cell r="E53">
            <v>188805</v>
          </cell>
          <cell r="F53">
            <v>188563</v>
          </cell>
          <cell r="G53">
            <v>192578</v>
          </cell>
        </row>
        <row r="54">
          <cell r="D54" t="str">
            <v>National Tertiary Services Grant</v>
          </cell>
          <cell r="E54">
            <v>142411</v>
          </cell>
          <cell r="F54">
            <v>138897</v>
          </cell>
          <cell r="G54">
            <v>139095</v>
          </cell>
        </row>
        <row r="55">
          <cell r="D55" t="str">
            <v>National Health Insurance Grant</v>
          </cell>
          <cell r="E55">
            <v>19243</v>
          </cell>
          <cell r="F55">
            <v>19406</v>
          </cell>
          <cell r="G55">
            <v>19413</v>
          </cell>
        </row>
        <row r="56">
          <cell r="D56" t="str">
            <v/>
          </cell>
          <cell r="E56"/>
          <cell r="F56"/>
          <cell r="G56"/>
        </row>
        <row r="57">
          <cell r="D57" t="str">
            <v/>
          </cell>
          <cell r="E57"/>
          <cell r="F57"/>
          <cell r="G57"/>
        </row>
        <row r="58">
          <cell r="D58" t="str">
            <v/>
          </cell>
          <cell r="E58"/>
          <cell r="F58"/>
          <cell r="G58"/>
        </row>
        <row r="59">
          <cell r="D59" t="str">
            <v/>
          </cell>
          <cell r="E59"/>
          <cell r="F59"/>
          <cell r="G59"/>
        </row>
        <row r="60">
          <cell r="D60" t="str">
            <v/>
          </cell>
          <cell r="E60"/>
          <cell r="F60"/>
          <cell r="G60"/>
        </row>
        <row r="61">
          <cell r="D61"/>
          <cell r="E61"/>
          <cell r="F61"/>
          <cell r="G61"/>
        </row>
        <row r="62">
          <cell r="D62" t="str">
            <v>Human Settlements</v>
          </cell>
          <cell r="E62">
            <v>1153193</v>
          </cell>
          <cell r="F62">
            <v>1199069</v>
          </cell>
          <cell r="G62">
            <v>1251035</v>
          </cell>
        </row>
        <row r="63">
          <cell r="D63" t="str">
            <v>Human Settlements Development Grant</v>
          </cell>
          <cell r="E63">
            <v>893960</v>
          </cell>
          <cell r="F63">
            <v>924416</v>
          </cell>
          <cell r="G63">
            <v>964277</v>
          </cell>
        </row>
        <row r="64">
          <cell r="D64" t="str">
            <v>Informal Settlements Upgrading Partnership Grant: Provinces</v>
          </cell>
          <cell r="E64">
            <v>259233</v>
          </cell>
          <cell r="F64">
            <v>274653</v>
          </cell>
          <cell r="G64">
            <v>286758</v>
          </cell>
        </row>
        <row r="65">
          <cell r="D65" t="str">
            <v>Provincial Emergency Housing Grant</v>
          </cell>
          <cell r="E65">
            <v>0</v>
          </cell>
          <cell r="F65">
            <v>0</v>
          </cell>
          <cell r="G65">
            <v>0</v>
          </cell>
        </row>
        <row r="66">
          <cell r="D66" t="str">
            <v/>
          </cell>
          <cell r="E66"/>
          <cell r="F66"/>
          <cell r="G66"/>
        </row>
        <row r="67">
          <cell r="D67" t="str">
            <v/>
          </cell>
          <cell r="E67"/>
          <cell r="F67"/>
          <cell r="G67"/>
        </row>
        <row r="68">
          <cell r="D68" t="str">
            <v/>
          </cell>
          <cell r="E68"/>
          <cell r="F68"/>
          <cell r="G68"/>
        </row>
        <row r="69">
          <cell r="D69" t="str">
            <v/>
          </cell>
          <cell r="E69"/>
          <cell r="F69"/>
          <cell r="G69"/>
        </row>
        <row r="70">
          <cell r="D70" t="str">
            <v/>
          </cell>
          <cell r="E70"/>
          <cell r="F70"/>
          <cell r="G70"/>
        </row>
        <row r="71">
          <cell r="D71" t="str">
            <v/>
          </cell>
          <cell r="E71"/>
          <cell r="F71"/>
          <cell r="G71"/>
        </row>
        <row r="72">
          <cell r="D72" t="str">
            <v/>
          </cell>
          <cell r="E72"/>
          <cell r="F72"/>
          <cell r="G72"/>
        </row>
        <row r="73">
          <cell r="D73"/>
          <cell r="E73"/>
          <cell r="F73"/>
          <cell r="G73"/>
        </row>
        <row r="74">
          <cell r="D74" t="str">
            <v>Public Works and Infrastructure</v>
          </cell>
          <cell r="E74">
            <v>49560</v>
          </cell>
          <cell r="F74">
            <v>0</v>
          </cell>
          <cell r="G74">
            <v>0</v>
          </cell>
        </row>
        <row r="75">
          <cell r="D75" t="str">
            <v>Expanded Public Works Programme Integrated Grant for Provinces</v>
          </cell>
          <cell r="E75">
            <v>22736</v>
          </cell>
          <cell r="F75">
            <v>0</v>
          </cell>
          <cell r="G75">
            <v>0</v>
          </cell>
        </row>
        <row r="76">
          <cell r="D76" t="str">
            <v>Social Sector Expanded Public Works Programme Incentive Grant for Provinces</v>
          </cell>
          <cell r="E76">
            <v>26824</v>
          </cell>
          <cell r="F76">
            <v>0</v>
          </cell>
          <cell r="G76">
            <v>0</v>
          </cell>
        </row>
        <row r="77">
          <cell r="D77" t="str">
            <v/>
          </cell>
          <cell r="E77"/>
          <cell r="F77"/>
          <cell r="G77"/>
        </row>
        <row r="78">
          <cell r="D78" t="str">
            <v/>
          </cell>
          <cell r="E78"/>
          <cell r="F78"/>
          <cell r="G78"/>
        </row>
        <row r="79">
          <cell r="D79" t="str">
            <v/>
          </cell>
          <cell r="E79"/>
          <cell r="F79"/>
          <cell r="G79"/>
        </row>
        <row r="80">
          <cell r="D80" t="str">
            <v/>
          </cell>
          <cell r="E80"/>
          <cell r="F80"/>
          <cell r="G80"/>
        </row>
        <row r="81">
          <cell r="D81" t="str">
            <v/>
          </cell>
          <cell r="E81"/>
          <cell r="F81"/>
          <cell r="G81"/>
        </row>
        <row r="82">
          <cell r="D82" t="str">
            <v/>
          </cell>
          <cell r="E82"/>
          <cell r="F82"/>
          <cell r="G82"/>
        </row>
        <row r="83">
          <cell r="D83" t="str">
            <v/>
          </cell>
          <cell r="E83"/>
          <cell r="F83"/>
          <cell r="G83"/>
        </row>
        <row r="84">
          <cell r="D84" t="str">
            <v/>
          </cell>
          <cell r="E84"/>
          <cell r="F84"/>
          <cell r="G84"/>
        </row>
        <row r="85">
          <cell r="D85"/>
          <cell r="E85"/>
          <cell r="F85"/>
          <cell r="G85"/>
        </row>
        <row r="86">
          <cell r="D86" t="str">
            <v>Social Development</v>
          </cell>
          <cell r="E86">
            <v>96251</v>
          </cell>
          <cell r="F86">
            <v>95254</v>
          </cell>
          <cell r="G86">
            <v>99295</v>
          </cell>
        </row>
        <row r="87">
          <cell r="D87" t="str">
            <v>Early Childhood Development Grant</v>
          </cell>
          <cell r="E87">
            <v>96251</v>
          </cell>
          <cell r="F87">
            <v>95254</v>
          </cell>
          <cell r="G87">
            <v>99295</v>
          </cell>
        </row>
        <row r="88">
          <cell r="D88" t="str">
            <v/>
          </cell>
          <cell r="E88"/>
          <cell r="F88"/>
          <cell r="G88"/>
        </row>
        <row r="89">
          <cell r="D89" t="str">
            <v/>
          </cell>
          <cell r="E89"/>
          <cell r="F89"/>
          <cell r="G89"/>
        </row>
        <row r="90">
          <cell r="D90" t="str">
            <v/>
          </cell>
          <cell r="E90"/>
          <cell r="F90"/>
          <cell r="G90"/>
        </row>
        <row r="91">
          <cell r="D91" t="str">
            <v/>
          </cell>
          <cell r="E91"/>
          <cell r="F91"/>
          <cell r="G91"/>
        </row>
        <row r="92">
          <cell r="D92" t="str">
            <v/>
          </cell>
          <cell r="E92"/>
          <cell r="F92"/>
          <cell r="G92"/>
        </row>
        <row r="93">
          <cell r="D93" t="str">
            <v/>
          </cell>
          <cell r="E93"/>
          <cell r="F93"/>
          <cell r="G93"/>
        </row>
        <row r="94">
          <cell r="D94" t="str">
            <v/>
          </cell>
          <cell r="E94"/>
          <cell r="F94"/>
          <cell r="G94"/>
        </row>
        <row r="95">
          <cell r="D95" t="str">
            <v/>
          </cell>
          <cell r="E95"/>
          <cell r="F95"/>
          <cell r="G95"/>
        </row>
        <row r="96">
          <cell r="D96" t="str">
            <v/>
          </cell>
          <cell r="E96"/>
          <cell r="F96"/>
          <cell r="G96"/>
        </row>
        <row r="97">
          <cell r="D97"/>
          <cell r="E97"/>
          <cell r="F97"/>
          <cell r="G97"/>
        </row>
        <row r="98">
          <cell r="D98" t="str">
            <v>Sport, Arts and Culture</v>
          </cell>
          <cell r="E98">
            <v>215920</v>
          </cell>
          <cell r="F98">
            <v>215395</v>
          </cell>
          <cell r="G98">
            <v>217327</v>
          </cell>
        </row>
        <row r="99">
          <cell r="D99" t="str">
            <v>Community Library Services Grant</v>
          </cell>
          <cell r="E99">
            <v>165056</v>
          </cell>
          <cell r="F99">
            <v>166623</v>
          </cell>
          <cell r="G99">
            <v>170726</v>
          </cell>
        </row>
        <row r="100">
          <cell r="D100" t="str">
            <v>Mass Participation and Sport Development Grant</v>
          </cell>
          <cell r="E100">
            <v>50864</v>
          </cell>
          <cell r="F100">
            <v>48772</v>
          </cell>
          <cell r="G100">
            <v>46601</v>
          </cell>
        </row>
        <row r="101">
          <cell r="D101" t="str">
            <v/>
          </cell>
          <cell r="E101"/>
          <cell r="F101"/>
          <cell r="G101"/>
        </row>
        <row r="102">
          <cell r="D102" t="str">
            <v/>
          </cell>
          <cell r="E102"/>
          <cell r="F102"/>
          <cell r="G102"/>
        </row>
        <row r="103">
          <cell r="D103" t="str">
            <v/>
          </cell>
          <cell r="E103"/>
          <cell r="F103"/>
          <cell r="G103"/>
        </row>
        <row r="104">
          <cell r="D104" t="str">
            <v/>
          </cell>
          <cell r="E104"/>
          <cell r="F104"/>
          <cell r="G104"/>
        </row>
        <row r="105">
          <cell r="D105" t="str">
            <v/>
          </cell>
          <cell r="E105"/>
          <cell r="F105"/>
          <cell r="G105"/>
        </row>
        <row r="106">
          <cell r="D106" t="str">
            <v/>
          </cell>
          <cell r="E106"/>
          <cell r="F106"/>
          <cell r="G106"/>
        </row>
        <row r="107">
          <cell r="D107" t="str">
            <v/>
          </cell>
          <cell r="E107"/>
          <cell r="F107"/>
          <cell r="G107"/>
        </row>
        <row r="108">
          <cell r="D108" t="str">
            <v/>
          </cell>
          <cell r="E108"/>
          <cell r="F108"/>
          <cell r="G108"/>
        </row>
        <row r="109">
          <cell r="D109"/>
          <cell r="E109"/>
          <cell r="F109"/>
          <cell r="G109"/>
        </row>
        <row r="110">
          <cell r="D110" t="str">
            <v>Transport</v>
          </cell>
          <cell r="E110">
            <v>1787114</v>
          </cell>
          <cell r="F110">
            <v>1682072</v>
          </cell>
          <cell r="G110">
            <v>1760744.0409015981</v>
          </cell>
        </row>
        <row r="111">
          <cell r="D111" t="str">
            <v>Provincial Roads Maintenance Grant</v>
          </cell>
          <cell r="E111">
            <v>1072941</v>
          </cell>
          <cell r="F111">
            <v>970945</v>
          </cell>
          <cell r="G111">
            <v>1018275</v>
          </cell>
        </row>
        <row r="112">
          <cell r="D112" t="str">
            <v>Public Transport Operations Grant</v>
          </cell>
          <cell r="E112">
            <v>714173</v>
          </cell>
          <cell r="F112">
            <v>711127</v>
          </cell>
          <cell r="G112">
            <v>742469.04090159805</v>
          </cell>
        </row>
        <row r="113">
          <cell r="D113" t="str">
            <v/>
          </cell>
          <cell r="E113"/>
          <cell r="F113"/>
          <cell r="G113"/>
        </row>
        <row r="114">
          <cell r="D114" t="str">
            <v/>
          </cell>
          <cell r="E114"/>
          <cell r="F114"/>
          <cell r="G114"/>
        </row>
        <row r="115">
          <cell r="D115" t="str">
            <v/>
          </cell>
          <cell r="E115"/>
          <cell r="F115"/>
          <cell r="G115"/>
        </row>
        <row r="116">
          <cell r="D116" t="str">
            <v/>
          </cell>
          <cell r="E116"/>
          <cell r="F116"/>
          <cell r="G116"/>
        </row>
        <row r="117">
          <cell r="D117" t="str">
            <v/>
          </cell>
          <cell r="E117"/>
          <cell r="F117"/>
          <cell r="G117"/>
        </row>
        <row r="118">
          <cell r="D118" t="str">
            <v/>
          </cell>
          <cell r="E118"/>
          <cell r="F118"/>
          <cell r="G118"/>
        </row>
        <row r="119">
          <cell r="D119" t="str">
            <v/>
          </cell>
          <cell r="E119"/>
          <cell r="F119"/>
          <cell r="G119"/>
        </row>
        <row r="120">
          <cell r="D120" t="str">
            <v/>
          </cell>
          <cell r="E120"/>
          <cell r="F120"/>
          <cell r="G120"/>
        </row>
        <row r="121">
          <cell r="D121"/>
          <cell r="E121"/>
          <cell r="F121"/>
          <cell r="G121"/>
        </row>
        <row r="122">
          <cell r="D122" t="str">
            <v/>
          </cell>
          <cell r="E122">
            <v>0</v>
          </cell>
          <cell r="F122">
            <v>0</v>
          </cell>
          <cell r="G122">
            <v>0</v>
          </cell>
        </row>
        <row r="123">
          <cell r="D123" t="str">
            <v/>
          </cell>
          <cell r="E123"/>
          <cell r="F123"/>
          <cell r="G123"/>
        </row>
        <row r="124">
          <cell r="D124" t="str">
            <v/>
          </cell>
          <cell r="E124"/>
          <cell r="F124"/>
          <cell r="G124"/>
        </row>
        <row r="125">
          <cell r="D125" t="str">
            <v/>
          </cell>
          <cell r="E125"/>
          <cell r="F125"/>
          <cell r="G125"/>
        </row>
        <row r="126">
          <cell r="D126" t="str">
            <v/>
          </cell>
          <cell r="E126"/>
          <cell r="F126"/>
          <cell r="G126"/>
        </row>
        <row r="127">
          <cell r="D127" t="str">
            <v/>
          </cell>
          <cell r="E127"/>
          <cell r="F127"/>
          <cell r="G127"/>
        </row>
        <row r="128">
          <cell r="D128" t="str">
            <v/>
          </cell>
          <cell r="E128"/>
          <cell r="F128"/>
          <cell r="G128"/>
        </row>
        <row r="129">
          <cell r="D129" t="str">
            <v/>
          </cell>
          <cell r="E129"/>
          <cell r="F129"/>
          <cell r="G129"/>
        </row>
        <row r="130">
          <cell r="D130" t="str">
            <v/>
          </cell>
          <cell r="E130"/>
          <cell r="F130"/>
          <cell r="G130"/>
        </row>
        <row r="131">
          <cell r="D131" t="str">
            <v/>
          </cell>
          <cell r="E131"/>
          <cell r="F131"/>
          <cell r="G131"/>
        </row>
        <row r="132">
          <cell r="D132" t="str">
            <v/>
          </cell>
          <cell r="E132"/>
          <cell r="F132"/>
          <cell r="G132"/>
        </row>
        <row r="133">
          <cell r="D133"/>
          <cell r="E133"/>
          <cell r="F133"/>
          <cell r="G133"/>
        </row>
        <row r="134">
          <cell r="D134" t="str">
            <v/>
          </cell>
          <cell r="E134">
            <v>0</v>
          </cell>
          <cell r="F134">
            <v>0</v>
          </cell>
          <cell r="G134">
            <v>0</v>
          </cell>
        </row>
        <row r="135">
          <cell r="D135" t="str">
            <v/>
          </cell>
          <cell r="E135"/>
          <cell r="F135"/>
          <cell r="G135"/>
        </row>
        <row r="136">
          <cell r="D136" t="str">
            <v/>
          </cell>
          <cell r="E136"/>
          <cell r="F136"/>
          <cell r="G136"/>
        </row>
        <row r="137">
          <cell r="D137" t="str">
            <v/>
          </cell>
          <cell r="E137"/>
          <cell r="F137"/>
          <cell r="G137"/>
        </row>
        <row r="138">
          <cell r="D138" t="str">
            <v/>
          </cell>
          <cell r="E138"/>
          <cell r="F138"/>
          <cell r="G138"/>
        </row>
        <row r="139">
          <cell r="D139" t="str">
            <v/>
          </cell>
          <cell r="E139"/>
          <cell r="F139"/>
          <cell r="G139"/>
        </row>
        <row r="140">
          <cell r="D140" t="str">
            <v/>
          </cell>
          <cell r="E140"/>
          <cell r="F140"/>
          <cell r="G140"/>
        </row>
        <row r="141">
          <cell r="D141" t="str">
            <v/>
          </cell>
          <cell r="E141"/>
          <cell r="F141"/>
          <cell r="G141"/>
        </row>
        <row r="142">
          <cell r="D142" t="str">
            <v/>
          </cell>
          <cell r="E142"/>
          <cell r="F142"/>
          <cell r="G142"/>
        </row>
        <row r="143">
          <cell r="D143" t="str">
            <v/>
          </cell>
          <cell r="E143"/>
          <cell r="F143"/>
          <cell r="G143"/>
        </row>
        <row r="144">
          <cell r="D144" t="str">
            <v/>
          </cell>
          <cell r="E144"/>
          <cell r="F144"/>
          <cell r="G144"/>
        </row>
        <row r="145">
          <cell r="D145"/>
          <cell r="E145"/>
          <cell r="F145"/>
          <cell r="G145"/>
        </row>
        <row r="146">
          <cell r="D146" t="str">
            <v/>
          </cell>
          <cell r="E146">
            <v>0</v>
          </cell>
          <cell r="F146">
            <v>0</v>
          </cell>
          <cell r="G146">
            <v>0</v>
          </cell>
        </row>
        <row r="147">
          <cell r="D147" t="str">
            <v/>
          </cell>
          <cell r="E147"/>
          <cell r="F147"/>
          <cell r="G147"/>
        </row>
        <row r="148">
          <cell r="D148" t="str">
            <v/>
          </cell>
          <cell r="E148"/>
          <cell r="F148"/>
          <cell r="G148"/>
        </row>
        <row r="149">
          <cell r="D149" t="str">
            <v/>
          </cell>
          <cell r="E149"/>
          <cell r="F149"/>
          <cell r="G149"/>
        </row>
        <row r="150">
          <cell r="D150" t="str">
            <v/>
          </cell>
          <cell r="E150"/>
          <cell r="F150"/>
          <cell r="G150"/>
        </row>
        <row r="151">
          <cell r="D151" t="str">
            <v/>
          </cell>
          <cell r="E151"/>
          <cell r="F151"/>
          <cell r="G151"/>
        </row>
        <row r="152">
          <cell r="D152" t="str">
            <v/>
          </cell>
          <cell r="E152"/>
          <cell r="F152"/>
          <cell r="G152"/>
        </row>
        <row r="153">
          <cell r="D153" t="str">
            <v/>
          </cell>
          <cell r="E153"/>
          <cell r="F153"/>
          <cell r="G153"/>
        </row>
        <row r="154">
          <cell r="D154" t="str">
            <v/>
          </cell>
          <cell r="E154"/>
          <cell r="F154"/>
          <cell r="G154"/>
        </row>
        <row r="155">
          <cell r="D155" t="str">
            <v/>
          </cell>
          <cell r="E155"/>
          <cell r="F155"/>
          <cell r="G155"/>
        </row>
        <row r="156">
          <cell r="D156" t="str">
            <v/>
          </cell>
          <cell r="E156"/>
          <cell r="F156"/>
          <cell r="G156"/>
        </row>
        <row r="157">
          <cell r="D157"/>
          <cell r="E157"/>
          <cell r="F157"/>
          <cell r="G157"/>
        </row>
        <row r="158">
          <cell r="D158" t="str">
            <v/>
          </cell>
          <cell r="E158">
            <v>0</v>
          </cell>
          <cell r="F158">
            <v>0</v>
          </cell>
          <cell r="G158">
            <v>0</v>
          </cell>
        </row>
        <row r="159">
          <cell r="D159" t="str">
            <v/>
          </cell>
          <cell r="E159"/>
          <cell r="F159"/>
          <cell r="G159"/>
        </row>
        <row r="160">
          <cell r="D160" t="str">
            <v/>
          </cell>
          <cell r="E160"/>
          <cell r="F160"/>
          <cell r="G160"/>
        </row>
        <row r="161">
          <cell r="D161" t="str">
            <v/>
          </cell>
          <cell r="E161"/>
          <cell r="F161"/>
          <cell r="G161"/>
        </row>
        <row r="162">
          <cell r="D162" t="str">
            <v/>
          </cell>
          <cell r="E162"/>
          <cell r="F162"/>
          <cell r="G162"/>
        </row>
        <row r="163">
          <cell r="D163" t="str">
            <v/>
          </cell>
          <cell r="E163"/>
          <cell r="F163"/>
          <cell r="G163"/>
        </row>
        <row r="164">
          <cell r="D164" t="str">
            <v/>
          </cell>
          <cell r="E164"/>
          <cell r="F164"/>
          <cell r="G164"/>
        </row>
        <row r="165">
          <cell r="D165" t="str">
            <v/>
          </cell>
          <cell r="E165"/>
          <cell r="F165"/>
          <cell r="G165"/>
        </row>
        <row r="166">
          <cell r="D166" t="str">
            <v/>
          </cell>
          <cell r="E166"/>
          <cell r="F166"/>
          <cell r="G166"/>
        </row>
        <row r="167">
          <cell r="D167" t="str">
            <v/>
          </cell>
          <cell r="E167"/>
          <cell r="F167"/>
          <cell r="G167"/>
        </row>
        <row r="168">
          <cell r="D168" t="str">
            <v/>
          </cell>
          <cell r="E168"/>
          <cell r="F168"/>
          <cell r="G168"/>
        </row>
        <row r="169">
          <cell r="D169"/>
          <cell r="E169"/>
          <cell r="F169"/>
          <cell r="G169"/>
        </row>
        <row r="170">
          <cell r="D170" t="str">
            <v/>
          </cell>
          <cell r="E170">
            <v>0</v>
          </cell>
          <cell r="F170">
            <v>0</v>
          </cell>
          <cell r="G170">
            <v>0</v>
          </cell>
        </row>
        <row r="171">
          <cell r="D171" t="str">
            <v/>
          </cell>
          <cell r="E171"/>
          <cell r="F171"/>
          <cell r="G171"/>
        </row>
        <row r="172">
          <cell r="D172" t="str">
            <v/>
          </cell>
          <cell r="E172"/>
          <cell r="F172"/>
          <cell r="G172"/>
        </row>
        <row r="173">
          <cell r="D173" t="str">
            <v/>
          </cell>
          <cell r="E173"/>
          <cell r="F173"/>
          <cell r="G173"/>
        </row>
        <row r="174">
          <cell r="D174" t="str">
            <v/>
          </cell>
          <cell r="E174"/>
          <cell r="F174"/>
          <cell r="G174"/>
        </row>
        <row r="175">
          <cell r="D175" t="str">
            <v/>
          </cell>
          <cell r="E175"/>
          <cell r="F175"/>
          <cell r="G175"/>
        </row>
        <row r="176">
          <cell r="D176" t="str">
            <v/>
          </cell>
          <cell r="E176"/>
          <cell r="F176"/>
          <cell r="G176"/>
        </row>
        <row r="177">
          <cell r="D177" t="str">
            <v/>
          </cell>
          <cell r="E177"/>
          <cell r="F177"/>
          <cell r="G177"/>
        </row>
        <row r="178">
          <cell r="D178" t="str">
            <v/>
          </cell>
          <cell r="E178"/>
          <cell r="F178"/>
          <cell r="G178"/>
        </row>
        <row r="179">
          <cell r="D179" t="str">
            <v/>
          </cell>
          <cell r="E179"/>
          <cell r="F179"/>
          <cell r="G179"/>
        </row>
        <row r="180">
          <cell r="D180" t="str">
            <v/>
          </cell>
          <cell r="E180"/>
          <cell r="F180"/>
          <cell r="G180"/>
        </row>
        <row r="181">
          <cell r="D181"/>
          <cell r="E181"/>
          <cell r="F181"/>
          <cell r="G181"/>
        </row>
        <row r="182">
          <cell r="D182" t="str">
            <v/>
          </cell>
          <cell r="E182">
            <v>0</v>
          </cell>
          <cell r="F182">
            <v>0</v>
          </cell>
          <cell r="G182">
            <v>0</v>
          </cell>
        </row>
        <row r="183">
          <cell r="D183" t="str">
            <v/>
          </cell>
          <cell r="E183"/>
          <cell r="F183"/>
          <cell r="G183"/>
        </row>
        <row r="184">
          <cell r="D184" t="str">
            <v/>
          </cell>
          <cell r="E184"/>
          <cell r="F184"/>
          <cell r="G184"/>
        </row>
        <row r="185">
          <cell r="D185" t="str">
            <v/>
          </cell>
          <cell r="E185"/>
          <cell r="F185"/>
          <cell r="G185"/>
        </row>
        <row r="186">
          <cell r="D186" t="str">
            <v/>
          </cell>
          <cell r="E186"/>
          <cell r="F186"/>
          <cell r="G186"/>
        </row>
        <row r="187">
          <cell r="D187" t="str">
            <v/>
          </cell>
          <cell r="E187"/>
          <cell r="F187"/>
          <cell r="G187"/>
        </row>
        <row r="188">
          <cell r="D188" t="str">
            <v/>
          </cell>
          <cell r="E188"/>
          <cell r="F188"/>
          <cell r="G188"/>
        </row>
        <row r="189">
          <cell r="D189" t="str">
            <v/>
          </cell>
          <cell r="E189"/>
          <cell r="F189"/>
          <cell r="G189"/>
        </row>
        <row r="190">
          <cell r="D190" t="str">
            <v/>
          </cell>
          <cell r="E190"/>
          <cell r="F190"/>
          <cell r="G190"/>
        </row>
        <row r="191">
          <cell r="D191" t="str">
            <v/>
          </cell>
          <cell r="E191"/>
          <cell r="F191"/>
          <cell r="G191"/>
        </row>
        <row r="192">
          <cell r="D192" t="str">
            <v/>
          </cell>
          <cell r="E192"/>
          <cell r="F192"/>
          <cell r="G192"/>
        </row>
        <row r="193">
          <cell r="D193"/>
          <cell r="E193"/>
          <cell r="F193"/>
          <cell r="G193"/>
        </row>
        <row r="194">
          <cell r="D194" t="str">
            <v/>
          </cell>
          <cell r="E194">
            <v>0</v>
          </cell>
          <cell r="F194">
            <v>0</v>
          </cell>
          <cell r="G194">
            <v>0</v>
          </cell>
        </row>
        <row r="195">
          <cell r="D195" t="str">
            <v/>
          </cell>
          <cell r="E195"/>
          <cell r="F195"/>
          <cell r="G195"/>
        </row>
        <row r="196">
          <cell r="D196" t="str">
            <v/>
          </cell>
          <cell r="E196"/>
          <cell r="F196"/>
          <cell r="G196"/>
        </row>
        <row r="197">
          <cell r="D197" t="str">
            <v/>
          </cell>
          <cell r="E197"/>
          <cell r="F197"/>
          <cell r="G197"/>
        </row>
        <row r="198">
          <cell r="D198" t="str">
            <v/>
          </cell>
          <cell r="E198"/>
          <cell r="F198"/>
          <cell r="G198"/>
        </row>
        <row r="199">
          <cell r="D199" t="str">
            <v/>
          </cell>
          <cell r="E199"/>
          <cell r="F199"/>
          <cell r="G199"/>
        </row>
        <row r="200">
          <cell r="D200" t="str">
            <v/>
          </cell>
          <cell r="E200"/>
          <cell r="F200"/>
          <cell r="G200"/>
        </row>
        <row r="201">
          <cell r="D201" t="str">
            <v/>
          </cell>
          <cell r="E201"/>
          <cell r="F201"/>
          <cell r="G201"/>
        </row>
        <row r="202">
          <cell r="D202" t="str">
            <v/>
          </cell>
          <cell r="E202"/>
          <cell r="F202"/>
          <cell r="G202"/>
        </row>
        <row r="203">
          <cell r="D203" t="str">
            <v/>
          </cell>
          <cell r="E203"/>
          <cell r="F203"/>
          <cell r="G203"/>
        </row>
        <row r="204">
          <cell r="D204" t="str">
            <v/>
          </cell>
          <cell r="E204"/>
          <cell r="F204"/>
          <cell r="G204"/>
        </row>
        <row r="205">
          <cell r="D205"/>
          <cell r="E205"/>
          <cell r="F205"/>
          <cell r="G205"/>
        </row>
        <row r="206">
          <cell r="D206" t="str">
            <v/>
          </cell>
          <cell r="E206">
            <v>0</v>
          </cell>
          <cell r="F206">
            <v>0</v>
          </cell>
          <cell r="G206">
            <v>0</v>
          </cell>
        </row>
        <row r="207">
          <cell r="D207" t="str">
            <v/>
          </cell>
          <cell r="E207"/>
          <cell r="F207"/>
          <cell r="G207"/>
        </row>
        <row r="208">
          <cell r="D208" t="str">
            <v/>
          </cell>
          <cell r="E208"/>
          <cell r="F208"/>
          <cell r="G208"/>
        </row>
        <row r="209">
          <cell r="D209" t="str">
            <v/>
          </cell>
          <cell r="E209"/>
          <cell r="F209"/>
          <cell r="G209"/>
        </row>
        <row r="210">
          <cell r="D210" t="str">
            <v/>
          </cell>
          <cell r="E210"/>
          <cell r="F210"/>
          <cell r="G210"/>
        </row>
        <row r="211">
          <cell r="D211" t="str">
            <v/>
          </cell>
          <cell r="E211"/>
          <cell r="F211"/>
          <cell r="G211"/>
        </row>
        <row r="212">
          <cell r="D212" t="str">
            <v/>
          </cell>
          <cell r="E212"/>
          <cell r="F212"/>
          <cell r="G212"/>
        </row>
        <row r="213">
          <cell r="D213" t="str">
            <v/>
          </cell>
          <cell r="E213"/>
          <cell r="F213"/>
          <cell r="G213"/>
        </row>
        <row r="214">
          <cell r="D214" t="str">
            <v/>
          </cell>
          <cell r="E214"/>
          <cell r="F214"/>
          <cell r="G214"/>
        </row>
        <row r="215">
          <cell r="D215" t="str">
            <v/>
          </cell>
          <cell r="E215"/>
          <cell r="F215"/>
          <cell r="G215"/>
        </row>
        <row r="216">
          <cell r="D216" t="str">
            <v/>
          </cell>
          <cell r="E216"/>
          <cell r="F216"/>
          <cell r="G216"/>
        </row>
        <row r="217">
          <cell r="D217"/>
          <cell r="E217"/>
          <cell r="F217"/>
          <cell r="G217"/>
        </row>
        <row r="218">
          <cell r="D218" t="str">
            <v/>
          </cell>
          <cell r="E218">
            <v>0</v>
          </cell>
          <cell r="F218">
            <v>0</v>
          </cell>
          <cell r="G218">
            <v>0</v>
          </cell>
        </row>
        <row r="219">
          <cell r="D219" t="str">
            <v/>
          </cell>
          <cell r="E219"/>
          <cell r="F219"/>
          <cell r="G219"/>
        </row>
        <row r="220">
          <cell r="D220" t="str">
            <v/>
          </cell>
          <cell r="E220"/>
          <cell r="F220"/>
          <cell r="G220"/>
        </row>
        <row r="221">
          <cell r="D221" t="str">
            <v/>
          </cell>
          <cell r="E221"/>
          <cell r="F221"/>
          <cell r="G221"/>
        </row>
        <row r="222">
          <cell r="D222" t="str">
            <v/>
          </cell>
          <cell r="E222"/>
          <cell r="F222"/>
          <cell r="G222"/>
        </row>
        <row r="223">
          <cell r="D223" t="str">
            <v/>
          </cell>
          <cell r="E223"/>
          <cell r="F223"/>
          <cell r="G223"/>
        </row>
        <row r="224">
          <cell r="D224" t="str">
            <v/>
          </cell>
          <cell r="E224"/>
          <cell r="F224"/>
          <cell r="G224"/>
        </row>
        <row r="225">
          <cell r="D225" t="str">
            <v/>
          </cell>
          <cell r="E225"/>
          <cell r="F225"/>
          <cell r="G225"/>
        </row>
        <row r="226">
          <cell r="D226" t="str">
            <v/>
          </cell>
          <cell r="E226"/>
          <cell r="F226"/>
          <cell r="G226"/>
        </row>
        <row r="227">
          <cell r="D227" t="str">
            <v/>
          </cell>
          <cell r="E227"/>
          <cell r="F227"/>
          <cell r="G227"/>
        </row>
        <row r="228">
          <cell r="D228" t="str">
            <v/>
          </cell>
          <cell r="E228"/>
          <cell r="F228"/>
          <cell r="G228"/>
        </row>
        <row r="229">
          <cell r="D229"/>
          <cell r="E229"/>
          <cell r="F229"/>
          <cell r="G229"/>
        </row>
        <row r="230">
          <cell r="D230" t="str">
            <v/>
          </cell>
          <cell r="E230">
            <v>0</v>
          </cell>
          <cell r="F230">
            <v>0</v>
          </cell>
          <cell r="G230">
            <v>0</v>
          </cell>
        </row>
        <row r="231">
          <cell r="D231" t="str">
            <v/>
          </cell>
          <cell r="E231"/>
          <cell r="F231"/>
          <cell r="G231"/>
        </row>
        <row r="232">
          <cell r="D232" t="str">
            <v/>
          </cell>
          <cell r="E232"/>
          <cell r="F232"/>
          <cell r="G232"/>
        </row>
        <row r="233">
          <cell r="D233" t="str">
            <v/>
          </cell>
          <cell r="E233"/>
          <cell r="F233"/>
          <cell r="G233"/>
        </row>
        <row r="234">
          <cell r="D234" t="str">
            <v/>
          </cell>
          <cell r="E234"/>
          <cell r="F234"/>
          <cell r="G234"/>
        </row>
        <row r="235">
          <cell r="D235" t="str">
            <v/>
          </cell>
          <cell r="E235"/>
          <cell r="F235"/>
          <cell r="G235"/>
        </row>
        <row r="236">
          <cell r="D236" t="str">
            <v/>
          </cell>
          <cell r="E236"/>
          <cell r="F236"/>
          <cell r="G236"/>
        </row>
        <row r="237">
          <cell r="D237" t="str">
            <v/>
          </cell>
          <cell r="E237"/>
          <cell r="F237"/>
          <cell r="G237"/>
        </row>
        <row r="238">
          <cell r="D238" t="str">
            <v/>
          </cell>
          <cell r="E238"/>
          <cell r="F238"/>
          <cell r="G238"/>
        </row>
        <row r="239">
          <cell r="D239" t="str">
            <v/>
          </cell>
          <cell r="E239"/>
          <cell r="F239"/>
          <cell r="G239"/>
        </row>
        <row r="240">
          <cell r="D240" t="str">
            <v/>
          </cell>
          <cell r="E240"/>
          <cell r="F240"/>
          <cell r="G240"/>
        </row>
        <row r="241">
          <cell r="D241"/>
          <cell r="E241"/>
          <cell r="F241"/>
          <cell r="G241"/>
        </row>
        <row r="242">
          <cell r="D242" t="str">
            <v/>
          </cell>
          <cell r="E242">
            <v>0</v>
          </cell>
          <cell r="F242">
            <v>0</v>
          </cell>
          <cell r="G242">
            <v>0</v>
          </cell>
        </row>
        <row r="243">
          <cell r="D243" t="str">
            <v/>
          </cell>
          <cell r="E243"/>
          <cell r="F243"/>
          <cell r="G243"/>
        </row>
        <row r="244">
          <cell r="D244" t="str">
            <v/>
          </cell>
          <cell r="E244"/>
          <cell r="F244"/>
          <cell r="G244"/>
        </row>
        <row r="245">
          <cell r="D245" t="str">
            <v/>
          </cell>
          <cell r="E245"/>
          <cell r="F245"/>
          <cell r="G245"/>
        </row>
        <row r="246">
          <cell r="D246" t="str">
            <v/>
          </cell>
          <cell r="E246"/>
          <cell r="F246"/>
          <cell r="G246"/>
        </row>
        <row r="247">
          <cell r="D247" t="str">
            <v/>
          </cell>
          <cell r="E247"/>
          <cell r="F247"/>
          <cell r="G247"/>
        </row>
        <row r="248">
          <cell r="D248" t="str">
            <v/>
          </cell>
          <cell r="E248"/>
          <cell r="F248"/>
          <cell r="G248"/>
        </row>
        <row r="249">
          <cell r="D249" t="str">
            <v/>
          </cell>
          <cell r="E249"/>
          <cell r="F249"/>
          <cell r="G249"/>
        </row>
        <row r="250">
          <cell r="D250" t="str">
            <v/>
          </cell>
          <cell r="E250"/>
          <cell r="F250"/>
          <cell r="G250"/>
        </row>
        <row r="251">
          <cell r="D251" t="str">
            <v/>
          </cell>
          <cell r="E251"/>
          <cell r="F251"/>
          <cell r="G251"/>
        </row>
        <row r="252">
          <cell r="D252" t="str">
            <v/>
          </cell>
          <cell r="E252"/>
          <cell r="F252"/>
          <cell r="G252"/>
        </row>
        <row r="253">
          <cell r="D253"/>
          <cell r="E253"/>
          <cell r="F253"/>
          <cell r="G253"/>
        </row>
        <row r="254">
          <cell r="D254" t="str">
            <v/>
          </cell>
          <cell r="E254">
            <v>0</v>
          </cell>
          <cell r="F254">
            <v>0</v>
          </cell>
          <cell r="G254">
            <v>0</v>
          </cell>
        </row>
        <row r="255">
          <cell r="D255" t="str">
            <v/>
          </cell>
          <cell r="E255"/>
          <cell r="F255"/>
          <cell r="G255"/>
        </row>
        <row r="256">
          <cell r="D256" t="str">
            <v/>
          </cell>
          <cell r="E256"/>
          <cell r="F256"/>
          <cell r="G256"/>
        </row>
        <row r="257">
          <cell r="D257" t="str">
            <v/>
          </cell>
          <cell r="E257"/>
          <cell r="F257"/>
          <cell r="G257"/>
        </row>
        <row r="258">
          <cell r="D258" t="str">
            <v/>
          </cell>
          <cell r="E258"/>
          <cell r="F258"/>
          <cell r="G258"/>
        </row>
        <row r="259">
          <cell r="D259" t="str">
            <v/>
          </cell>
          <cell r="E259"/>
          <cell r="F259"/>
          <cell r="G259"/>
        </row>
        <row r="260">
          <cell r="D260" t="str">
            <v/>
          </cell>
          <cell r="E260"/>
          <cell r="F260"/>
          <cell r="G260"/>
        </row>
        <row r="261">
          <cell r="D261" t="str">
            <v/>
          </cell>
          <cell r="E261"/>
          <cell r="F261"/>
          <cell r="G261"/>
        </row>
        <row r="262">
          <cell r="D262" t="str">
            <v/>
          </cell>
          <cell r="E262"/>
          <cell r="F262"/>
          <cell r="G262"/>
        </row>
        <row r="263">
          <cell r="D263" t="str">
            <v/>
          </cell>
          <cell r="E263"/>
          <cell r="F263"/>
          <cell r="G263"/>
        </row>
        <row r="264">
          <cell r="D264" t="str">
            <v/>
          </cell>
          <cell r="E264"/>
          <cell r="F264"/>
          <cell r="G264"/>
        </row>
        <row r="265">
          <cell r="D265"/>
          <cell r="E265"/>
          <cell r="F265"/>
          <cell r="G265"/>
        </row>
        <row r="266">
          <cell r="D266" t="str">
            <v/>
          </cell>
          <cell r="E266">
            <v>0</v>
          </cell>
          <cell r="F266">
            <v>0</v>
          </cell>
          <cell r="G266">
            <v>0</v>
          </cell>
        </row>
        <row r="267">
          <cell r="D267" t="str">
            <v/>
          </cell>
          <cell r="E267"/>
          <cell r="F267"/>
          <cell r="G267"/>
        </row>
        <row r="268">
          <cell r="D268" t="str">
            <v/>
          </cell>
          <cell r="E268"/>
          <cell r="F268"/>
          <cell r="G268"/>
        </row>
        <row r="269">
          <cell r="D269" t="str">
            <v/>
          </cell>
          <cell r="E269"/>
          <cell r="F269"/>
          <cell r="G269"/>
        </row>
        <row r="270">
          <cell r="D270" t="str">
            <v/>
          </cell>
          <cell r="E270"/>
          <cell r="F270"/>
          <cell r="G270"/>
        </row>
        <row r="271">
          <cell r="D271" t="str">
            <v/>
          </cell>
          <cell r="E271"/>
          <cell r="F271"/>
          <cell r="G271"/>
        </row>
        <row r="272">
          <cell r="D272" t="str">
            <v/>
          </cell>
          <cell r="E272"/>
          <cell r="F272"/>
          <cell r="G272"/>
        </row>
        <row r="273">
          <cell r="D273" t="str">
            <v/>
          </cell>
          <cell r="E273"/>
          <cell r="F273"/>
          <cell r="G273"/>
        </row>
        <row r="274">
          <cell r="D274" t="str">
            <v/>
          </cell>
          <cell r="E274"/>
          <cell r="F274"/>
          <cell r="G274"/>
        </row>
        <row r="275">
          <cell r="D275" t="str">
            <v/>
          </cell>
          <cell r="E275"/>
          <cell r="F275"/>
          <cell r="G275"/>
        </row>
        <row r="276">
          <cell r="D276" t="str">
            <v/>
          </cell>
          <cell r="E276"/>
          <cell r="F276"/>
          <cell r="G276"/>
        </row>
        <row r="277">
          <cell r="D277"/>
          <cell r="E277"/>
          <cell r="F277"/>
          <cell r="G277"/>
        </row>
        <row r="278">
          <cell r="D278" t="str">
            <v/>
          </cell>
          <cell r="E278">
            <v>0</v>
          </cell>
          <cell r="F278">
            <v>0</v>
          </cell>
          <cell r="G278">
            <v>0</v>
          </cell>
        </row>
        <row r="279">
          <cell r="D279" t="str">
            <v/>
          </cell>
          <cell r="E279"/>
          <cell r="F279"/>
          <cell r="G279"/>
        </row>
        <row r="280">
          <cell r="D280" t="str">
            <v/>
          </cell>
          <cell r="E280"/>
          <cell r="F280"/>
          <cell r="G280"/>
        </row>
        <row r="281">
          <cell r="D281" t="str">
            <v/>
          </cell>
          <cell r="E281"/>
          <cell r="F281"/>
          <cell r="G281"/>
        </row>
        <row r="282">
          <cell r="D282" t="str">
            <v/>
          </cell>
          <cell r="E282"/>
          <cell r="F282"/>
          <cell r="G282"/>
        </row>
        <row r="283">
          <cell r="D283" t="str">
            <v/>
          </cell>
          <cell r="E283"/>
          <cell r="F283"/>
          <cell r="G283"/>
        </row>
        <row r="284">
          <cell r="D284" t="str">
            <v/>
          </cell>
          <cell r="E284"/>
          <cell r="F284"/>
          <cell r="G284"/>
        </row>
        <row r="285">
          <cell r="D285" t="str">
            <v/>
          </cell>
          <cell r="E285"/>
          <cell r="F285"/>
          <cell r="G285"/>
        </row>
        <row r="286">
          <cell r="D286" t="str">
            <v/>
          </cell>
          <cell r="E286"/>
          <cell r="F286"/>
          <cell r="G286"/>
        </row>
        <row r="287">
          <cell r="D287" t="str">
            <v/>
          </cell>
          <cell r="E287"/>
          <cell r="F287"/>
          <cell r="G287"/>
        </row>
        <row r="288">
          <cell r="D288" t="str">
            <v/>
          </cell>
          <cell r="E288"/>
          <cell r="F288"/>
          <cell r="G288"/>
        </row>
        <row r="289">
          <cell r="D289"/>
          <cell r="E289"/>
          <cell r="F289"/>
          <cell r="G289"/>
        </row>
        <row r="290">
          <cell r="D290" t="str">
            <v/>
          </cell>
          <cell r="E290">
            <v>0</v>
          </cell>
          <cell r="F290">
            <v>0</v>
          </cell>
          <cell r="G290">
            <v>0</v>
          </cell>
        </row>
        <row r="291">
          <cell r="D291" t="str">
            <v/>
          </cell>
          <cell r="E291"/>
          <cell r="F291"/>
          <cell r="G291"/>
        </row>
        <row r="292">
          <cell r="D292" t="str">
            <v/>
          </cell>
          <cell r="E292"/>
          <cell r="F292"/>
          <cell r="G292"/>
        </row>
        <row r="293">
          <cell r="D293" t="str">
            <v/>
          </cell>
          <cell r="E293"/>
          <cell r="F293"/>
          <cell r="G293"/>
        </row>
        <row r="294">
          <cell r="D294" t="str">
            <v/>
          </cell>
          <cell r="E294"/>
          <cell r="F294"/>
          <cell r="G294"/>
        </row>
        <row r="295">
          <cell r="D295" t="str">
            <v/>
          </cell>
          <cell r="E295"/>
          <cell r="F295"/>
          <cell r="G295"/>
        </row>
        <row r="296">
          <cell r="D296" t="str">
            <v/>
          </cell>
          <cell r="E296"/>
          <cell r="F296"/>
          <cell r="G296"/>
        </row>
        <row r="297">
          <cell r="D297" t="str">
            <v/>
          </cell>
          <cell r="E297"/>
          <cell r="F297"/>
          <cell r="G297"/>
        </row>
        <row r="298">
          <cell r="D298" t="str">
            <v/>
          </cell>
          <cell r="E298"/>
          <cell r="F298"/>
          <cell r="G298"/>
        </row>
        <row r="299">
          <cell r="D299" t="str">
            <v/>
          </cell>
          <cell r="E299"/>
          <cell r="F299"/>
          <cell r="G299"/>
        </row>
        <row r="300">
          <cell r="D300" t="str">
            <v/>
          </cell>
          <cell r="E300"/>
          <cell r="F300"/>
          <cell r="G300"/>
        </row>
        <row r="301">
          <cell r="D301"/>
          <cell r="E301"/>
          <cell r="F301"/>
          <cell r="G301"/>
        </row>
        <row r="302">
          <cell r="D302" t="str">
            <v/>
          </cell>
          <cell r="E302">
            <v>0</v>
          </cell>
          <cell r="F302">
            <v>0</v>
          </cell>
          <cell r="G302">
            <v>0</v>
          </cell>
        </row>
        <row r="303">
          <cell r="D303" t="str">
            <v/>
          </cell>
          <cell r="E303"/>
          <cell r="F303"/>
          <cell r="G303"/>
        </row>
        <row r="304">
          <cell r="D304" t="str">
            <v/>
          </cell>
          <cell r="E304"/>
          <cell r="F304"/>
          <cell r="G304"/>
        </row>
        <row r="305">
          <cell r="D305" t="str">
            <v/>
          </cell>
          <cell r="E305"/>
          <cell r="F305"/>
          <cell r="G305"/>
        </row>
        <row r="306">
          <cell r="D306" t="str">
            <v/>
          </cell>
          <cell r="E306"/>
          <cell r="F306"/>
          <cell r="G306"/>
        </row>
        <row r="307">
          <cell r="D307" t="str">
            <v/>
          </cell>
          <cell r="E307"/>
          <cell r="F307"/>
          <cell r="G307"/>
        </row>
        <row r="308">
          <cell r="D308" t="str">
            <v/>
          </cell>
          <cell r="E308"/>
          <cell r="F308"/>
          <cell r="G308"/>
        </row>
        <row r="309">
          <cell r="D309" t="str">
            <v/>
          </cell>
          <cell r="E309"/>
          <cell r="F309"/>
          <cell r="G309"/>
        </row>
        <row r="310">
          <cell r="D310" t="str">
            <v/>
          </cell>
          <cell r="E310"/>
          <cell r="F310"/>
          <cell r="G310"/>
        </row>
        <row r="311">
          <cell r="D311" t="str">
            <v/>
          </cell>
          <cell r="E311"/>
          <cell r="F311"/>
          <cell r="G311"/>
        </row>
        <row r="312">
          <cell r="D312" t="str">
            <v/>
          </cell>
          <cell r="E312"/>
          <cell r="F312"/>
          <cell r="G312"/>
        </row>
        <row r="313">
          <cell r="D313"/>
          <cell r="E313"/>
          <cell r="F313"/>
          <cell r="G313"/>
        </row>
        <row r="314">
          <cell r="D314" t="str">
            <v/>
          </cell>
          <cell r="E314">
            <v>0</v>
          </cell>
          <cell r="F314">
            <v>0</v>
          </cell>
          <cell r="G314">
            <v>0</v>
          </cell>
        </row>
        <row r="315">
          <cell r="D315" t="str">
            <v/>
          </cell>
          <cell r="E315"/>
          <cell r="F315"/>
          <cell r="G315"/>
        </row>
        <row r="316">
          <cell r="D316" t="str">
            <v/>
          </cell>
          <cell r="E316"/>
          <cell r="F316"/>
          <cell r="G316"/>
        </row>
        <row r="317">
          <cell r="D317" t="str">
            <v/>
          </cell>
          <cell r="E317"/>
          <cell r="F317"/>
          <cell r="G317"/>
        </row>
        <row r="318">
          <cell r="D318" t="str">
            <v/>
          </cell>
          <cell r="E318"/>
          <cell r="F318"/>
          <cell r="G318"/>
        </row>
        <row r="319">
          <cell r="D319" t="str">
            <v/>
          </cell>
          <cell r="E319"/>
          <cell r="F319"/>
          <cell r="G319"/>
        </row>
        <row r="320">
          <cell r="D320" t="str">
            <v/>
          </cell>
          <cell r="E320"/>
          <cell r="F320"/>
          <cell r="G320"/>
        </row>
        <row r="321">
          <cell r="D321" t="str">
            <v/>
          </cell>
          <cell r="E321"/>
          <cell r="F321"/>
          <cell r="G321"/>
        </row>
        <row r="322">
          <cell r="D322" t="str">
            <v/>
          </cell>
          <cell r="E322"/>
          <cell r="F322"/>
          <cell r="G322"/>
        </row>
        <row r="323">
          <cell r="D323" t="str">
            <v/>
          </cell>
          <cell r="E323"/>
          <cell r="F323"/>
          <cell r="G323"/>
        </row>
        <row r="324">
          <cell r="D324" t="str">
            <v/>
          </cell>
          <cell r="E324"/>
          <cell r="F324"/>
          <cell r="G324"/>
        </row>
        <row r="325">
          <cell r="D325"/>
          <cell r="E325"/>
          <cell r="F325"/>
          <cell r="G325"/>
        </row>
        <row r="326">
          <cell r="D326" t="str">
            <v/>
          </cell>
          <cell r="E326">
            <v>0</v>
          </cell>
          <cell r="F326">
            <v>0</v>
          </cell>
          <cell r="G326">
            <v>0</v>
          </cell>
        </row>
        <row r="327">
          <cell r="D327" t="str">
            <v/>
          </cell>
          <cell r="E327"/>
          <cell r="F327"/>
          <cell r="G327"/>
        </row>
        <row r="328">
          <cell r="D328" t="str">
            <v/>
          </cell>
          <cell r="E328"/>
          <cell r="F328"/>
          <cell r="G328"/>
        </row>
        <row r="329">
          <cell r="D329" t="str">
            <v/>
          </cell>
          <cell r="E329"/>
          <cell r="F329"/>
          <cell r="G329"/>
        </row>
        <row r="330">
          <cell r="D330" t="str">
            <v/>
          </cell>
          <cell r="E330"/>
          <cell r="F330"/>
          <cell r="G330"/>
        </row>
        <row r="331">
          <cell r="D331" t="str">
            <v/>
          </cell>
          <cell r="E331"/>
          <cell r="F331"/>
          <cell r="G331"/>
        </row>
        <row r="332">
          <cell r="D332" t="str">
            <v/>
          </cell>
          <cell r="E332"/>
          <cell r="F332"/>
          <cell r="G332"/>
        </row>
        <row r="333">
          <cell r="D333" t="str">
            <v/>
          </cell>
          <cell r="E333"/>
          <cell r="F333"/>
          <cell r="G333"/>
        </row>
        <row r="334">
          <cell r="D334" t="str">
            <v/>
          </cell>
          <cell r="E334"/>
          <cell r="F334"/>
          <cell r="G334"/>
        </row>
        <row r="335">
          <cell r="D335" t="str">
            <v/>
          </cell>
          <cell r="E335"/>
          <cell r="F335"/>
          <cell r="G335"/>
        </row>
        <row r="336">
          <cell r="D336" t="str">
            <v/>
          </cell>
          <cell r="E336"/>
          <cell r="F336"/>
          <cell r="G336"/>
        </row>
        <row r="337">
          <cell r="D337"/>
          <cell r="E337"/>
          <cell r="F337"/>
          <cell r="G337"/>
        </row>
        <row r="338">
          <cell r="D338" t="str">
            <v/>
          </cell>
          <cell r="E338">
            <v>0</v>
          </cell>
          <cell r="F338">
            <v>0</v>
          </cell>
          <cell r="G338">
            <v>0</v>
          </cell>
        </row>
        <row r="339">
          <cell r="D339" t="str">
            <v/>
          </cell>
          <cell r="E339"/>
          <cell r="F339"/>
          <cell r="G339"/>
        </row>
        <row r="340">
          <cell r="D340" t="str">
            <v/>
          </cell>
          <cell r="E340"/>
          <cell r="F340"/>
          <cell r="G340"/>
        </row>
        <row r="341">
          <cell r="D341" t="str">
            <v/>
          </cell>
          <cell r="E341"/>
          <cell r="F341"/>
          <cell r="G341"/>
        </row>
        <row r="342">
          <cell r="D342" t="str">
            <v/>
          </cell>
          <cell r="E342"/>
          <cell r="F342"/>
          <cell r="G342"/>
        </row>
        <row r="343">
          <cell r="D343" t="str">
            <v/>
          </cell>
          <cell r="E343"/>
          <cell r="F343"/>
          <cell r="G343"/>
        </row>
        <row r="344">
          <cell r="D344" t="str">
            <v/>
          </cell>
          <cell r="E344"/>
          <cell r="F344"/>
          <cell r="G344"/>
        </row>
        <row r="345">
          <cell r="D345" t="str">
            <v/>
          </cell>
          <cell r="E345"/>
          <cell r="F345"/>
          <cell r="G345"/>
        </row>
        <row r="346">
          <cell r="D346" t="str">
            <v/>
          </cell>
          <cell r="E346"/>
          <cell r="F346"/>
          <cell r="G346"/>
        </row>
        <row r="347">
          <cell r="D347" t="str">
            <v/>
          </cell>
          <cell r="E347"/>
          <cell r="F347"/>
          <cell r="G347"/>
        </row>
        <row r="348">
          <cell r="D348" t="str">
            <v/>
          </cell>
          <cell r="E348"/>
          <cell r="F348"/>
          <cell r="G348"/>
        </row>
        <row r="349">
          <cell r="D349"/>
          <cell r="E349"/>
          <cell r="F349"/>
          <cell r="G349"/>
        </row>
        <row r="350">
          <cell r="D350" t="str">
            <v/>
          </cell>
          <cell r="E350">
            <v>0</v>
          </cell>
          <cell r="F350">
            <v>0</v>
          </cell>
          <cell r="G350">
            <v>0</v>
          </cell>
        </row>
        <row r="351">
          <cell r="D351" t="str">
            <v/>
          </cell>
          <cell r="E351"/>
          <cell r="F351"/>
          <cell r="G351"/>
        </row>
        <row r="352">
          <cell r="D352" t="str">
            <v/>
          </cell>
          <cell r="E352"/>
          <cell r="F352"/>
          <cell r="G352"/>
        </row>
        <row r="353">
          <cell r="D353" t="str">
            <v/>
          </cell>
          <cell r="E353"/>
          <cell r="F353"/>
          <cell r="G353"/>
        </row>
        <row r="354">
          <cell r="D354" t="str">
            <v/>
          </cell>
          <cell r="E354"/>
          <cell r="F354"/>
          <cell r="G354"/>
        </row>
        <row r="355">
          <cell r="D355" t="str">
            <v/>
          </cell>
          <cell r="E355"/>
          <cell r="F355"/>
          <cell r="G355"/>
        </row>
        <row r="356">
          <cell r="D356" t="str">
            <v/>
          </cell>
          <cell r="E356"/>
          <cell r="F356"/>
          <cell r="G356"/>
        </row>
        <row r="357">
          <cell r="D357" t="str">
            <v/>
          </cell>
          <cell r="E357"/>
          <cell r="F357"/>
          <cell r="G357"/>
        </row>
        <row r="358">
          <cell r="D358" t="str">
            <v/>
          </cell>
          <cell r="E358"/>
          <cell r="F358"/>
          <cell r="G358"/>
        </row>
        <row r="359">
          <cell r="D359" t="str">
            <v/>
          </cell>
          <cell r="E359"/>
          <cell r="F359"/>
          <cell r="G359"/>
        </row>
        <row r="360">
          <cell r="D360" t="str">
            <v/>
          </cell>
          <cell r="E360"/>
          <cell r="F360"/>
          <cell r="G360"/>
        </row>
        <row r="361">
          <cell r="D361"/>
          <cell r="E361"/>
          <cell r="F361"/>
          <cell r="G361"/>
        </row>
        <row r="362">
          <cell r="D362" t="str">
            <v/>
          </cell>
          <cell r="E362">
            <v>0</v>
          </cell>
          <cell r="F362">
            <v>0</v>
          </cell>
          <cell r="G362">
            <v>0</v>
          </cell>
        </row>
        <row r="363">
          <cell r="D363" t="str">
            <v/>
          </cell>
          <cell r="E363"/>
          <cell r="F363"/>
          <cell r="G363"/>
        </row>
        <row r="364">
          <cell r="D364" t="str">
            <v/>
          </cell>
          <cell r="E364"/>
          <cell r="F364"/>
          <cell r="G364"/>
        </row>
        <row r="365">
          <cell r="D365" t="str">
            <v/>
          </cell>
          <cell r="E365"/>
          <cell r="F365"/>
          <cell r="G365"/>
        </row>
        <row r="366">
          <cell r="D366" t="str">
            <v/>
          </cell>
          <cell r="E366"/>
          <cell r="F366"/>
          <cell r="G366"/>
        </row>
        <row r="367">
          <cell r="D367" t="str">
            <v/>
          </cell>
          <cell r="E367"/>
          <cell r="F367"/>
          <cell r="G367"/>
        </row>
        <row r="368">
          <cell r="D368" t="str">
            <v/>
          </cell>
          <cell r="E368"/>
          <cell r="F368"/>
          <cell r="G368"/>
        </row>
        <row r="369">
          <cell r="D369" t="str">
            <v/>
          </cell>
          <cell r="E369"/>
          <cell r="F369"/>
          <cell r="G369"/>
        </row>
        <row r="370">
          <cell r="D370" t="str">
            <v/>
          </cell>
          <cell r="E370"/>
          <cell r="F370"/>
          <cell r="G370"/>
        </row>
        <row r="371">
          <cell r="D371" t="str">
            <v/>
          </cell>
          <cell r="E371"/>
          <cell r="F371"/>
          <cell r="G371"/>
        </row>
        <row r="372">
          <cell r="D372" t="str">
            <v/>
          </cell>
          <cell r="E372"/>
          <cell r="F372"/>
          <cell r="G372"/>
        </row>
        <row r="373">
          <cell r="D373"/>
          <cell r="E373"/>
          <cell r="F373"/>
          <cell r="G373"/>
        </row>
        <row r="374">
          <cell r="D374"/>
          <cell r="E374"/>
          <cell r="F374"/>
          <cell r="G374"/>
        </row>
        <row r="375">
          <cell r="E375"/>
          <cell r="F375"/>
          <cell r="G375"/>
        </row>
      </sheetData>
      <sheetData sheetId="53">
        <row r="15">
          <cell r="D15" t="str">
            <v>Comprehensive Agricultural Support Programme Grant</v>
          </cell>
          <cell r="E15">
            <v>120382</v>
          </cell>
          <cell r="F15">
            <v>122803</v>
          </cell>
          <cell r="G15">
            <v>124811</v>
          </cell>
        </row>
        <row r="16">
          <cell r="D16" t="str">
            <v>Ilima/Letsema Projects Grant</v>
          </cell>
          <cell r="E16">
            <v>68980</v>
          </cell>
          <cell r="F16">
            <v>70499</v>
          </cell>
          <cell r="G16">
            <v>71677</v>
          </cell>
        </row>
        <row r="17">
          <cell r="D17" t="str">
            <v>Land Care Programme Grant: Poverty Relief and Infrastructure Development</v>
          </cell>
          <cell r="E17">
            <v>7697</v>
          </cell>
          <cell r="F17">
            <v>7825</v>
          </cell>
          <cell r="G17">
            <v>8016</v>
          </cell>
        </row>
        <row r="18">
          <cell r="D18" t="str">
            <v/>
          </cell>
          <cell r="E18"/>
          <cell r="F18"/>
          <cell r="G18"/>
        </row>
        <row r="19">
          <cell r="D19" t="str">
            <v/>
          </cell>
          <cell r="E19"/>
          <cell r="F19"/>
          <cell r="G19"/>
        </row>
        <row r="20">
          <cell r="D20" t="str">
            <v/>
          </cell>
          <cell r="E20"/>
          <cell r="F20"/>
          <cell r="G20"/>
        </row>
        <row r="21">
          <cell r="D21" t="str">
            <v/>
          </cell>
          <cell r="E21"/>
          <cell r="F21"/>
          <cell r="G21"/>
        </row>
        <row r="22">
          <cell r="D22" t="str">
            <v/>
          </cell>
          <cell r="E22"/>
          <cell r="F22"/>
          <cell r="G22"/>
        </row>
        <row r="23">
          <cell r="D23" t="str">
            <v/>
          </cell>
          <cell r="E23"/>
          <cell r="F23"/>
          <cell r="G23"/>
        </row>
        <row r="24">
          <cell r="D24" t="str">
            <v/>
          </cell>
          <cell r="E24"/>
          <cell r="F24"/>
          <cell r="G24"/>
        </row>
        <row r="25">
          <cell r="D25"/>
          <cell r="E25"/>
          <cell r="F25"/>
          <cell r="G25"/>
        </row>
        <row r="26">
          <cell r="D26" t="str">
            <v>Basic Education</v>
          </cell>
          <cell r="E26">
            <v>894073</v>
          </cell>
          <cell r="F26">
            <v>849119</v>
          </cell>
          <cell r="G26">
            <v>888534</v>
          </cell>
        </row>
        <row r="27">
          <cell r="D27" t="str">
            <v>Education Infrastructure Grant</v>
          </cell>
          <cell r="E27">
            <v>633345</v>
          </cell>
          <cell r="F27">
            <v>580791</v>
          </cell>
          <cell r="G27">
            <v>607576</v>
          </cell>
        </row>
        <row r="28">
          <cell r="D28" t="str">
            <v>HIV and AIDS (Life Skills Education) Grant</v>
          </cell>
          <cell r="E28">
            <v>6302</v>
          </cell>
          <cell r="F28">
            <v>6864</v>
          </cell>
          <cell r="G28">
            <v>7234</v>
          </cell>
        </row>
        <row r="29">
          <cell r="D29" t="str">
            <v>Learners With Profound Intellectual Disabilities Grant</v>
          </cell>
          <cell r="E29">
            <v>13664</v>
          </cell>
          <cell r="F29">
            <v>13773</v>
          </cell>
          <cell r="G29">
            <v>15151</v>
          </cell>
        </row>
        <row r="30">
          <cell r="D30" t="str">
            <v>Maths, Science and Technology Grant</v>
          </cell>
          <cell r="E30">
            <v>27458</v>
          </cell>
          <cell r="F30">
            <v>27951</v>
          </cell>
          <cell r="G30">
            <v>28902</v>
          </cell>
        </row>
        <row r="31">
          <cell r="D31" t="str">
            <v>National School Nutrition Programme Grant</v>
          </cell>
          <cell r="E31">
            <v>213304</v>
          </cell>
          <cell r="F31">
            <v>219740</v>
          </cell>
          <cell r="G31">
            <v>229671</v>
          </cell>
        </row>
        <row r="32">
          <cell r="D32" t="str">
            <v/>
          </cell>
          <cell r="E32"/>
          <cell r="F32"/>
          <cell r="G32"/>
        </row>
        <row r="33">
          <cell r="D33" t="str">
            <v/>
          </cell>
          <cell r="E33"/>
          <cell r="F33"/>
          <cell r="G33"/>
        </row>
        <row r="34">
          <cell r="D34" t="str">
            <v/>
          </cell>
          <cell r="E34"/>
          <cell r="F34"/>
          <cell r="G34"/>
        </row>
        <row r="35">
          <cell r="D35" t="str">
            <v/>
          </cell>
          <cell r="E35"/>
          <cell r="F35"/>
          <cell r="G35"/>
        </row>
        <row r="36">
          <cell r="D36" t="str">
            <v/>
          </cell>
          <cell r="E36"/>
          <cell r="F36"/>
          <cell r="G36"/>
        </row>
        <row r="37">
          <cell r="D37"/>
          <cell r="E37"/>
          <cell r="F37"/>
          <cell r="G37"/>
        </row>
        <row r="38">
          <cell r="D38" t="str">
            <v>Cooperative Governance</v>
          </cell>
          <cell r="E38">
            <v>0</v>
          </cell>
          <cell r="F38">
            <v>0</v>
          </cell>
          <cell r="G38">
            <v>0</v>
          </cell>
        </row>
        <row r="39">
          <cell r="D39" t="str">
            <v>Provincial Disaster Relief Grant</v>
          </cell>
          <cell r="E39"/>
          <cell r="F39"/>
          <cell r="G39"/>
        </row>
        <row r="40">
          <cell r="D40" t="str">
            <v/>
          </cell>
          <cell r="E40"/>
          <cell r="F40"/>
          <cell r="G40"/>
        </row>
        <row r="41">
          <cell r="D41" t="str">
            <v/>
          </cell>
          <cell r="E41"/>
          <cell r="F41"/>
          <cell r="G41"/>
        </row>
        <row r="42">
          <cell r="D42" t="str">
            <v/>
          </cell>
          <cell r="E42"/>
          <cell r="F42"/>
          <cell r="G42"/>
        </row>
        <row r="43">
          <cell r="D43" t="str">
            <v/>
          </cell>
          <cell r="E43"/>
          <cell r="F43"/>
          <cell r="G43"/>
        </row>
        <row r="44">
          <cell r="D44" t="str">
            <v/>
          </cell>
          <cell r="E44"/>
          <cell r="F44"/>
          <cell r="G44"/>
        </row>
        <row r="45">
          <cell r="D45" t="str">
            <v/>
          </cell>
          <cell r="E45"/>
          <cell r="F45"/>
          <cell r="G45"/>
        </row>
        <row r="46">
          <cell r="D46" t="str">
            <v/>
          </cell>
          <cell r="E46"/>
          <cell r="F46"/>
          <cell r="G46"/>
        </row>
        <row r="47">
          <cell r="D47" t="str">
            <v/>
          </cell>
          <cell r="E47"/>
          <cell r="F47"/>
          <cell r="G47"/>
        </row>
        <row r="48">
          <cell r="D48" t="str">
            <v/>
          </cell>
          <cell r="E48"/>
          <cell r="F48"/>
          <cell r="G48"/>
        </row>
        <row r="49">
          <cell r="D49"/>
          <cell r="E49"/>
          <cell r="F49"/>
          <cell r="G49"/>
        </row>
        <row r="50">
          <cell r="D50" t="str">
            <v>Health</v>
          </cell>
          <cell r="E50">
            <v>1658863</v>
          </cell>
          <cell r="F50">
            <v>1753834</v>
          </cell>
          <cell r="G50">
            <v>1710318</v>
          </cell>
        </row>
        <row r="51">
          <cell r="D51" t="str">
            <v>Health Facility Revitalisation Grant</v>
          </cell>
          <cell r="E51">
            <v>379637</v>
          </cell>
          <cell r="F51">
            <v>406498</v>
          </cell>
          <cell r="G51">
            <v>424139</v>
          </cell>
        </row>
        <row r="52">
          <cell r="D52" t="str">
            <v>HIV, TB, Malaria and Community Outreach Grant</v>
          </cell>
          <cell r="E52">
            <v>734088</v>
          </cell>
          <cell r="F52">
            <v>788066</v>
          </cell>
          <cell r="G52">
            <v>736343</v>
          </cell>
        </row>
        <row r="53">
          <cell r="D53" t="str">
            <v>Human Resources and Training Grant</v>
          </cell>
          <cell r="E53">
            <v>128149</v>
          </cell>
          <cell r="F53">
            <v>128443</v>
          </cell>
          <cell r="G53">
            <v>121416</v>
          </cell>
        </row>
        <row r="54">
          <cell r="D54" t="str">
            <v>National Tertiary Services Grant</v>
          </cell>
          <cell r="E54">
            <v>397756</v>
          </cell>
          <cell r="F54">
            <v>411094</v>
          </cell>
          <cell r="G54">
            <v>408681</v>
          </cell>
        </row>
        <row r="55">
          <cell r="D55" t="str">
            <v>National Health Insurance Grant</v>
          </cell>
          <cell r="E55">
            <v>19233</v>
          </cell>
          <cell r="F55">
            <v>19733</v>
          </cell>
          <cell r="G55">
            <v>19739</v>
          </cell>
        </row>
        <row r="56">
          <cell r="D56" t="str">
            <v/>
          </cell>
          <cell r="E56"/>
          <cell r="F56"/>
          <cell r="G56"/>
        </row>
        <row r="57">
          <cell r="D57" t="str">
            <v/>
          </cell>
          <cell r="E57"/>
          <cell r="F57"/>
          <cell r="G57"/>
        </row>
        <row r="58">
          <cell r="D58" t="str">
            <v/>
          </cell>
          <cell r="E58"/>
          <cell r="F58"/>
          <cell r="G58"/>
        </row>
        <row r="59">
          <cell r="D59" t="str">
            <v/>
          </cell>
          <cell r="E59"/>
          <cell r="F59"/>
          <cell r="G59"/>
        </row>
        <row r="60">
          <cell r="D60" t="str">
            <v/>
          </cell>
          <cell r="E60"/>
          <cell r="F60"/>
          <cell r="G60"/>
        </row>
        <row r="61">
          <cell r="D61"/>
          <cell r="E61"/>
          <cell r="F61"/>
          <cell r="G61"/>
        </row>
        <row r="62">
          <cell r="D62" t="str">
            <v>Human Settlements</v>
          </cell>
          <cell r="E62">
            <v>341237</v>
          </cell>
          <cell r="F62">
            <v>354813</v>
          </cell>
          <cell r="G62">
            <v>370191</v>
          </cell>
        </row>
        <row r="63">
          <cell r="D63" t="str">
            <v>Human Settlements Development Grant</v>
          </cell>
          <cell r="E63">
            <v>264528</v>
          </cell>
          <cell r="F63">
            <v>273541</v>
          </cell>
          <cell r="G63">
            <v>285336</v>
          </cell>
        </row>
        <row r="64">
          <cell r="D64" t="str">
            <v>Informal Settlements Upgrading Partnership Grant: Provinces</v>
          </cell>
          <cell r="E64">
            <v>76709</v>
          </cell>
          <cell r="F64">
            <v>81272</v>
          </cell>
          <cell r="G64">
            <v>84855</v>
          </cell>
        </row>
        <row r="65">
          <cell r="D65" t="str">
            <v>Provincial Emergency Housing Grant</v>
          </cell>
          <cell r="E65">
            <v>0</v>
          </cell>
          <cell r="F65">
            <v>0</v>
          </cell>
          <cell r="G65">
            <v>0</v>
          </cell>
        </row>
        <row r="66">
          <cell r="D66" t="str">
            <v/>
          </cell>
          <cell r="E66"/>
          <cell r="F66"/>
          <cell r="G66"/>
        </row>
        <row r="67">
          <cell r="D67" t="str">
            <v/>
          </cell>
          <cell r="E67"/>
          <cell r="F67"/>
          <cell r="G67"/>
        </row>
        <row r="68">
          <cell r="D68" t="str">
            <v/>
          </cell>
          <cell r="E68"/>
          <cell r="F68"/>
          <cell r="G68"/>
        </row>
        <row r="69">
          <cell r="D69" t="str">
            <v/>
          </cell>
          <cell r="E69"/>
          <cell r="F69"/>
          <cell r="G69"/>
        </row>
        <row r="70">
          <cell r="D70" t="str">
            <v/>
          </cell>
          <cell r="E70"/>
          <cell r="F70"/>
          <cell r="G70"/>
        </row>
        <row r="71">
          <cell r="D71" t="str">
            <v/>
          </cell>
          <cell r="E71"/>
          <cell r="F71"/>
          <cell r="G71"/>
        </row>
        <row r="72">
          <cell r="D72" t="str">
            <v/>
          </cell>
          <cell r="E72"/>
          <cell r="F72"/>
          <cell r="G72"/>
        </row>
        <row r="73">
          <cell r="D73"/>
          <cell r="E73"/>
          <cell r="F73"/>
          <cell r="G73"/>
        </row>
        <row r="74">
          <cell r="D74" t="str">
            <v>Public Works and Infrastructure</v>
          </cell>
          <cell r="E74">
            <v>33667</v>
          </cell>
          <cell r="F74">
            <v>0</v>
          </cell>
          <cell r="G74">
            <v>0</v>
          </cell>
        </row>
        <row r="75">
          <cell r="D75" t="str">
            <v>Expanded Public Works Programme Integrated Grant for Provinces</v>
          </cell>
          <cell r="E75">
            <v>16390</v>
          </cell>
          <cell r="F75">
            <v>0</v>
          </cell>
          <cell r="G75">
            <v>0</v>
          </cell>
        </row>
        <row r="76">
          <cell r="D76" t="str">
            <v>Social Sector Expanded Public Works Programme Incentive Grant for Provinces</v>
          </cell>
          <cell r="E76">
            <v>17277</v>
          </cell>
          <cell r="F76">
            <v>0</v>
          </cell>
          <cell r="G76">
            <v>0</v>
          </cell>
        </row>
        <row r="77">
          <cell r="D77" t="str">
            <v/>
          </cell>
          <cell r="E77"/>
          <cell r="F77"/>
          <cell r="G77"/>
        </row>
        <row r="78">
          <cell r="D78" t="str">
            <v/>
          </cell>
          <cell r="E78"/>
          <cell r="F78"/>
          <cell r="G78"/>
        </row>
        <row r="79">
          <cell r="D79" t="str">
            <v/>
          </cell>
          <cell r="E79"/>
          <cell r="F79"/>
          <cell r="G79"/>
        </row>
        <row r="80">
          <cell r="D80" t="str">
            <v/>
          </cell>
          <cell r="E80"/>
          <cell r="F80"/>
          <cell r="G80"/>
        </row>
        <row r="81">
          <cell r="D81" t="str">
            <v/>
          </cell>
          <cell r="E81"/>
          <cell r="F81"/>
          <cell r="G81"/>
        </row>
        <row r="82">
          <cell r="D82" t="str">
            <v/>
          </cell>
          <cell r="E82"/>
          <cell r="F82"/>
          <cell r="G82"/>
        </row>
        <row r="83">
          <cell r="D83" t="str">
            <v/>
          </cell>
          <cell r="E83"/>
          <cell r="F83"/>
          <cell r="G83"/>
        </row>
        <row r="84">
          <cell r="D84" t="str">
            <v/>
          </cell>
          <cell r="E84"/>
          <cell r="F84"/>
          <cell r="G84"/>
        </row>
        <row r="85">
          <cell r="D85"/>
          <cell r="E85"/>
          <cell r="F85"/>
          <cell r="G85"/>
        </row>
        <row r="86">
          <cell r="D86" t="str">
            <v>Social Development</v>
          </cell>
          <cell r="E86">
            <v>25302</v>
          </cell>
          <cell r="F86">
            <v>24196</v>
          </cell>
          <cell r="G86">
            <v>25223</v>
          </cell>
        </row>
        <row r="87">
          <cell r="D87" t="str">
            <v>Early Childhood Development Grant</v>
          </cell>
          <cell r="E87">
            <v>25302</v>
          </cell>
          <cell r="F87">
            <v>24196</v>
          </cell>
          <cell r="G87">
            <v>25223</v>
          </cell>
        </row>
        <row r="88">
          <cell r="D88" t="str">
            <v/>
          </cell>
          <cell r="E88"/>
          <cell r="F88"/>
          <cell r="G88"/>
        </row>
        <row r="89">
          <cell r="D89" t="str">
            <v/>
          </cell>
          <cell r="E89"/>
          <cell r="F89"/>
          <cell r="G89"/>
        </row>
        <row r="90">
          <cell r="D90" t="str">
            <v/>
          </cell>
          <cell r="E90"/>
          <cell r="F90"/>
          <cell r="G90"/>
        </row>
        <row r="91">
          <cell r="D91" t="str">
            <v/>
          </cell>
          <cell r="E91"/>
          <cell r="F91"/>
          <cell r="G91"/>
        </row>
        <row r="92">
          <cell r="D92" t="str">
            <v/>
          </cell>
          <cell r="E92"/>
          <cell r="F92"/>
          <cell r="G92"/>
        </row>
        <row r="93">
          <cell r="D93" t="str">
            <v/>
          </cell>
          <cell r="E93"/>
          <cell r="F93"/>
          <cell r="G93"/>
        </row>
        <row r="94">
          <cell r="D94" t="str">
            <v/>
          </cell>
          <cell r="E94"/>
          <cell r="F94"/>
          <cell r="G94"/>
        </row>
        <row r="95">
          <cell r="D95" t="str">
            <v/>
          </cell>
          <cell r="E95"/>
          <cell r="F95"/>
          <cell r="G95"/>
        </row>
        <row r="96">
          <cell r="D96" t="str">
            <v/>
          </cell>
          <cell r="E96"/>
          <cell r="F96"/>
          <cell r="G96"/>
        </row>
        <row r="97">
          <cell r="D97"/>
          <cell r="E97"/>
          <cell r="F97"/>
          <cell r="G97"/>
        </row>
        <row r="98">
          <cell r="D98" t="str">
            <v>Sport, Arts and Culture</v>
          </cell>
          <cell r="E98">
            <v>203893</v>
          </cell>
          <cell r="F98">
            <v>211320</v>
          </cell>
          <cell r="G98">
            <v>210480</v>
          </cell>
        </row>
        <row r="99">
          <cell r="D99" t="str">
            <v>Community Library Services Grant</v>
          </cell>
          <cell r="E99">
            <v>168855</v>
          </cell>
          <cell r="F99">
            <v>178695</v>
          </cell>
          <cell r="G99">
            <v>178562</v>
          </cell>
        </row>
        <row r="100">
          <cell r="D100" t="str">
            <v>Mass Participation and Sport Development Grant</v>
          </cell>
          <cell r="E100">
            <v>35038</v>
          </cell>
          <cell r="F100">
            <v>32625</v>
          </cell>
          <cell r="G100">
            <v>31918</v>
          </cell>
        </row>
        <row r="101">
          <cell r="D101" t="str">
            <v/>
          </cell>
          <cell r="E101"/>
          <cell r="F101"/>
          <cell r="G101"/>
        </row>
        <row r="102">
          <cell r="D102" t="str">
            <v/>
          </cell>
          <cell r="E102"/>
          <cell r="F102"/>
          <cell r="G102"/>
        </row>
        <row r="103">
          <cell r="D103" t="str">
            <v/>
          </cell>
          <cell r="E103"/>
          <cell r="F103"/>
          <cell r="G103"/>
        </row>
        <row r="104">
          <cell r="D104" t="str">
            <v/>
          </cell>
          <cell r="E104"/>
          <cell r="F104"/>
          <cell r="G104"/>
        </row>
        <row r="105">
          <cell r="D105" t="str">
            <v/>
          </cell>
          <cell r="E105"/>
          <cell r="F105"/>
          <cell r="G105"/>
        </row>
        <row r="106">
          <cell r="D106" t="str">
            <v/>
          </cell>
          <cell r="E106"/>
          <cell r="F106"/>
          <cell r="G106"/>
        </row>
        <row r="107">
          <cell r="D107" t="str">
            <v/>
          </cell>
          <cell r="E107"/>
          <cell r="F107"/>
          <cell r="G107"/>
        </row>
        <row r="108">
          <cell r="D108" t="str">
            <v/>
          </cell>
          <cell r="E108"/>
          <cell r="F108"/>
          <cell r="G108"/>
        </row>
        <row r="109">
          <cell r="D109"/>
          <cell r="E109"/>
          <cell r="F109"/>
          <cell r="G109"/>
        </row>
        <row r="110">
          <cell r="D110" t="str">
            <v>Transport</v>
          </cell>
          <cell r="E110">
            <v>1331163</v>
          </cell>
          <cell r="F110">
            <v>1207998</v>
          </cell>
          <cell r="G110">
            <v>1268021.253750124</v>
          </cell>
        </row>
        <row r="111">
          <cell r="D111" t="str">
            <v>Provincial Roads Maintenance Grant</v>
          </cell>
          <cell r="E111">
            <v>1267309</v>
          </cell>
          <cell r="F111">
            <v>1144417</v>
          </cell>
          <cell r="G111">
            <v>1201638</v>
          </cell>
        </row>
        <row r="112">
          <cell r="D112" t="str">
            <v>Public Transport Operations Grant</v>
          </cell>
          <cell r="E112">
            <v>63854</v>
          </cell>
          <cell r="F112">
            <v>63581</v>
          </cell>
          <cell r="G112">
            <v>66383.253750124117</v>
          </cell>
        </row>
        <row r="113">
          <cell r="D113" t="str">
            <v/>
          </cell>
          <cell r="E113"/>
          <cell r="F113"/>
          <cell r="G113"/>
        </row>
        <row r="114">
          <cell r="D114" t="str">
            <v/>
          </cell>
          <cell r="E114"/>
          <cell r="F114"/>
          <cell r="G114"/>
        </row>
        <row r="115">
          <cell r="D115" t="str">
            <v/>
          </cell>
          <cell r="E115"/>
          <cell r="F115"/>
          <cell r="G115"/>
        </row>
        <row r="116">
          <cell r="D116" t="str">
            <v/>
          </cell>
          <cell r="E116"/>
          <cell r="F116"/>
          <cell r="G116"/>
        </row>
        <row r="117">
          <cell r="D117" t="str">
            <v/>
          </cell>
          <cell r="E117"/>
          <cell r="F117"/>
          <cell r="G117"/>
        </row>
        <row r="118">
          <cell r="D118" t="str">
            <v/>
          </cell>
          <cell r="E118"/>
          <cell r="F118"/>
          <cell r="G118"/>
        </row>
        <row r="119">
          <cell r="D119" t="str">
            <v/>
          </cell>
          <cell r="E119"/>
          <cell r="F119"/>
          <cell r="G119"/>
        </row>
        <row r="120">
          <cell r="D120" t="str">
            <v/>
          </cell>
          <cell r="E120"/>
          <cell r="F120"/>
          <cell r="G120"/>
        </row>
        <row r="121">
          <cell r="D121"/>
          <cell r="E121"/>
          <cell r="F121"/>
          <cell r="G121"/>
        </row>
        <row r="122">
          <cell r="D122" t="str">
            <v/>
          </cell>
          <cell r="E122">
            <v>0</v>
          </cell>
          <cell r="F122">
            <v>0</v>
          </cell>
          <cell r="G122">
            <v>0</v>
          </cell>
        </row>
        <row r="123">
          <cell r="D123" t="str">
            <v/>
          </cell>
          <cell r="E123"/>
          <cell r="F123"/>
          <cell r="G123"/>
        </row>
        <row r="124">
          <cell r="D124" t="str">
            <v/>
          </cell>
          <cell r="E124"/>
          <cell r="F124"/>
          <cell r="G124"/>
        </row>
        <row r="125">
          <cell r="D125" t="str">
            <v/>
          </cell>
          <cell r="E125"/>
          <cell r="F125"/>
          <cell r="G125"/>
        </row>
        <row r="126">
          <cell r="D126" t="str">
            <v/>
          </cell>
          <cell r="E126"/>
          <cell r="F126"/>
          <cell r="G126"/>
        </row>
        <row r="127">
          <cell r="D127" t="str">
            <v/>
          </cell>
          <cell r="E127"/>
          <cell r="F127"/>
          <cell r="G127"/>
        </row>
        <row r="128">
          <cell r="D128" t="str">
            <v/>
          </cell>
          <cell r="E128"/>
          <cell r="F128"/>
          <cell r="G128"/>
        </row>
        <row r="129">
          <cell r="D129" t="str">
            <v/>
          </cell>
          <cell r="E129"/>
          <cell r="F129"/>
          <cell r="G129"/>
        </row>
        <row r="130">
          <cell r="D130" t="str">
            <v/>
          </cell>
          <cell r="E130"/>
          <cell r="F130"/>
          <cell r="G130"/>
        </row>
        <row r="131">
          <cell r="D131" t="str">
            <v/>
          </cell>
          <cell r="E131"/>
          <cell r="F131"/>
          <cell r="G131"/>
        </row>
        <row r="132">
          <cell r="D132" t="str">
            <v/>
          </cell>
          <cell r="E132"/>
          <cell r="F132"/>
          <cell r="G132"/>
        </row>
        <row r="133">
          <cell r="D133"/>
          <cell r="E133"/>
          <cell r="F133"/>
          <cell r="G133"/>
        </row>
        <row r="134">
          <cell r="D134" t="str">
            <v/>
          </cell>
          <cell r="E134">
            <v>0</v>
          </cell>
          <cell r="F134">
            <v>0</v>
          </cell>
          <cell r="G134">
            <v>0</v>
          </cell>
        </row>
        <row r="135">
          <cell r="D135" t="str">
            <v/>
          </cell>
          <cell r="E135"/>
          <cell r="F135"/>
          <cell r="G135"/>
        </row>
        <row r="136">
          <cell r="D136" t="str">
            <v/>
          </cell>
          <cell r="E136"/>
          <cell r="F136"/>
          <cell r="G136"/>
        </row>
        <row r="137">
          <cell r="D137" t="str">
            <v/>
          </cell>
          <cell r="E137"/>
          <cell r="F137"/>
          <cell r="G137"/>
        </row>
        <row r="138">
          <cell r="D138" t="str">
            <v/>
          </cell>
          <cell r="E138"/>
          <cell r="F138"/>
          <cell r="G138"/>
        </row>
        <row r="139">
          <cell r="D139" t="str">
            <v/>
          </cell>
          <cell r="E139"/>
          <cell r="F139"/>
          <cell r="G139"/>
        </row>
        <row r="140">
          <cell r="D140" t="str">
            <v/>
          </cell>
          <cell r="E140"/>
          <cell r="F140"/>
          <cell r="G140"/>
        </row>
        <row r="141">
          <cell r="D141" t="str">
            <v/>
          </cell>
          <cell r="E141"/>
          <cell r="F141"/>
          <cell r="G141"/>
        </row>
        <row r="142">
          <cell r="D142" t="str">
            <v/>
          </cell>
          <cell r="E142"/>
          <cell r="F142"/>
          <cell r="G142"/>
        </row>
        <row r="143">
          <cell r="D143" t="str">
            <v/>
          </cell>
          <cell r="E143"/>
          <cell r="F143"/>
          <cell r="G143"/>
        </row>
        <row r="144">
          <cell r="D144" t="str">
            <v/>
          </cell>
          <cell r="E144"/>
          <cell r="F144"/>
          <cell r="G144"/>
        </row>
        <row r="145">
          <cell r="D145"/>
          <cell r="E145"/>
          <cell r="F145"/>
          <cell r="G145"/>
        </row>
        <row r="146">
          <cell r="D146" t="str">
            <v/>
          </cell>
          <cell r="E146">
            <v>0</v>
          </cell>
          <cell r="F146">
            <v>0</v>
          </cell>
          <cell r="G146">
            <v>0</v>
          </cell>
        </row>
        <row r="147">
          <cell r="D147" t="str">
            <v/>
          </cell>
          <cell r="E147"/>
          <cell r="F147"/>
          <cell r="G147"/>
        </row>
        <row r="148">
          <cell r="D148" t="str">
            <v/>
          </cell>
          <cell r="E148"/>
          <cell r="F148"/>
          <cell r="G148"/>
        </row>
        <row r="149">
          <cell r="D149" t="str">
            <v/>
          </cell>
          <cell r="E149"/>
          <cell r="F149"/>
          <cell r="G149"/>
        </row>
        <row r="150">
          <cell r="D150" t="str">
            <v/>
          </cell>
          <cell r="E150"/>
          <cell r="F150"/>
          <cell r="G150"/>
        </row>
        <row r="151">
          <cell r="D151" t="str">
            <v/>
          </cell>
          <cell r="E151"/>
          <cell r="F151"/>
          <cell r="G151"/>
        </row>
        <row r="152">
          <cell r="D152" t="str">
            <v/>
          </cell>
          <cell r="E152"/>
          <cell r="F152"/>
          <cell r="G152"/>
        </row>
        <row r="153">
          <cell r="D153" t="str">
            <v/>
          </cell>
          <cell r="E153"/>
          <cell r="F153"/>
          <cell r="G153"/>
        </row>
        <row r="154">
          <cell r="D154" t="str">
            <v/>
          </cell>
          <cell r="E154"/>
          <cell r="F154"/>
          <cell r="G154"/>
        </row>
        <row r="155">
          <cell r="D155" t="str">
            <v/>
          </cell>
          <cell r="E155"/>
          <cell r="F155"/>
          <cell r="G155"/>
        </row>
        <row r="156">
          <cell r="D156" t="str">
            <v/>
          </cell>
          <cell r="E156"/>
          <cell r="F156"/>
          <cell r="G156"/>
        </row>
        <row r="157">
          <cell r="D157"/>
          <cell r="E157"/>
          <cell r="F157"/>
          <cell r="G157"/>
        </row>
        <row r="158">
          <cell r="D158" t="str">
            <v/>
          </cell>
          <cell r="E158">
            <v>0</v>
          </cell>
          <cell r="F158">
            <v>0</v>
          </cell>
          <cell r="G158">
            <v>0</v>
          </cell>
        </row>
        <row r="159">
          <cell r="D159" t="str">
            <v/>
          </cell>
          <cell r="E159"/>
          <cell r="F159"/>
          <cell r="G159"/>
        </row>
        <row r="160">
          <cell r="D160" t="str">
            <v/>
          </cell>
          <cell r="E160"/>
          <cell r="F160"/>
          <cell r="G160"/>
        </row>
        <row r="161">
          <cell r="D161" t="str">
            <v/>
          </cell>
          <cell r="E161"/>
          <cell r="F161"/>
          <cell r="G161"/>
        </row>
        <row r="162">
          <cell r="D162" t="str">
            <v/>
          </cell>
          <cell r="E162"/>
          <cell r="F162"/>
          <cell r="G162"/>
        </row>
        <row r="163">
          <cell r="D163" t="str">
            <v/>
          </cell>
          <cell r="E163"/>
          <cell r="F163"/>
          <cell r="G163"/>
        </row>
        <row r="164">
          <cell r="D164" t="str">
            <v/>
          </cell>
          <cell r="E164"/>
          <cell r="F164"/>
          <cell r="G164"/>
        </row>
        <row r="165">
          <cell r="D165" t="str">
            <v/>
          </cell>
          <cell r="E165"/>
          <cell r="F165"/>
          <cell r="G165"/>
        </row>
        <row r="166">
          <cell r="D166" t="str">
            <v/>
          </cell>
          <cell r="E166"/>
          <cell r="F166"/>
          <cell r="G166"/>
        </row>
        <row r="167">
          <cell r="D167" t="str">
            <v/>
          </cell>
          <cell r="E167"/>
          <cell r="F167"/>
          <cell r="G167"/>
        </row>
        <row r="168">
          <cell r="D168" t="str">
            <v/>
          </cell>
          <cell r="E168"/>
          <cell r="F168"/>
          <cell r="G168"/>
        </row>
        <row r="169">
          <cell r="D169"/>
          <cell r="E169"/>
          <cell r="F169"/>
          <cell r="G169"/>
        </row>
        <row r="170">
          <cell r="D170" t="str">
            <v/>
          </cell>
          <cell r="E170">
            <v>0</v>
          </cell>
          <cell r="F170">
            <v>0</v>
          </cell>
          <cell r="G170">
            <v>0</v>
          </cell>
        </row>
        <row r="171">
          <cell r="D171" t="str">
            <v/>
          </cell>
          <cell r="E171"/>
          <cell r="F171"/>
          <cell r="G171"/>
        </row>
        <row r="172">
          <cell r="D172" t="str">
            <v/>
          </cell>
          <cell r="E172"/>
          <cell r="F172"/>
          <cell r="G172"/>
        </row>
        <row r="173">
          <cell r="D173" t="str">
            <v/>
          </cell>
          <cell r="E173"/>
          <cell r="F173"/>
          <cell r="G173"/>
        </row>
        <row r="174">
          <cell r="D174" t="str">
            <v/>
          </cell>
          <cell r="E174"/>
          <cell r="F174"/>
          <cell r="G174"/>
        </row>
        <row r="175">
          <cell r="D175" t="str">
            <v/>
          </cell>
          <cell r="E175"/>
          <cell r="F175"/>
          <cell r="G175"/>
        </row>
        <row r="176">
          <cell r="D176" t="str">
            <v/>
          </cell>
          <cell r="E176"/>
          <cell r="F176"/>
          <cell r="G176"/>
        </row>
        <row r="177">
          <cell r="D177" t="str">
            <v/>
          </cell>
          <cell r="E177"/>
          <cell r="F177"/>
          <cell r="G177"/>
        </row>
        <row r="178">
          <cell r="D178" t="str">
            <v/>
          </cell>
          <cell r="E178"/>
          <cell r="F178"/>
          <cell r="G178"/>
        </row>
        <row r="179">
          <cell r="D179" t="str">
            <v/>
          </cell>
          <cell r="E179"/>
          <cell r="F179"/>
          <cell r="G179"/>
        </row>
        <row r="180">
          <cell r="D180" t="str">
            <v/>
          </cell>
          <cell r="E180"/>
          <cell r="F180"/>
          <cell r="G180"/>
        </row>
        <row r="181">
          <cell r="D181"/>
          <cell r="E181"/>
          <cell r="F181"/>
          <cell r="G181"/>
        </row>
        <row r="182">
          <cell r="D182" t="str">
            <v/>
          </cell>
          <cell r="E182">
            <v>0</v>
          </cell>
          <cell r="F182">
            <v>0</v>
          </cell>
          <cell r="G182">
            <v>0</v>
          </cell>
        </row>
        <row r="183">
          <cell r="D183" t="str">
            <v/>
          </cell>
          <cell r="E183"/>
          <cell r="F183"/>
          <cell r="G183"/>
        </row>
        <row r="184">
          <cell r="D184" t="str">
            <v/>
          </cell>
          <cell r="E184"/>
          <cell r="F184"/>
          <cell r="G184"/>
        </row>
        <row r="185">
          <cell r="D185" t="str">
            <v/>
          </cell>
          <cell r="E185"/>
          <cell r="F185"/>
          <cell r="G185"/>
        </row>
        <row r="186">
          <cell r="D186" t="str">
            <v/>
          </cell>
          <cell r="E186"/>
          <cell r="F186"/>
          <cell r="G186"/>
        </row>
        <row r="187">
          <cell r="D187" t="str">
            <v/>
          </cell>
          <cell r="E187"/>
          <cell r="F187"/>
          <cell r="G187"/>
        </row>
        <row r="188">
          <cell r="D188" t="str">
            <v/>
          </cell>
          <cell r="E188"/>
          <cell r="F188"/>
          <cell r="G188"/>
        </row>
        <row r="189">
          <cell r="D189" t="str">
            <v/>
          </cell>
          <cell r="E189"/>
          <cell r="F189"/>
          <cell r="G189"/>
        </row>
        <row r="190">
          <cell r="D190" t="str">
            <v/>
          </cell>
          <cell r="E190"/>
          <cell r="F190"/>
          <cell r="G190"/>
        </row>
        <row r="191">
          <cell r="D191" t="str">
            <v/>
          </cell>
          <cell r="E191"/>
          <cell r="F191"/>
          <cell r="G191"/>
        </row>
        <row r="192">
          <cell r="D192" t="str">
            <v/>
          </cell>
          <cell r="E192"/>
          <cell r="F192"/>
          <cell r="G192"/>
        </row>
        <row r="193">
          <cell r="D193"/>
          <cell r="E193"/>
          <cell r="F193"/>
          <cell r="G193"/>
        </row>
        <row r="194">
          <cell r="D194" t="str">
            <v/>
          </cell>
          <cell r="E194">
            <v>0</v>
          </cell>
          <cell r="F194">
            <v>0</v>
          </cell>
          <cell r="G194">
            <v>0</v>
          </cell>
        </row>
        <row r="195">
          <cell r="D195" t="str">
            <v/>
          </cell>
          <cell r="E195"/>
          <cell r="F195"/>
          <cell r="G195"/>
        </row>
        <row r="196">
          <cell r="D196" t="str">
            <v/>
          </cell>
          <cell r="E196"/>
          <cell r="F196"/>
          <cell r="G196"/>
        </row>
        <row r="197">
          <cell r="D197" t="str">
            <v/>
          </cell>
          <cell r="E197"/>
          <cell r="F197"/>
          <cell r="G197"/>
        </row>
        <row r="198">
          <cell r="D198" t="str">
            <v/>
          </cell>
          <cell r="E198"/>
          <cell r="F198"/>
          <cell r="G198"/>
        </row>
        <row r="199">
          <cell r="D199" t="str">
            <v/>
          </cell>
          <cell r="E199"/>
          <cell r="F199"/>
          <cell r="G199"/>
        </row>
        <row r="200">
          <cell r="D200" t="str">
            <v/>
          </cell>
          <cell r="E200"/>
          <cell r="F200"/>
          <cell r="G200"/>
        </row>
        <row r="201">
          <cell r="D201" t="str">
            <v/>
          </cell>
          <cell r="E201"/>
          <cell r="F201"/>
          <cell r="G201"/>
        </row>
        <row r="202">
          <cell r="D202" t="str">
            <v/>
          </cell>
          <cell r="E202"/>
          <cell r="F202"/>
          <cell r="G202"/>
        </row>
        <row r="203">
          <cell r="D203" t="str">
            <v/>
          </cell>
          <cell r="E203"/>
          <cell r="F203"/>
          <cell r="G203"/>
        </row>
        <row r="204">
          <cell r="D204" t="str">
            <v/>
          </cell>
          <cell r="E204"/>
          <cell r="F204"/>
          <cell r="G204"/>
        </row>
        <row r="205">
          <cell r="D205"/>
          <cell r="E205"/>
          <cell r="F205"/>
          <cell r="G205"/>
        </row>
        <row r="206">
          <cell r="D206" t="str">
            <v/>
          </cell>
          <cell r="E206">
            <v>0</v>
          </cell>
          <cell r="F206">
            <v>0</v>
          </cell>
          <cell r="G206">
            <v>0</v>
          </cell>
        </row>
        <row r="207">
          <cell r="D207" t="str">
            <v/>
          </cell>
          <cell r="E207"/>
          <cell r="F207"/>
          <cell r="G207"/>
        </row>
        <row r="208">
          <cell r="D208" t="str">
            <v/>
          </cell>
          <cell r="E208"/>
          <cell r="F208"/>
          <cell r="G208"/>
        </row>
        <row r="209">
          <cell r="D209" t="str">
            <v/>
          </cell>
          <cell r="E209"/>
          <cell r="F209"/>
          <cell r="G209"/>
        </row>
        <row r="210">
          <cell r="D210" t="str">
            <v/>
          </cell>
          <cell r="E210"/>
          <cell r="F210"/>
          <cell r="G210"/>
        </row>
        <row r="211">
          <cell r="D211" t="str">
            <v/>
          </cell>
          <cell r="E211"/>
          <cell r="F211"/>
          <cell r="G211"/>
        </row>
        <row r="212">
          <cell r="D212" t="str">
            <v/>
          </cell>
          <cell r="E212"/>
          <cell r="F212"/>
          <cell r="G212"/>
        </row>
        <row r="213">
          <cell r="D213" t="str">
            <v/>
          </cell>
          <cell r="E213"/>
          <cell r="F213"/>
          <cell r="G213"/>
        </row>
        <row r="214">
          <cell r="D214" t="str">
            <v/>
          </cell>
          <cell r="E214"/>
          <cell r="F214"/>
          <cell r="G214"/>
        </row>
        <row r="215">
          <cell r="D215" t="str">
            <v/>
          </cell>
          <cell r="E215"/>
          <cell r="F215"/>
          <cell r="G215"/>
        </row>
        <row r="216">
          <cell r="D216" t="str">
            <v/>
          </cell>
          <cell r="E216"/>
          <cell r="F216"/>
          <cell r="G216"/>
        </row>
        <row r="217">
          <cell r="D217"/>
          <cell r="E217"/>
          <cell r="F217"/>
          <cell r="G217"/>
        </row>
        <row r="218">
          <cell r="D218" t="str">
            <v/>
          </cell>
          <cell r="E218">
            <v>0</v>
          </cell>
          <cell r="F218">
            <v>0</v>
          </cell>
          <cell r="G218">
            <v>0</v>
          </cell>
        </row>
        <row r="219">
          <cell r="D219" t="str">
            <v/>
          </cell>
          <cell r="E219"/>
          <cell r="F219"/>
          <cell r="G219"/>
        </row>
        <row r="220">
          <cell r="D220" t="str">
            <v/>
          </cell>
          <cell r="E220"/>
          <cell r="F220"/>
          <cell r="G220"/>
        </row>
        <row r="221">
          <cell r="D221" t="str">
            <v/>
          </cell>
          <cell r="E221"/>
          <cell r="F221"/>
          <cell r="G221"/>
        </row>
        <row r="222">
          <cell r="D222" t="str">
            <v/>
          </cell>
          <cell r="E222"/>
          <cell r="F222"/>
          <cell r="G222"/>
        </row>
        <row r="223">
          <cell r="D223" t="str">
            <v/>
          </cell>
          <cell r="E223"/>
          <cell r="F223"/>
          <cell r="G223"/>
        </row>
        <row r="224">
          <cell r="D224" t="str">
            <v/>
          </cell>
          <cell r="E224"/>
          <cell r="F224"/>
          <cell r="G224"/>
        </row>
        <row r="225">
          <cell r="D225" t="str">
            <v/>
          </cell>
          <cell r="E225"/>
          <cell r="F225"/>
          <cell r="G225"/>
        </row>
        <row r="226">
          <cell r="D226" t="str">
            <v/>
          </cell>
          <cell r="E226"/>
          <cell r="F226"/>
          <cell r="G226"/>
        </row>
        <row r="227">
          <cell r="D227" t="str">
            <v/>
          </cell>
          <cell r="E227"/>
          <cell r="F227"/>
          <cell r="G227"/>
        </row>
        <row r="228">
          <cell r="D228" t="str">
            <v/>
          </cell>
          <cell r="E228"/>
          <cell r="F228"/>
          <cell r="G228"/>
        </row>
        <row r="229">
          <cell r="D229"/>
          <cell r="E229"/>
          <cell r="F229"/>
          <cell r="G229"/>
        </row>
        <row r="230">
          <cell r="D230" t="str">
            <v/>
          </cell>
          <cell r="E230">
            <v>0</v>
          </cell>
          <cell r="F230">
            <v>0</v>
          </cell>
          <cell r="G230">
            <v>0</v>
          </cell>
        </row>
        <row r="231">
          <cell r="D231" t="str">
            <v/>
          </cell>
          <cell r="E231"/>
          <cell r="F231"/>
          <cell r="G231"/>
        </row>
        <row r="232">
          <cell r="D232" t="str">
            <v/>
          </cell>
          <cell r="E232"/>
          <cell r="F232"/>
          <cell r="G232"/>
        </row>
        <row r="233">
          <cell r="D233" t="str">
            <v/>
          </cell>
          <cell r="E233"/>
          <cell r="F233"/>
          <cell r="G233"/>
        </row>
        <row r="234">
          <cell r="D234" t="str">
            <v/>
          </cell>
          <cell r="E234"/>
          <cell r="F234"/>
          <cell r="G234"/>
        </row>
        <row r="235">
          <cell r="D235" t="str">
            <v/>
          </cell>
          <cell r="E235"/>
          <cell r="F235"/>
          <cell r="G235"/>
        </row>
        <row r="236">
          <cell r="D236" t="str">
            <v/>
          </cell>
          <cell r="E236"/>
          <cell r="F236"/>
          <cell r="G236"/>
        </row>
        <row r="237">
          <cell r="D237" t="str">
            <v/>
          </cell>
          <cell r="E237"/>
          <cell r="F237"/>
          <cell r="G237"/>
        </row>
        <row r="238">
          <cell r="D238" t="str">
            <v/>
          </cell>
          <cell r="E238"/>
          <cell r="F238"/>
          <cell r="G238"/>
        </row>
        <row r="239">
          <cell r="D239" t="str">
            <v/>
          </cell>
          <cell r="E239"/>
          <cell r="F239"/>
          <cell r="G239"/>
        </row>
        <row r="240">
          <cell r="D240" t="str">
            <v/>
          </cell>
          <cell r="E240"/>
          <cell r="F240"/>
          <cell r="G240"/>
        </row>
        <row r="241">
          <cell r="D241"/>
          <cell r="E241"/>
          <cell r="F241"/>
          <cell r="G241"/>
        </row>
        <row r="242">
          <cell r="D242" t="str">
            <v/>
          </cell>
          <cell r="E242">
            <v>0</v>
          </cell>
          <cell r="F242">
            <v>0</v>
          </cell>
          <cell r="G242">
            <v>0</v>
          </cell>
        </row>
        <row r="243">
          <cell r="D243" t="str">
            <v/>
          </cell>
          <cell r="E243"/>
          <cell r="F243"/>
          <cell r="G243"/>
        </row>
        <row r="244">
          <cell r="D244" t="str">
            <v/>
          </cell>
          <cell r="E244"/>
          <cell r="F244"/>
          <cell r="G244"/>
        </row>
        <row r="245">
          <cell r="D245" t="str">
            <v/>
          </cell>
          <cell r="E245"/>
          <cell r="F245"/>
          <cell r="G245"/>
        </row>
        <row r="246">
          <cell r="D246" t="str">
            <v/>
          </cell>
          <cell r="E246"/>
          <cell r="F246"/>
          <cell r="G246"/>
        </row>
        <row r="247">
          <cell r="D247" t="str">
            <v/>
          </cell>
          <cell r="E247"/>
          <cell r="F247"/>
          <cell r="G247"/>
        </row>
        <row r="248">
          <cell r="D248" t="str">
            <v/>
          </cell>
          <cell r="E248"/>
          <cell r="F248"/>
          <cell r="G248"/>
        </row>
        <row r="249">
          <cell r="D249" t="str">
            <v/>
          </cell>
          <cell r="E249"/>
          <cell r="F249"/>
          <cell r="G249"/>
        </row>
        <row r="250">
          <cell r="D250" t="str">
            <v/>
          </cell>
          <cell r="E250"/>
          <cell r="F250"/>
          <cell r="G250"/>
        </row>
        <row r="251">
          <cell r="D251" t="str">
            <v/>
          </cell>
          <cell r="E251"/>
          <cell r="F251"/>
          <cell r="G251"/>
        </row>
        <row r="252">
          <cell r="D252" t="str">
            <v/>
          </cell>
          <cell r="E252"/>
          <cell r="F252"/>
          <cell r="G252"/>
        </row>
        <row r="253">
          <cell r="D253"/>
          <cell r="E253"/>
          <cell r="F253"/>
          <cell r="G253"/>
        </row>
        <row r="254">
          <cell r="D254" t="str">
            <v/>
          </cell>
          <cell r="E254">
            <v>0</v>
          </cell>
          <cell r="F254">
            <v>0</v>
          </cell>
          <cell r="G254">
            <v>0</v>
          </cell>
        </row>
        <row r="255">
          <cell r="D255" t="str">
            <v/>
          </cell>
          <cell r="E255"/>
          <cell r="F255"/>
          <cell r="G255"/>
        </row>
        <row r="256">
          <cell r="D256" t="str">
            <v/>
          </cell>
          <cell r="E256"/>
          <cell r="F256"/>
          <cell r="G256"/>
        </row>
        <row r="257">
          <cell r="D257" t="str">
            <v/>
          </cell>
          <cell r="E257"/>
          <cell r="F257"/>
          <cell r="G257"/>
        </row>
        <row r="258">
          <cell r="D258" t="str">
            <v/>
          </cell>
          <cell r="E258"/>
          <cell r="F258"/>
          <cell r="G258"/>
        </row>
        <row r="259">
          <cell r="D259" t="str">
            <v/>
          </cell>
          <cell r="E259"/>
          <cell r="F259"/>
          <cell r="G259"/>
        </row>
        <row r="260">
          <cell r="D260" t="str">
            <v/>
          </cell>
          <cell r="E260"/>
          <cell r="F260"/>
          <cell r="G260"/>
        </row>
        <row r="261">
          <cell r="D261" t="str">
            <v/>
          </cell>
          <cell r="E261"/>
          <cell r="F261"/>
          <cell r="G261"/>
        </row>
        <row r="262">
          <cell r="D262" t="str">
            <v/>
          </cell>
          <cell r="E262"/>
          <cell r="F262"/>
          <cell r="G262"/>
        </row>
        <row r="263">
          <cell r="D263" t="str">
            <v/>
          </cell>
          <cell r="E263"/>
          <cell r="F263"/>
          <cell r="G263"/>
        </row>
        <row r="264">
          <cell r="D264" t="str">
            <v/>
          </cell>
          <cell r="E264"/>
          <cell r="F264"/>
          <cell r="G264"/>
        </row>
        <row r="265">
          <cell r="D265"/>
          <cell r="E265"/>
          <cell r="F265"/>
          <cell r="G265"/>
        </row>
        <row r="266">
          <cell r="D266" t="str">
            <v/>
          </cell>
          <cell r="E266">
            <v>0</v>
          </cell>
          <cell r="F266">
            <v>0</v>
          </cell>
          <cell r="G266">
            <v>0</v>
          </cell>
        </row>
        <row r="267">
          <cell r="D267" t="str">
            <v/>
          </cell>
          <cell r="E267"/>
          <cell r="F267"/>
          <cell r="G267"/>
        </row>
        <row r="268">
          <cell r="D268" t="str">
            <v/>
          </cell>
          <cell r="E268"/>
          <cell r="F268"/>
          <cell r="G268"/>
        </row>
        <row r="269">
          <cell r="D269" t="str">
            <v/>
          </cell>
          <cell r="E269"/>
          <cell r="F269"/>
          <cell r="G269"/>
        </row>
        <row r="270">
          <cell r="D270" t="str">
            <v/>
          </cell>
          <cell r="E270"/>
          <cell r="F270"/>
          <cell r="G270"/>
        </row>
        <row r="271">
          <cell r="D271" t="str">
            <v/>
          </cell>
          <cell r="E271"/>
          <cell r="F271"/>
          <cell r="G271"/>
        </row>
        <row r="272">
          <cell r="D272" t="str">
            <v/>
          </cell>
          <cell r="E272"/>
          <cell r="F272"/>
          <cell r="G272"/>
        </row>
        <row r="273">
          <cell r="D273" t="str">
            <v/>
          </cell>
          <cell r="E273"/>
          <cell r="F273"/>
          <cell r="G273"/>
        </row>
        <row r="274">
          <cell r="D274" t="str">
            <v/>
          </cell>
          <cell r="E274"/>
          <cell r="F274"/>
          <cell r="G274"/>
        </row>
        <row r="275">
          <cell r="D275" t="str">
            <v/>
          </cell>
          <cell r="E275"/>
          <cell r="F275"/>
          <cell r="G275"/>
        </row>
        <row r="276">
          <cell r="D276" t="str">
            <v/>
          </cell>
          <cell r="E276"/>
          <cell r="F276"/>
          <cell r="G276"/>
        </row>
        <row r="277">
          <cell r="D277"/>
          <cell r="E277"/>
          <cell r="F277"/>
          <cell r="G277"/>
        </row>
        <row r="278">
          <cell r="D278" t="str">
            <v/>
          </cell>
          <cell r="E278">
            <v>0</v>
          </cell>
          <cell r="F278">
            <v>0</v>
          </cell>
          <cell r="G278">
            <v>0</v>
          </cell>
        </row>
        <row r="279">
          <cell r="D279" t="str">
            <v/>
          </cell>
          <cell r="E279"/>
          <cell r="F279"/>
          <cell r="G279"/>
        </row>
        <row r="280">
          <cell r="D280" t="str">
            <v/>
          </cell>
          <cell r="E280"/>
          <cell r="F280"/>
          <cell r="G280"/>
        </row>
        <row r="281">
          <cell r="D281" t="str">
            <v/>
          </cell>
          <cell r="E281"/>
          <cell r="F281"/>
          <cell r="G281"/>
        </row>
        <row r="282">
          <cell r="D282" t="str">
            <v/>
          </cell>
          <cell r="E282"/>
          <cell r="F282"/>
          <cell r="G282"/>
        </row>
        <row r="283">
          <cell r="D283" t="str">
            <v/>
          </cell>
          <cell r="E283"/>
          <cell r="F283"/>
          <cell r="G283"/>
        </row>
        <row r="284">
          <cell r="D284" t="str">
            <v/>
          </cell>
          <cell r="E284"/>
          <cell r="F284"/>
          <cell r="G284"/>
        </row>
        <row r="285">
          <cell r="D285" t="str">
            <v/>
          </cell>
          <cell r="E285"/>
          <cell r="F285"/>
          <cell r="G285"/>
        </row>
        <row r="286">
          <cell r="D286" t="str">
            <v/>
          </cell>
          <cell r="E286"/>
          <cell r="F286"/>
          <cell r="G286"/>
        </row>
        <row r="287">
          <cell r="D287" t="str">
            <v/>
          </cell>
          <cell r="E287"/>
          <cell r="F287"/>
          <cell r="G287"/>
        </row>
        <row r="288">
          <cell r="D288" t="str">
            <v/>
          </cell>
          <cell r="E288"/>
          <cell r="F288"/>
          <cell r="G288"/>
        </row>
        <row r="289">
          <cell r="D289"/>
          <cell r="E289"/>
          <cell r="F289"/>
          <cell r="G289"/>
        </row>
        <row r="290">
          <cell r="D290" t="str">
            <v/>
          </cell>
          <cell r="E290">
            <v>0</v>
          </cell>
          <cell r="F290">
            <v>0</v>
          </cell>
          <cell r="G290">
            <v>0</v>
          </cell>
        </row>
        <row r="291">
          <cell r="D291" t="str">
            <v/>
          </cell>
          <cell r="E291"/>
          <cell r="F291"/>
          <cell r="G291"/>
        </row>
        <row r="292">
          <cell r="D292" t="str">
            <v/>
          </cell>
          <cell r="E292"/>
          <cell r="F292"/>
          <cell r="G292"/>
        </row>
        <row r="293">
          <cell r="D293" t="str">
            <v/>
          </cell>
          <cell r="E293"/>
          <cell r="F293"/>
          <cell r="G293"/>
        </row>
        <row r="294">
          <cell r="D294" t="str">
            <v/>
          </cell>
          <cell r="E294"/>
          <cell r="F294"/>
          <cell r="G294"/>
        </row>
        <row r="295">
          <cell r="D295" t="str">
            <v/>
          </cell>
          <cell r="E295"/>
          <cell r="F295"/>
          <cell r="G295"/>
        </row>
        <row r="296">
          <cell r="D296" t="str">
            <v/>
          </cell>
          <cell r="E296"/>
          <cell r="F296"/>
          <cell r="G296"/>
        </row>
        <row r="297">
          <cell r="D297" t="str">
            <v/>
          </cell>
          <cell r="E297"/>
          <cell r="F297"/>
          <cell r="G297"/>
        </row>
        <row r="298">
          <cell r="D298" t="str">
            <v/>
          </cell>
          <cell r="E298"/>
          <cell r="F298"/>
          <cell r="G298"/>
        </row>
        <row r="299">
          <cell r="D299" t="str">
            <v/>
          </cell>
          <cell r="E299"/>
          <cell r="F299"/>
          <cell r="G299"/>
        </row>
        <row r="300">
          <cell r="D300" t="str">
            <v/>
          </cell>
          <cell r="E300"/>
          <cell r="F300"/>
          <cell r="G300"/>
        </row>
        <row r="301">
          <cell r="D301"/>
          <cell r="E301"/>
          <cell r="F301"/>
          <cell r="G301"/>
        </row>
        <row r="302">
          <cell r="D302" t="str">
            <v/>
          </cell>
          <cell r="E302">
            <v>0</v>
          </cell>
          <cell r="F302">
            <v>0</v>
          </cell>
          <cell r="G302">
            <v>0</v>
          </cell>
        </row>
        <row r="303">
          <cell r="D303" t="str">
            <v/>
          </cell>
          <cell r="E303"/>
          <cell r="F303"/>
          <cell r="G303"/>
        </row>
        <row r="304">
          <cell r="D304" t="str">
            <v/>
          </cell>
          <cell r="E304"/>
          <cell r="F304"/>
          <cell r="G304"/>
        </row>
        <row r="305">
          <cell r="D305" t="str">
            <v/>
          </cell>
          <cell r="E305"/>
          <cell r="F305"/>
          <cell r="G305"/>
        </row>
        <row r="306">
          <cell r="D306" t="str">
            <v/>
          </cell>
          <cell r="E306"/>
          <cell r="F306"/>
          <cell r="G306"/>
        </row>
        <row r="307">
          <cell r="D307" t="str">
            <v/>
          </cell>
          <cell r="E307"/>
          <cell r="F307"/>
          <cell r="G307"/>
        </row>
        <row r="308">
          <cell r="D308" t="str">
            <v/>
          </cell>
          <cell r="E308"/>
          <cell r="F308"/>
          <cell r="G308"/>
        </row>
        <row r="309">
          <cell r="D309" t="str">
            <v/>
          </cell>
          <cell r="E309"/>
          <cell r="F309"/>
          <cell r="G309"/>
        </row>
        <row r="310">
          <cell r="D310" t="str">
            <v/>
          </cell>
          <cell r="E310"/>
          <cell r="F310"/>
          <cell r="G310"/>
        </row>
        <row r="311">
          <cell r="D311" t="str">
            <v/>
          </cell>
          <cell r="E311"/>
          <cell r="F311"/>
          <cell r="G311"/>
        </row>
        <row r="312">
          <cell r="D312" t="str">
            <v/>
          </cell>
          <cell r="E312"/>
          <cell r="F312"/>
          <cell r="G312"/>
        </row>
        <row r="313">
          <cell r="D313"/>
          <cell r="E313"/>
          <cell r="F313"/>
          <cell r="G313"/>
        </row>
        <row r="314">
          <cell r="D314" t="str">
            <v/>
          </cell>
          <cell r="E314">
            <v>0</v>
          </cell>
          <cell r="F314">
            <v>0</v>
          </cell>
          <cell r="G314">
            <v>0</v>
          </cell>
        </row>
        <row r="315">
          <cell r="D315" t="str">
            <v/>
          </cell>
          <cell r="E315"/>
          <cell r="F315"/>
          <cell r="G315"/>
        </row>
        <row r="316">
          <cell r="D316" t="str">
            <v/>
          </cell>
          <cell r="E316"/>
          <cell r="F316"/>
          <cell r="G316"/>
        </row>
        <row r="317">
          <cell r="D317" t="str">
            <v/>
          </cell>
          <cell r="E317"/>
          <cell r="F317"/>
          <cell r="G317"/>
        </row>
        <row r="318">
          <cell r="D318" t="str">
            <v/>
          </cell>
          <cell r="E318"/>
          <cell r="F318"/>
          <cell r="G318"/>
        </row>
        <row r="319">
          <cell r="D319" t="str">
            <v/>
          </cell>
          <cell r="E319"/>
          <cell r="F319"/>
          <cell r="G319"/>
        </row>
        <row r="320">
          <cell r="D320" t="str">
            <v/>
          </cell>
          <cell r="E320"/>
          <cell r="F320"/>
          <cell r="G320"/>
        </row>
        <row r="321">
          <cell r="D321" t="str">
            <v/>
          </cell>
          <cell r="E321"/>
          <cell r="F321"/>
          <cell r="G321"/>
        </row>
        <row r="322">
          <cell r="D322" t="str">
            <v/>
          </cell>
          <cell r="E322"/>
          <cell r="F322"/>
          <cell r="G322"/>
        </row>
        <row r="323">
          <cell r="D323" t="str">
            <v/>
          </cell>
          <cell r="E323"/>
          <cell r="F323"/>
          <cell r="G323"/>
        </row>
        <row r="324">
          <cell r="D324" t="str">
            <v/>
          </cell>
          <cell r="E324"/>
          <cell r="F324"/>
          <cell r="G324"/>
        </row>
        <row r="325">
          <cell r="D325"/>
          <cell r="E325"/>
          <cell r="F325"/>
          <cell r="G325"/>
        </row>
        <row r="326">
          <cell r="D326" t="str">
            <v/>
          </cell>
          <cell r="E326">
            <v>0</v>
          </cell>
          <cell r="F326">
            <v>0</v>
          </cell>
          <cell r="G326">
            <v>0</v>
          </cell>
        </row>
        <row r="327">
          <cell r="D327" t="str">
            <v/>
          </cell>
          <cell r="E327"/>
          <cell r="F327"/>
          <cell r="G327"/>
        </row>
        <row r="328">
          <cell r="D328" t="str">
            <v/>
          </cell>
          <cell r="E328"/>
          <cell r="F328"/>
          <cell r="G328"/>
        </row>
        <row r="329">
          <cell r="D329" t="str">
            <v/>
          </cell>
          <cell r="E329"/>
          <cell r="F329"/>
          <cell r="G329"/>
        </row>
        <row r="330">
          <cell r="D330" t="str">
            <v/>
          </cell>
          <cell r="E330"/>
          <cell r="F330"/>
          <cell r="G330"/>
        </row>
        <row r="331">
          <cell r="D331" t="str">
            <v/>
          </cell>
          <cell r="E331"/>
          <cell r="F331"/>
          <cell r="G331"/>
        </row>
        <row r="332">
          <cell r="D332" t="str">
            <v/>
          </cell>
          <cell r="E332"/>
          <cell r="F332"/>
          <cell r="G332"/>
        </row>
        <row r="333">
          <cell r="D333" t="str">
            <v/>
          </cell>
          <cell r="E333"/>
          <cell r="F333"/>
          <cell r="G333"/>
        </row>
        <row r="334">
          <cell r="D334" t="str">
            <v/>
          </cell>
          <cell r="E334"/>
          <cell r="F334"/>
          <cell r="G334"/>
        </row>
        <row r="335">
          <cell r="D335" t="str">
            <v/>
          </cell>
          <cell r="E335"/>
          <cell r="F335"/>
          <cell r="G335"/>
        </row>
        <row r="336">
          <cell r="D336" t="str">
            <v/>
          </cell>
          <cell r="E336"/>
          <cell r="F336"/>
          <cell r="G336"/>
        </row>
        <row r="337">
          <cell r="D337"/>
          <cell r="E337"/>
          <cell r="F337"/>
          <cell r="G337"/>
        </row>
        <row r="338">
          <cell r="D338" t="str">
            <v/>
          </cell>
          <cell r="E338">
            <v>0</v>
          </cell>
          <cell r="F338">
            <v>0</v>
          </cell>
          <cell r="G338">
            <v>0</v>
          </cell>
        </row>
        <row r="339">
          <cell r="D339" t="str">
            <v/>
          </cell>
          <cell r="E339"/>
          <cell r="F339"/>
          <cell r="G339"/>
        </row>
        <row r="340">
          <cell r="D340" t="str">
            <v/>
          </cell>
          <cell r="E340"/>
          <cell r="F340"/>
          <cell r="G340"/>
        </row>
        <row r="341">
          <cell r="D341" t="str">
            <v/>
          </cell>
          <cell r="E341"/>
          <cell r="F341"/>
          <cell r="G341"/>
        </row>
        <row r="342">
          <cell r="D342" t="str">
            <v/>
          </cell>
          <cell r="E342"/>
          <cell r="F342"/>
          <cell r="G342"/>
        </row>
        <row r="343">
          <cell r="D343" t="str">
            <v/>
          </cell>
          <cell r="E343"/>
          <cell r="F343"/>
          <cell r="G343"/>
        </row>
        <row r="344">
          <cell r="D344" t="str">
            <v/>
          </cell>
          <cell r="E344"/>
          <cell r="F344"/>
          <cell r="G344"/>
        </row>
        <row r="345">
          <cell r="D345" t="str">
            <v/>
          </cell>
          <cell r="E345"/>
          <cell r="F345"/>
          <cell r="G345"/>
        </row>
        <row r="346">
          <cell r="D346" t="str">
            <v/>
          </cell>
          <cell r="E346"/>
          <cell r="F346"/>
          <cell r="G346"/>
        </row>
        <row r="347">
          <cell r="D347" t="str">
            <v/>
          </cell>
          <cell r="E347"/>
          <cell r="F347"/>
          <cell r="G347"/>
        </row>
        <row r="348">
          <cell r="D348" t="str">
            <v/>
          </cell>
          <cell r="E348"/>
          <cell r="F348"/>
          <cell r="G348"/>
        </row>
        <row r="349">
          <cell r="D349"/>
          <cell r="E349"/>
          <cell r="F349"/>
          <cell r="G349"/>
        </row>
        <row r="350">
          <cell r="D350" t="str">
            <v/>
          </cell>
          <cell r="E350">
            <v>0</v>
          </cell>
          <cell r="F350">
            <v>0</v>
          </cell>
          <cell r="G350">
            <v>0</v>
          </cell>
        </row>
        <row r="351">
          <cell r="D351" t="str">
            <v/>
          </cell>
          <cell r="E351"/>
          <cell r="F351"/>
          <cell r="G351"/>
        </row>
        <row r="352">
          <cell r="D352" t="str">
            <v/>
          </cell>
          <cell r="E352"/>
          <cell r="F352"/>
          <cell r="G352"/>
        </row>
        <row r="353">
          <cell r="D353" t="str">
            <v/>
          </cell>
          <cell r="E353"/>
          <cell r="F353"/>
          <cell r="G353"/>
        </row>
        <row r="354">
          <cell r="D354" t="str">
            <v/>
          </cell>
          <cell r="E354"/>
          <cell r="F354"/>
          <cell r="G354"/>
        </row>
        <row r="355">
          <cell r="D355" t="str">
            <v/>
          </cell>
          <cell r="E355"/>
          <cell r="F355"/>
          <cell r="G355"/>
        </row>
        <row r="356">
          <cell r="D356" t="str">
            <v/>
          </cell>
          <cell r="E356"/>
          <cell r="F356"/>
          <cell r="G356"/>
        </row>
        <row r="357">
          <cell r="D357" t="str">
            <v/>
          </cell>
          <cell r="E357"/>
          <cell r="F357"/>
          <cell r="G357"/>
        </row>
        <row r="358">
          <cell r="D358" t="str">
            <v/>
          </cell>
          <cell r="E358"/>
          <cell r="F358"/>
          <cell r="G358"/>
        </row>
        <row r="359">
          <cell r="D359" t="str">
            <v/>
          </cell>
          <cell r="E359"/>
          <cell r="F359"/>
          <cell r="G359"/>
        </row>
        <row r="360">
          <cell r="D360" t="str">
            <v/>
          </cell>
          <cell r="E360"/>
          <cell r="F360"/>
          <cell r="G360"/>
        </row>
        <row r="361">
          <cell r="D361"/>
          <cell r="E361"/>
          <cell r="F361"/>
          <cell r="G361"/>
        </row>
        <row r="362">
          <cell r="D362" t="str">
            <v/>
          </cell>
          <cell r="E362">
            <v>0</v>
          </cell>
          <cell r="F362">
            <v>0</v>
          </cell>
          <cell r="G362">
            <v>0</v>
          </cell>
        </row>
        <row r="363">
          <cell r="D363" t="str">
            <v/>
          </cell>
          <cell r="E363"/>
          <cell r="F363"/>
          <cell r="G363"/>
        </row>
        <row r="364">
          <cell r="D364" t="str">
            <v/>
          </cell>
          <cell r="E364"/>
          <cell r="F364"/>
          <cell r="G364"/>
        </row>
        <row r="365">
          <cell r="D365" t="str">
            <v/>
          </cell>
          <cell r="E365"/>
          <cell r="F365"/>
          <cell r="G365"/>
        </row>
        <row r="366">
          <cell r="D366" t="str">
            <v/>
          </cell>
          <cell r="E366"/>
          <cell r="F366"/>
          <cell r="G366"/>
        </row>
        <row r="367">
          <cell r="D367" t="str">
            <v/>
          </cell>
          <cell r="E367"/>
          <cell r="F367"/>
          <cell r="G367"/>
        </row>
        <row r="368">
          <cell r="D368" t="str">
            <v/>
          </cell>
          <cell r="E368"/>
          <cell r="F368"/>
          <cell r="G368"/>
        </row>
        <row r="369">
          <cell r="D369" t="str">
            <v/>
          </cell>
          <cell r="E369"/>
          <cell r="F369"/>
          <cell r="G369"/>
        </row>
        <row r="370">
          <cell r="D370" t="str">
            <v/>
          </cell>
          <cell r="E370"/>
          <cell r="F370"/>
          <cell r="G370"/>
        </row>
        <row r="371">
          <cell r="D371" t="str">
            <v/>
          </cell>
          <cell r="E371"/>
          <cell r="F371"/>
          <cell r="G371"/>
        </row>
        <row r="372">
          <cell r="D372" t="str">
            <v/>
          </cell>
          <cell r="E372"/>
          <cell r="F372"/>
          <cell r="G372"/>
        </row>
        <row r="373">
          <cell r="D373"/>
          <cell r="E373"/>
          <cell r="F373"/>
          <cell r="G373"/>
        </row>
        <row r="374">
          <cell r="D374"/>
          <cell r="E374"/>
          <cell r="F374"/>
          <cell r="G374"/>
        </row>
        <row r="375">
          <cell r="E375"/>
          <cell r="F375"/>
          <cell r="G375"/>
        </row>
      </sheetData>
      <sheetData sheetId="54">
        <row r="15">
          <cell r="D15" t="str">
            <v>Comprehensive Agricultural Support Programme Grant</v>
          </cell>
          <cell r="E15">
            <v>180488</v>
          </cell>
          <cell r="F15">
            <v>185123</v>
          </cell>
          <cell r="G15">
            <v>188147</v>
          </cell>
        </row>
        <row r="16">
          <cell r="D16" t="str">
            <v>Ilima/Letsema Projects Grant</v>
          </cell>
          <cell r="E16">
            <v>71310</v>
          </cell>
          <cell r="F16">
            <v>72881</v>
          </cell>
          <cell r="G16">
            <v>74099</v>
          </cell>
        </row>
        <row r="17">
          <cell r="D17" t="str">
            <v>Land Care Programme Grant: Poverty Relief and Infrastructure Development</v>
          </cell>
          <cell r="E17">
            <v>8782</v>
          </cell>
          <cell r="F17">
            <v>8953</v>
          </cell>
          <cell r="G17">
            <v>9101</v>
          </cell>
        </row>
        <row r="18">
          <cell r="D18" t="str">
            <v/>
          </cell>
          <cell r="E18"/>
          <cell r="F18"/>
          <cell r="G18"/>
        </row>
        <row r="19">
          <cell r="D19" t="str">
            <v/>
          </cell>
          <cell r="E19"/>
          <cell r="F19"/>
          <cell r="G19"/>
        </row>
        <row r="20">
          <cell r="D20" t="str">
            <v/>
          </cell>
          <cell r="E20"/>
          <cell r="F20"/>
          <cell r="G20"/>
        </row>
        <row r="21">
          <cell r="D21" t="str">
            <v/>
          </cell>
          <cell r="E21"/>
          <cell r="F21"/>
          <cell r="G21"/>
        </row>
        <row r="22">
          <cell r="D22" t="str">
            <v/>
          </cell>
          <cell r="E22"/>
          <cell r="F22"/>
          <cell r="G22"/>
        </row>
        <row r="23">
          <cell r="D23" t="str">
            <v/>
          </cell>
          <cell r="E23"/>
          <cell r="F23"/>
          <cell r="G23"/>
        </row>
        <row r="24">
          <cell r="D24" t="str">
            <v/>
          </cell>
          <cell r="E24"/>
          <cell r="F24"/>
          <cell r="G24"/>
        </row>
        <row r="25">
          <cell r="D25"/>
          <cell r="E25"/>
          <cell r="F25"/>
          <cell r="G25"/>
        </row>
        <row r="26">
          <cell r="D26" t="str">
            <v>Basic Education</v>
          </cell>
          <cell r="E26">
            <v>1778986</v>
          </cell>
          <cell r="F26">
            <v>1771297</v>
          </cell>
          <cell r="G26">
            <v>1842434</v>
          </cell>
        </row>
        <row r="27">
          <cell r="D27" t="str">
            <v>Education Infrastructure Grant</v>
          </cell>
          <cell r="E27">
            <v>1158484</v>
          </cell>
          <cell r="F27">
            <v>1130482</v>
          </cell>
          <cell r="G27">
            <v>1179049</v>
          </cell>
        </row>
        <row r="28">
          <cell r="D28" t="str">
            <v>HIV and AIDS (Life Skills Education) Grant</v>
          </cell>
          <cell r="E28">
            <v>15909</v>
          </cell>
          <cell r="F28">
            <v>16931</v>
          </cell>
          <cell r="G28">
            <v>15654</v>
          </cell>
        </row>
        <row r="29">
          <cell r="D29" t="str">
            <v>Learners With Profound Intellectual Disabilities Grant</v>
          </cell>
          <cell r="E29">
            <v>18317</v>
          </cell>
          <cell r="F29">
            <v>19080</v>
          </cell>
          <cell r="G29">
            <v>20259</v>
          </cell>
        </row>
        <row r="30">
          <cell r="D30" t="str">
            <v>Maths, Science and Technology Grant</v>
          </cell>
          <cell r="E30">
            <v>40521</v>
          </cell>
          <cell r="F30">
            <v>41667</v>
          </cell>
          <cell r="G30">
            <v>42617</v>
          </cell>
        </row>
        <row r="31">
          <cell r="D31" t="str">
            <v>National School Nutrition Programme Grant</v>
          </cell>
          <cell r="E31">
            <v>545755</v>
          </cell>
          <cell r="F31">
            <v>563137</v>
          </cell>
          <cell r="G31">
            <v>584855</v>
          </cell>
        </row>
        <row r="32">
          <cell r="D32" t="str">
            <v/>
          </cell>
          <cell r="E32"/>
          <cell r="F32"/>
          <cell r="G32"/>
        </row>
        <row r="33">
          <cell r="D33" t="str">
            <v/>
          </cell>
          <cell r="E33"/>
          <cell r="F33"/>
          <cell r="G33"/>
        </row>
        <row r="34">
          <cell r="D34" t="str">
            <v/>
          </cell>
          <cell r="E34"/>
          <cell r="F34"/>
          <cell r="G34"/>
        </row>
        <row r="35">
          <cell r="D35" t="str">
            <v/>
          </cell>
          <cell r="E35"/>
          <cell r="F35"/>
          <cell r="G35"/>
        </row>
        <row r="36">
          <cell r="D36" t="str">
            <v/>
          </cell>
          <cell r="E36"/>
          <cell r="F36"/>
          <cell r="G36"/>
        </row>
        <row r="37">
          <cell r="D37"/>
          <cell r="E37"/>
          <cell r="F37"/>
          <cell r="G37"/>
        </row>
        <row r="38">
          <cell r="D38" t="str">
            <v>Cooperative Governance</v>
          </cell>
          <cell r="E38">
            <v>0</v>
          </cell>
          <cell r="F38">
            <v>0</v>
          </cell>
          <cell r="G38">
            <v>0</v>
          </cell>
        </row>
        <row r="39">
          <cell r="D39" t="str">
            <v>Provincial Disaster Relief Grant</v>
          </cell>
          <cell r="E39"/>
          <cell r="F39"/>
          <cell r="G39"/>
        </row>
        <row r="40">
          <cell r="D40" t="str">
            <v/>
          </cell>
          <cell r="E40"/>
          <cell r="F40"/>
          <cell r="G40"/>
        </row>
        <row r="41">
          <cell r="D41" t="str">
            <v/>
          </cell>
          <cell r="E41"/>
          <cell r="F41"/>
          <cell r="G41"/>
        </row>
        <row r="42">
          <cell r="D42" t="str">
            <v/>
          </cell>
          <cell r="E42"/>
          <cell r="F42"/>
          <cell r="G42"/>
        </row>
        <row r="43">
          <cell r="D43" t="str">
            <v/>
          </cell>
          <cell r="E43"/>
          <cell r="F43"/>
          <cell r="G43"/>
        </row>
        <row r="44">
          <cell r="D44" t="str">
            <v/>
          </cell>
          <cell r="E44"/>
          <cell r="F44"/>
          <cell r="G44"/>
        </row>
        <row r="45">
          <cell r="D45" t="str">
            <v/>
          </cell>
          <cell r="E45"/>
          <cell r="F45"/>
          <cell r="G45"/>
        </row>
        <row r="46">
          <cell r="D46" t="str">
            <v/>
          </cell>
          <cell r="E46"/>
          <cell r="F46"/>
          <cell r="G46"/>
        </row>
        <row r="47">
          <cell r="D47" t="str">
            <v/>
          </cell>
          <cell r="E47"/>
          <cell r="F47"/>
          <cell r="G47"/>
        </row>
        <row r="48">
          <cell r="D48" t="str">
            <v/>
          </cell>
          <cell r="E48"/>
          <cell r="F48"/>
          <cell r="G48"/>
        </row>
        <row r="49">
          <cell r="D49"/>
          <cell r="E49"/>
          <cell r="F49"/>
          <cell r="G49"/>
        </row>
        <row r="50">
          <cell r="D50" t="str">
            <v>Health</v>
          </cell>
          <cell r="E50">
            <v>3027659</v>
          </cell>
          <cell r="F50">
            <v>3008512</v>
          </cell>
          <cell r="G50">
            <v>2969564</v>
          </cell>
        </row>
        <row r="51">
          <cell r="D51" t="str">
            <v>Health Facility Revitalisation Grant</v>
          </cell>
          <cell r="E51">
            <v>618922</v>
          </cell>
          <cell r="F51">
            <v>594864</v>
          </cell>
          <cell r="G51">
            <v>620681</v>
          </cell>
        </row>
        <row r="52">
          <cell r="D52" t="str">
            <v>HIV, TB, Malaria and Community Outreach Grant</v>
          </cell>
          <cell r="E52">
            <v>1862690</v>
          </cell>
          <cell r="F52">
            <v>1866142</v>
          </cell>
          <cell r="G52">
            <v>1807722</v>
          </cell>
        </row>
        <row r="53">
          <cell r="D53" t="str">
            <v>Human Resources and Training Grant</v>
          </cell>
          <cell r="E53">
            <v>193113</v>
          </cell>
          <cell r="F53">
            <v>193020</v>
          </cell>
          <cell r="G53">
            <v>189191</v>
          </cell>
        </row>
        <row r="54">
          <cell r="D54" t="str">
            <v>National Tertiary Services Grant</v>
          </cell>
          <cell r="E54">
            <v>333611</v>
          </cell>
          <cell r="F54">
            <v>334999</v>
          </cell>
          <cell r="G54">
            <v>332476</v>
          </cell>
        </row>
        <row r="55">
          <cell r="D55" t="str">
            <v>National Health Insurance Grant</v>
          </cell>
          <cell r="E55">
            <v>19323</v>
          </cell>
          <cell r="F55">
            <v>19487</v>
          </cell>
          <cell r="G55">
            <v>19494</v>
          </cell>
        </row>
        <row r="56">
          <cell r="D56" t="str">
            <v/>
          </cell>
          <cell r="E56"/>
          <cell r="F56"/>
          <cell r="G56"/>
        </row>
        <row r="57">
          <cell r="D57" t="str">
            <v/>
          </cell>
          <cell r="E57"/>
          <cell r="F57"/>
          <cell r="G57"/>
        </row>
        <row r="58">
          <cell r="D58" t="str">
            <v/>
          </cell>
          <cell r="E58"/>
          <cell r="F58"/>
          <cell r="G58"/>
        </row>
        <row r="59">
          <cell r="D59" t="str">
            <v/>
          </cell>
          <cell r="E59"/>
          <cell r="F59"/>
          <cell r="G59"/>
        </row>
        <row r="60">
          <cell r="D60" t="str">
            <v/>
          </cell>
          <cell r="E60"/>
          <cell r="F60"/>
          <cell r="G60"/>
        </row>
        <row r="61">
          <cell r="D61"/>
          <cell r="E61"/>
          <cell r="F61"/>
          <cell r="G61"/>
        </row>
        <row r="62">
          <cell r="D62" t="str">
            <v>Human Settlements</v>
          </cell>
          <cell r="E62">
            <v>1592676</v>
          </cell>
          <cell r="F62">
            <v>1656036</v>
          </cell>
          <cell r="G62">
            <v>1727805</v>
          </cell>
        </row>
        <row r="63">
          <cell r="D63" t="str">
            <v>Human Settlements Development Grant</v>
          </cell>
          <cell r="E63">
            <v>1234648</v>
          </cell>
          <cell r="F63">
            <v>1276712</v>
          </cell>
          <cell r="G63">
            <v>1331763</v>
          </cell>
        </row>
        <row r="64">
          <cell r="D64" t="str">
            <v>Informal Settlements Upgrading Partnership Grant: Provinces</v>
          </cell>
          <cell r="E64">
            <v>358028</v>
          </cell>
          <cell r="F64">
            <v>379324</v>
          </cell>
          <cell r="G64">
            <v>396042</v>
          </cell>
        </row>
        <row r="65">
          <cell r="D65" t="str">
            <v>Provincial Emergency Housing Grant</v>
          </cell>
          <cell r="E65">
            <v>0</v>
          </cell>
          <cell r="F65">
            <v>0</v>
          </cell>
          <cell r="G65">
            <v>0</v>
          </cell>
        </row>
        <row r="66">
          <cell r="D66" t="str">
            <v/>
          </cell>
          <cell r="E66"/>
          <cell r="F66"/>
          <cell r="G66"/>
        </row>
        <row r="67">
          <cell r="D67" t="str">
            <v/>
          </cell>
          <cell r="E67"/>
          <cell r="F67"/>
          <cell r="G67"/>
        </row>
        <row r="68">
          <cell r="D68" t="str">
            <v/>
          </cell>
          <cell r="E68"/>
          <cell r="F68"/>
          <cell r="G68"/>
        </row>
        <row r="69">
          <cell r="D69" t="str">
            <v/>
          </cell>
          <cell r="E69"/>
          <cell r="F69"/>
          <cell r="G69"/>
        </row>
        <row r="70">
          <cell r="D70" t="str">
            <v/>
          </cell>
          <cell r="E70"/>
          <cell r="F70"/>
          <cell r="G70"/>
        </row>
        <row r="71">
          <cell r="D71" t="str">
            <v/>
          </cell>
          <cell r="E71"/>
          <cell r="F71"/>
          <cell r="G71"/>
        </row>
        <row r="72">
          <cell r="D72" t="str">
            <v/>
          </cell>
          <cell r="E72"/>
          <cell r="F72"/>
          <cell r="G72"/>
        </row>
        <row r="73">
          <cell r="D73"/>
          <cell r="E73"/>
          <cell r="F73"/>
          <cell r="G73"/>
        </row>
        <row r="74">
          <cell r="D74" t="str">
            <v>Public Works and Infrastructure</v>
          </cell>
          <cell r="E74">
            <v>63736</v>
          </cell>
          <cell r="F74">
            <v>0</v>
          </cell>
          <cell r="G74">
            <v>0</v>
          </cell>
        </row>
        <row r="75">
          <cell r="D75" t="str">
            <v>Expanded Public Works Programme Integrated Grant for Provinces</v>
          </cell>
          <cell r="E75">
            <v>32852</v>
          </cell>
          <cell r="F75">
            <v>0</v>
          </cell>
          <cell r="G75">
            <v>0</v>
          </cell>
        </row>
        <row r="76">
          <cell r="D76" t="str">
            <v>Social Sector Expanded Public Works Programme Incentive Grant for Provinces</v>
          </cell>
          <cell r="E76">
            <v>30884</v>
          </cell>
          <cell r="F76">
            <v>0</v>
          </cell>
          <cell r="G76">
            <v>0</v>
          </cell>
        </row>
        <row r="77">
          <cell r="D77" t="str">
            <v/>
          </cell>
          <cell r="E77"/>
          <cell r="F77"/>
          <cell r="G77"/>
        </row>
        <row r="78">
          <cell r="D78" t="str">
            <v/>
          </cell>
          <cell r="E78"/>
          <cell r="F78"/>
          <cell r="G78"/>
        </row>
        <row r="79">
          <cell r="D79" t="str">
            <v/>
          </cell>
          <cell r="E79"/>
          <cell r="F79"/>
          <cell r="G79"/>
        </row>
        <row r="80">
          <cell r="D80" t="str">
            <v/>
          </cell>
          <cell r="E80"/>
          <cell r="F80"/>
          <cell r="G80"/>
        </row>
        <row r="81">
          <cell r="D81" t="str">
            <v/>
          </cell>
          <cell r="E81"/>
          <cell r="F81"/>
          <cell r="G81"/>
        </row>
        <row r="82">
          <cell r="D82" t="str">
            <v/>
          </cell>
          <cell r="E82"/>
          <cell r="F82"/>
          <cell r="G82"/>
        </row>
        <row r="83">
          <cell r="D83" t="str">
            <v/>
          </cell>
          <cell r="E83"/>
          <cell r="F83"/>
          <cell r="G83"/>
        </row>
        <row r="84">
          <cell r="D84" t="str">
            <v/>
          </cell>
          <cell r="E84"/>
          <cell r="F84"/>
          <cell r="G84"/>
        </row>
        <row r="85">
          <cell r="D85"/>
          <cell r="E85"/>
          <cell r="F85"/>
          <cell r="G85"/>
        </row>
        <row r="86">
          <cell r="D86" t="str">
            <v>Social Development</v>
          </cell>
          <cell r="E86">
            <v>88751</v>
          </cell>
          <cell r="F86">
            <v>101924</v>
          </cell>
          <cell r="G86">
            <v>106249</v>
          </cell>
        </row>
        <row r="87">
          <cell r="D87" t="str">
            <v>Early Childhood Development Grant</v>
          </cell>
          <cell r="E87">
            <v>88751</v>
          </cell>
          <cell r="F87">
            <v>101924</v>
          </cell>
          <cell r="G87">
            <v>106249</v>
          </cell>
        </row>
        <row r="88">
          <cell r="D88" t="str">
            <v/>
          </cell>
          <cell r="E88"/>
          <cell r="F88"/>
          <cell r="G88"/>
        </row>
        <row r="89">
          <cell r="D89" t="str">
            <v/>
          </cell>
          <cell r="E89"/>
          <cell r="F89"/>
          <cell r="G89"/>
        </row>
        <row r="90">
          <cell r="D90" t="str">
            <v/>
          </cell>
          <cell r="E90"/>
          <cell r="F90"/>
          <cell r="G90"/>
        </row>
        <row r="91">
          <cell r="D91" t="str">
            <v/>
          </cell>
          <cell r="E91"/>
          <cell r="F91"/>
          <cell r="G91"/>
        </row>
        <row r="92">
          <cell r="D92" t="str">
            <v/>
          </cell>
          <cell r="E92"/>
          <cell r="F92"/>
          <cell r="G92"/>
        </row>
        <row r="93">
          <cell r="D93" t="str">
            <v/>
          </cell>
          <cell r="E93"/>
          <cell r="F93"/>
          <cell r="G93"/>
        </row>
        <row r="94">
          <cell r="D94" t="str">
            <v/>
          </cell>
          <cell r="E94"/>
          <cell r="F94"/>
          <cell r="G94"/>
        </row>
        <row r="95">
          <cell r="D95" t="str">
            <v/>
          </cell>
          <cell r="E95"/>
          <cell r="F95"/>
          <cell r="G95"/>
        </row>
        <row r="96">
          <cell r="D96" t="str">
            <v/>
          </cell>
          <cell r="E96"/>
          <cell r="F96"/>
          <cell r="G96"/>
        </row>
        <row r="97">
          <cell r="D97"/>
          <cell r="E97"/>
          <cell r="F97"/>
          <cell r="G97"/>
        </row>
        <row r="98">
          <cell r="D98" t="str">
            <v>Sport, Arts and Culture</v>
          </cell>
          <cell r="E98">
            <v>187329</v>
          </cell>
          <cell r="F98">
            <v>194947</v>
          </cell>
          <cell r="G98">
            <v>194866</v>
          </cell>
        </row>
        <row r="99">
          <cell r="D99" t="str">
            <v>Community Library Services Grant</v>
          </cell>
          <cell r="E99">
            <v>140905</v>
          </cell>
          <cell r="F99">
            <v>150190</v>
          </cell>
          <cell r="G99">
            <v>152451</v>
          </cell>
        </row>
        <row r="100">
          <cell r="D100" t="str">
            <v>Mass Participation and Sport Development Grant</v>
          </cell>
          <cell r="E100">
            <v>46424</v>
          </cell>
          <cell r="F100">
            <v>44757</v>
          </cell>
          <cell r="G100">
            <v>42415</v>
          </cell>
        </row>
        <row r="101">
          <cell r="D101" t="str">
            <v/>
          </cell>
          <cell r="E101"/>
          <cell r="F101"/>
          <cell r="G101"/>
        </row>
        <row r="102">
          <cell r="D102" t="str">
            <v/>
          </cell>
          <cell r="E102"/>
          <cell r="F102"/>
          <cell r="G102"/>
        </row>
        <row r="103">
          <cell r="D103" t="str">
            <v/>
          </cell>
          <cell r="E103"/>
          <cell r="F103"/>
          <cell r="G103"/>
        </row>
        <row r="104">
          <cell r="D104" t="str">
            <v/>
          </cell>
          <cell r="E104"/>
          <cell r="F104"/>
          <cell r="G104"/>
        </row>
        <row r="105">
          <cell r="D105" t="str">
            <v/>
          </cell>
          <cell r="E105"/>
          <cell r="F105"/>
          <cell r="G105"/>
        </row>
        <row r="106">
          <cell r="D106" t="str">
            <v/>
          </cell>
          <cell r="E106"/>
          <cell r="F106"/>
          <cell r="G106"/>
        </row>
        <row r="107">
          <cell r="D107" t="str">
            <v/>
          </cell>
          <cell r="E107"/>
          <cell r="F107"/>
          <cell r="G107"/>
        </row>
        <row r="108">
          <cell r="D108" t="str">
            <v/>
          </cell>
          <cell r="E108"/>
          <cell r="F108"/>
          <cell r="G108"/>
        </row>
        <row r="109">
          <cell r="D109"/>
          <cell r="E109"/>
          <cell r="F109"/>
          <cell r="G109"/>
        </row>
        <row r="110">
          <cell r="D110" t="str">
            <v>Transport</v>
          </cell>
          <cell r="E110">
            <v>1221880</v>
          </cell>
          <cell r="F110">
            <v>1115561</v>
          </cell>
          <cell r="G110">
            <v>1170564.3523164738</v>
          </cell>
        </row>
        <row r="111">
          <cell r="D111" t="str">
            <v>Provincial Roads Maintenance Grant</v>
          </cell>
          <cell r="E111">
            <v>1090622</v>
          </cell>
          <cell r="F111">
            <v>984863</v>
          </cell>
          <cell r="G111">
            <v>1034106</v>
          </cell>
        </row>
        <row r="112">
          <cell r="D112" t="str">
            <v>Public Transport Operations Grant</v>
          </cell>
          <cell r="E112">
            <v>131258</v>
          </cell>
          <cell r="F112">
            <v>130698</v>
          </cell>
          <cell r="G112">
            <v>136458.35231647381</v>
          </cell>
        </row>
        <row r="113">
          <cell r="D113" t="str">
            <v/>
          </cell>
          <cell r="E113"/>
          <cell r="F113"/>
          <cell r="G113"/>
        </row>
        <row r="114">
          <cell r="D114" t="str">
            <v/>
          </cell>
          <cell r="E114"/>
          <cell r="F114"/>
          <cell r="G114"/>
        </row>
        <row r="115">
          <cell r="D115" t="str">
            <v/>
          </cell>
          <cell r="E115"/>
          <cell r="F115"/>
          <cell r="G115"/>
        </row>
        <row r="116">
          <cell r="D116" t="str">
            <v/>
          </cell>
          <cell r="E116"/>
          <cell r="F116"/>
          <cell r="G116"/>
        </row>
        <row r="117">
          <cell r="D117" t="str">
            <v/>
          </cell>
          <cell r="E117"/>
          <cell r="F117"/>
          <cell r="G117"/>
        </row>
        <row r="118">
          <cell r="D118" t="str">
            <v/>
          </cell>
          <cell r="E118"/>
          <cell r="F118"/>
          <cell r="G118"/>
        </row>
        <row r="119">
          <cell r="D119" t="str">
            <v/>
          </cell>
          <cell r="E119"/>
          <cell r="F119"/>
          <cell r="G119"/>
        </row>
        <row r="120">
          <cell r="D120" t="str">
            <v/>
          </cell>
          <cell r="E120"/>
          <cell r="F120"/>
          <cell r="G120"/>
        </row>
        <row r="121">
          <cell r="D121"/>
          <cell r="E121"/>
          <cell r="F121"/>
          <cell r="G121"/>
        </row>
        <row r="122">
          <cell r="D122" t="str">
            <v/>
          </cell>
          <cell r="E122">
            <v>0</v>
          </cell>
          <cell r="F122">
            <v>0</v>
          </cell>
          <cell r="G122">
            <v>0</v>
          </cell>
        </row>
        <row r="123">
          <cell r="D123" t="str">
            <v/>
          </cell>
          <cell r="E123"/>
          <cell r="F123"/>
          <cell r="G123"/>
        </row>
        <row r="124">
          <cell r="D124" t="str">
            <v/>
          </cell>
          <cell r="E124"/>
          <cell r="F124"/>
          <cell r="G124"/>
        </row>
        <row r="125">
          <cell r="D125" t="str">
            <v/>
          </cell>
          <cell r="E125"/>
          <cell r="F125"/>
          <cell r="G125"/>
        </row>
        <row r="126">
          <cell r="D126" t="str">
            <v/>
          </cell>
          <cell r="E126"/>
          <cell r="F126"/>
          <cell r="G126"/>
        </row>
        <row r="127">
          <cell r="D127" t="str">
            <v/>
          </cell>
          <cell r="E127"/>
          <cell r="F127"/>
          <cell r="G127"/>
        </row>
        <row r="128">
          <cell r="D128" t="str">
            <v/>
          </cell>
          <cell r="E128"/>
          <cell r="F128"/>
          <cell r="G128"/>
        </row>
        <row r="129">
          <cell r="D129" t="str">
            <v/>
          </cell>
          <cell r="E129"/>
          <cell r="F129"/>
          <cell r="G129"/>
        </row>
        <row r="130">
          <cell r="D130" t="str">
            <v/>
          </cell>
          <cell r="E130"/>
          <cell r="F130"/>
          <cell r="G130"/>
        </row>
        <row r="131">
          <cell r="D131" t="str">
            <v/>
          </cell>
          <cell r="E131"/>
          <cell r="F131"/>
          <cell r="G131"/>
        </row>
        <row r="132">
          <cell r="D132" t="str">
            <v/>
          </cell>
          <cell r="E132"/>
          <cell r="F132"/>
          <cell r="G132"/>
        </row>
        <row r="133">
          <cell r="D133"/>
          <cell r="E133"/>
          <cell r="F133"/>
          <cell r="G133"/>
        </row>
        <row r="134">
          <cell r="D134" t="str">
            <v/>
          </cell>
          <cell r="E134">
            <v>0</v>
          </cell>
          <cell r="F134">
            <v>0</v>
          </cell>
          <cell r="G134">
            <v>0</v>
          </cell>
        </row>
        <row r="135">
          <cell r="D135" t="str">
            <v/>
          </cell>
          <cell r="E135"/>
          <cell r="F135"/>
          <cell r="G135"/>
        </row>
        <row r="136">
          <cell r="D136" t="str">
            <v/>
          </cell>
          <cell r="E136"/>
          <cell r="F136"/>
          <cell r="G136"/>
        </row>
        <row r="137">
          <cell r="D137" t="str">
            <v/>
          </cell>
          <cell r="E137"/>
          <cell r="F137"/>
          <cell r="G137"/>
        </row>
        <row r="138">
          <cell r="D138" t="str">
            <v/>
          </cell>
          <cell r="E138"/>
          <cell r="F138"/>
          <cell r="G138"/>
        </row>
        <row r="139">
          <cell r="D139" t="str">
            <v/>
          </cell>
          <cell r="E139"/>
          <cell r="F139"/>
          <cell r="G139"/>
        </row>
        <row r="140">
          <cell r="D140" t="str">
            <v/>
          </cell>
          <cell r="E140"/>
          <cell r="F140"/>
          <cell r="G140"/>
        </row>
        <row r="141">
          <cell r="D141" t="str">
            <v/>
          </cell>
          <cell r="E141"/>
          <cell r="F141"/>
          <cell r="G141"/>
        </row>
        <row r="142">
          <cell r="D142" t="str">
            <v/>
          </cell>
          <cell r="E142"/>
          <cell r="F142"/>
          <cell r="G142"/>
        </row>
        <row r="143">
          <cell r="D143" t="str">
            <v/>
          </cell>
          <cell r="E143"/>
          <cell r="F143"/>
          <cell r="G143"/>
        </row>
        <row r="144">
          <cell r="D144" t="str">
            <v/>
          </cell>
          <cell r="E144"/>
          <cell r="F144"/>
          <cell r="G144"/>
        </row>
        <row r="145">
          <cell r="D145"/>
          <cell r="E145"/>
          <cell r="F145"/>
          <cell r="G145"/>
        </row>
        <row r="146">
          <cell r="D146" t="str">
            <v/>
          </cell>
          <cell r="E146">
            <v>0</v>
          </cell>
          <cell r="F146">
            <v>0</v>
          </cell>
          <cell r="G146">
            <v>0</v>
          </cell>
        </row>
        <row r="147">
          <cell r="D147" t="str">
            <v/>
          </cell>
          <cell r="E147"/>
          <cell r="F147"/>
          <cell r="G147"/>
        </row>
        <row r="148">
          <cell r="D148" t="str">
            <v/>
          </cell>
          <cell r="E148"/>
          <cell r="F148"/>
          <cell r="G148"/>
        </row>
        <row r="149">
          <cell r="D149" t="str">
            <v/>
          </cell>
          <cell r="E149"/>
          <cell r="F149"/>
          <cell r="G149"/>
        </row>
        <row r="150">
          <cell r="D150" t="str">
            <v/>
          </cell>
          <cell r="E150"/>
          <cell r="F150"/>
          <cell r="G150"/>
        </row>
        <row r="151">
          <cell r="D151" t="str">
            <v/>
          </cell>
          <cell r="E151"/>
          <cell r="F151"/>
          <cell r="G151"/>
        </row>
        <row r="152">
          <cell r="D152" t="str">
            <v/>
          </cell>
          <cell r="E152"/>
          <cell r="F152"/>
          <cell r="G152"/>
        </row>
        <row r="153">
          <cell r="D153" t="str">
            <v/>
          </cell>
          <cell r="E153"/>
          <cell r="F153"/>
          <cell r="G153"/>
        </row>
        <row r="154">
          <cell r="D154" t="str">
            <v/>
          </cell>
          <cell r="E154"/>
          <cell r="F154"/>
          <cell r="G154"/>
        </row>
        <row r="155">
          <cell r="D155" t="str">
            <v/>
          </cell>
          <cell r="E155"/>
          <cell r="F155"/>
          <cell r="G155"/>
        </row>
        <row r="156">
          <cell r="D156" t="str">
            <v/>
          </cell>
          <cell r="E156"/>
          <cell r="F156"/>
          <cell r="G156"/>
        </row>
        <row r="157">
          <cell r="D157"/>
          <cell r="E157"/>
          <cell r="F157"/>
          <cell r="G157"/>
        </row>
        <row r="158">
          <cell r="D158" t="str">
            <v/>
          </cell>
          <cell r="E158">
            <v>0</v>
          </cell>
          <cell r="F158">
            <v>0</v>
          </cell>
          <cell r="G158">
            <v>0</v>
          </cell>
        </row>
        <row r="159">
          <cell r="D159" t="str">
            <v/>
          </cell>
          <cell r="E159"/>
          <cell r="F159"/>
          <cell r="G159"/>
        </row>
        <row r="160">
          <cell r="D160" t="str">
            <v/>
          </cell>
          <cell r="E160"/>
          <cell r="F160"/>
          <cell r="G160"/>
        </row>
        <row r="161">
          <cell r="D161" t="str">
            <v/>
          </cell>
          <cell r="E161"/>
          <cell r="F161"/>
          <cell r="G161"/>
        </row>
        <row r="162">
          <cell r="D162" t="str">
            <v/>
          </cell>
          <cell r="E162"/>
          <cell r="F162"/>
          <cell r="G162"/>
        </row>
        <row r="163">
          <cell r="D163" t="str">
            <v/>
          </cell>
          <cell r="E163"/>
          <cell r="F163"/>
          <cell r="G163"/>
        </row>
        <row r="164">
          <cell r="D164" t="str">
            <v/>
          </cell>
          <cell r="E164"/>
          <cell r="F164"/>
          <cell r="G164"/>
        </row>
        <row r="165">
          <cell r="D165" t="str">
            <v/>
          </cell>
          <cell r="E165"/>
          <cell r="F165"/>
          <cell r="G165"/>
        </row>
        <row r="166">
          <cell r="D166" t="str">
            <v/>
          </cell>
          <cell r="E166"/>
          <cell r="F166"/>
          <cell r="G166"/>
        </row>
        <row r="167">
          <cell r="D167" t="str">
            <v/>
          </cell>
          <cell r="E167"/>
          <cell r="F167"/>
          <cell r="G167"/>
        </row>
        <row r="168">
          <cell r="D168" t="str">
            <v/>
          </cell>
          <cell r="E168"/>
          <cell r="F168"/>
          <cell r="G168"/>
        </row>
        <row r="169">
          <cell r="D169"/>
          <cell r="E169"/>
          <cell r="F169"/>
          <cell r="G169"/>
        </row>
        <row r="170">
          <cell r="D170" t="str">
            <v/>
          </cell>
          <cell r="E170">
            <v>0</v>
          </cell>
          <cell r="F170">
            <v>0</v>
          </cell>
          <cell r="G170">
            <v>0</v>
          </cell>
        </row>
        <row r="171">
          <cell r="D171" t="str">
            <v/>
          </cell>
          <cell r="E171"/>
          <cell r="F171"/>
          <cell r="G171"/>
        </row>
        <row r="172">
          <cell r="D172" t="str">
            <v/>
          </cell>
          <cell r="E172"/>
          <cell r="F172"/>
          <cell r="G172"/>
        </row>
        <row r="173">
          <cell r="D173" t="str">
            <v/>
          </cell>
          <cell r="E173"/>
          <cell r="F173"/>
          <cell r="G173"/>
        </row>
        <row r="174">
          <cell r="D174" t="str">
            <v/>
          </cell>
          <cell r="E174"/>
          <cell r="F174"/>
          <cell r="G174"/>
        </row>
        <row r="175">
          <cell r="D175" t="str">
            <v/>
          </cell>
          <cell r="E175"/>
          <cell r="F175"/>
          <cell r="G175"/>
        </row>
        <row r="176">
          <cell r="D176" t="str">
            <v/>
          </cell>
          <cell r="E176"/>
          <cell r="F176"/>
          <cell r="G176"/>
        </row>
        <row r="177">
          <cell r="D177" t="str">
            <v/>
          </cell>
          <cell r="E177"/>
          <cell r="F177"/>
          <cell r="G177"/>
        </row>
        <row r="178">
          <cell r="D178" t="str">
            <v/>
          </cell>
          <cell r="E178"/>
          <cell r="F178"/>
          <cell r="G178"/>
        </row>
        <row r="179">
          <cell r="D179" t="str">
            <v/>
          </cell>
          <cell r="E179"/>
          <cell r="F179"/>
          <cell r="G179"/>
        </row>
        <row r="180">
          <cell r="D180" t="str">
            <v/>
          </cell>
          <cell r="E180"/>
          <cell r="F180"/>
          <cell r="G180"/>
        </row>
        <row r="181">
          <cell r="D181"/>
          <cell r="E181"/>
          <cell r="F181"/>
          <cell r="G181"/>
        </row>
        <row r="182">
          <cell r="D182" t="str">
            <v/>
          </cell>
          <cell r="E182">
            <v>0</v>
          </cell>
          <cell r="F182">
            <v>0</v>
          </cell>
          <cell r="G182">
            <v>0</v>
          </cell>
        </row>
        <row r="183">
          <cell r="D183" t="str">
            <v/>
          </cell>
          <cell r="E183"/>
          <cell r="F183"/>
          <cell r="G183"/>
        </row>
        <row r="184">
          <cell r="D184" t="str">
            <v/>
          </cell>
          <cell r="E184"/>
          <cell r="F184"/>
          <cell r="G184"/>
        </row>
        <row r="185">
          <cell r="D185" t="str">
            <v/>
          </cell>
          <cell r="E185"/>
          <cell r="F185"/>
          <cell r="G185"/>
        </row>
        <row r="186">
          <cell r="D186" t="str">
            <v/>
          </cell>
          <cell r="E186"/>
          <cell r="F186"/>
          <cell r="G186"/>
        </row>
        <row r="187">
          <cell r="D187" t="str">
            <v/>
          </cell>
          <cell r="E187"/>
          <cell r="F187"/>
          <cell r="G187"/>
        </row>
        <row r="188">
          <cell r="D188" t="str">
            <v/>
          </cell>
          <cell r="E188"/>
          <cell r="F188"/>
          <cell r="G188"/>
        </row>
        <row r="189">
          <cell r="D189" t="str">
            <v/>
          </cell>
          <cell r="E189"/>
          <cell r="F189"/>
          <cell r="G189"/>
        </row>
        <row r="190">
          <cell r="D190" t="str">
            <v/>
          </cell>
          <cell r="E190"/>
          <cell r="F190"/>
          <cell r="G190"/>
        </row>
        <row r="191">
          <cell r="D191" t="str">
            <v/>
          </cell>
          <cell r="E191"/>
          <cell r="F191"/>
          <cell r="G191"/>
        </row>
        <row r="192">
          <cell r="D192" t="str">
            <v/>
          </cell>
          <cell r="E192"/>
          <cell r="F192"/>
          <cell r="G192"/>
        </row>
        <row r="193">
          <cell r="D193"/>
          <cell r="E193"/>
          <cell r="F193"/>
          <cell r="G193"/>
        </row>
        <row r="194">
          <cell r="D194" t="str">
            <v/>
          </cell>
          <cell r="E194">
            <v>0</v>
          </cell>
          <cell r="F194">
            <v>0</v>
          </cell>
          <cell r="G194">
            <v>0</v>
          </cell>
        </row>
        <row r="195">
          <cell r="D195" t="str">
            <v/>
          </cell>
          <cell r="E195"/>
          <cell r="F195"/>
          <cell r="G195"/>
        </row>
        <row r="196">
          <cell r="D196" t="str">
            <v/>
          </cell>
          <cell r="E196"/>
          <cell r="F196"/>
          <cell r="G196"/>
        </row>
        <row r="197">
          <cell r="D197" t="str">
            <v/>
          </cell>
          <cell r="E197"/>
          <cell r="F197"/>
          <cell r="G197"/>
        </row>
        <row r="198">
          <cell r="D198" t="str">
            <v/>
          </cell>
          <cell r="E198"/>
          <cell r="F198"/>
          <cell r="G198"/>
        </row>
        <row r="199">
          <cell r="D199" t="str">
            <v/>
          </cell>
          <cell r="E199"/>
          <cell r="F199"/>
          <cell r="G199"/>
        </row>
        <row r="200">
          <cell r="D200" t="str">
            <v/>
          </cell>
          <cell r="E200"/>
          <cell r="F200"/>
          <cell r="G200"/>
        </row>
        <row r="201">
          <cell r="D201" t="str">
            <v/>
          </cell>
          <cell r="E201"/>
          <cell r="F201"/>
          <cell r="G201"/>
        </row>
        <row r="202">
          <cell r="D202" t="str">
            <v/>
          </cell>
          <cell r="E202"/>
          <cell r="F202"/>
          <cell r="G202"/>
        </row>
        <row r="203">
          <cell r="D203" t="str">
            <v/>
          </cell>
          <cell r="E203"/>
          <cell r="F203"/>
          <cell r="G203"/>
        </row>
        <row r="204">
          <cell r="D204" t="str">
            <v/>
          </cell>
          <cell r="E204"/>
          <cell r="F204"/>
          <cell r="G204"/>
        </row>
        <row r="205">
          <cell r="D205"/>
          <cell r="E205"/>
          <cell r="F205"/>
          <cell r="G205"/>
        </row>
        <row r="206">
          <cell r="D206" t="str">
            <v/>
          </cell>
          <cell r="E206">
            <v>0</v>
          </cell>
          <cell r="F206">
            <v>0</v>
          </cell>
          <cell r="G206">
            <v>0</v>
          </cell>
        </row>
        <row r="207">
          <cell r="D207" t="str">
            <v/>
          </cell>
          <cell r="E207"/>
          <cell r="F207"/>
          <cell r="G207"/>
        </row>
        <row r="208">
          <cell r="D208" t="str">
            <v/>
          </cell>
          <cell r="E208"/>
          <cell r="F208"/>
          <cell r="G208"/>
        </row>
        <row r="209">
          <cell r="D209" t="str">
            <v/>
          </cell>
          <cell r="E209"/>
          <cell r="F209"/>
          <cell r="G209"/>
        </row>
        <row r="210">
          <cell r="D210" t="str">
            <v/>
          </cell>
          <cell r="E210"/>
          <cell r="F210"/>
          <cell r="G210"/>
        </row>
        <row r="211">
          <cell r="D211" t="str">
            <v/>
          </cell>
          <cell r="E211"/>
          <cell r="F211"/>
          <cell r="G211"/>
        </row>
        <row r="212">
          <cell r="D212" t="str">
            <v/>
          </cell>
          <cell r="E212"/>
          <cell r="F212"/>
          <cell r="G212"/>
        </row>
        <row r="213">
          <cell r="D213" t="str">
            <v/>
          </cell>
          <cell r="E213"/>
          <cell r="F213"/>
          <cell r="G213"/>
        </row>
        <row r="214">
          <cell r="D214" t="str">
            <v/>
          </cell>
          <cell r="E214"/>
          <cell r="F214"/>
          <cell r="G214"/>
        </row>
        <row r="215">
          <cell r="D215" t="str">
            <v/>
          </cell>
          <cell r="E215"/>
          <cell r="F215"/>
          <cell r="G215"/>
        </row>
        <row r="216">
          <cell r="D216" t="str">
            <v/>
          </cell>
          <cell r="E216"/>
          <cell r="F216"/>
          <cell r="G216"/>
        </row>
        <row r="217">
          <cell r="D217"/>
          <cell r="E217"/>
          <cell r="F217"/>
          <cell r="G217"/>
        </row>
        <row r="218">
          <cell r="D218" t="str">
            <v/>
          </cell>
          <cell r="E218">
            <v>0</v>
          </cell>
          <cell r="F218">
            <v>0</v>
          </cell>
          <cell r="G218">
            <v>0</v>
          </cell>
        </row>
        <row r="219">
          <cell r="D219" t="str">
            <v/>
          </cell>
          <cell r="E219"/>
          <cell r="F219"/>
          <cell r="G219"/>
        </row>
        <row r="220">
          <cell r="D220" t="str">
            <v/>
          </cell>
          <cell r="E220"/>
          <cell r="F220"/>
          <cell r="G220"/>
        </row>
        <row r="221">
          <cell r="D221" t="str">
            <v/>
          </cell>
          <cell r="E221"/>
          <cell r="F221"/>
          <cell r="G221"/>
        </row>
        <row r="222">
          <cell r="D222" t="str">
            <v/>
          </cell>
          <cell r="E222"/>
          <cell r="F222"/>
          <cell r="G222"/>
        </row>
        <row r="223">
          <cell r="D223" t="str">
            <v/>
          </cell>
          <cell r="E223"/>
          <cell r="F223"/>
          <cell r="G223"/>
        </row>
        <row r="224">
          <cell r="D224" t="str">
            <v/>
          </cell>
          <cell r="E224"/>
          <cell r="F224"/>
          <cell r="G224"/>
        </row>
        <row r="225">
          <cell r="D225" t="str">
            <v/>
          </cell>
          <cell r="E225"/>
          <cell r="F225"/>
          <cell r="G225"/>
        </row>
        <row r="226">
          <cell r="D226" t="str">
            <v/>
          </cell>
          <cell r="E226"/>
          <cell r="F226"/>
          <cell r="G226"/>
        </row>
        <row r="227">
          <cell r="D227" t="str">
            <v/>
          </cell>
          <cell r="E227"/>
          <cell r="F227"/>
          <cell r="G227"/>
        </row>
        <row r="228">
          <cell r="D228" t="str">
            <v/>
          </cell>
          <cell r="E228"/>
          <cell r="F228"/>
          <cell r="G228"/>
        </row>
        <row r="229">
          <cell r="D229"/>
          <cell r="E229"/>
          <cell r="F229"/>
          <cell r="G229"/>
        </row>
        <row r="230">
          <cell r="D230" t="str">
            <v/>
          </cell>
          <cell r="E230">
            <v>0</v>
          </cell>
          <cell r="F230">
            <v>0</v>
          </cell>
          <cell r="G230">
            <v>0</v>
          </cell>
        </row>
        <row r="231">
          <cell r="D231" t="str">
            <v/>
          </cell>
          <cell r="E231"/>
          <cell r="F231"/>
          <cell r="G231"/>
        </row>
        <row r="232">
          <cell r="D232" t="str">
            <v/>
          </cell>
          <cell r="E232"/>
          <cell r="F232"/>
          <cell r="G232"/>
        </row>
        <row r="233">
          <cell r="D233" t="str">
            <v/>
          </cell>
          <cell r="E233"/>
          <cell r="F233"/>
          <cell r="G233"/>
        </row>
        <row r="234">
          <cell r="D234" t="str">
            <v/>
          </cell>
          <cell r="E234"/>
          <cell r="F234"/>
          <cell r="G234"/>
        </row>
        <row r="235">
          <cell r="D235" t="str">
            <v/>
          </cell>
          <cell r="E235"/>
          <cell r="F235"/>
          <cell r="G235"/>
        </row>
        <row r="236">
          <cell r="D236" t="str">
            <v/>
          </cell>
          <cell r="E236"/>
          <cell r="F236"/>
          <cell r="G236"/>
        </row>
        <row r="237">
          <cell r="D237" t="str">
            <v/>
          </cell>
          <cell r="E237"/>
          <cell r="F237"/>
          <cell r="G237"/>
        </row>
        <row r="238">
          <cell r="D238" t="str">
            <v/>
          </cell>
          <cell r="E238"/>
          <cell r="F238"/>
          <cell r="G238"/>
        </row>
        <row r="239">
          <cell r="D239" t="str">
            <v/>
          </cell>
          <cell r="E239"/>
          <cell r="F239"/>
          <cell r="G239"/>
        </row>
        <row r="240">
          <cell r="D240" t="str">
            <v/>
          </cell>
          <cell r="E240"/>
          <cell r="F240"/>
          <cell r="G240"/>
        </row>
        <row r="241">
          <cell r="D241"/>
          <cell r="E241"/>
          <cell r="F241"/>
          <cell r="G241"/>
        </row>
        <row r="242">
          <cell r="D242" t="str">
            <v/>
          </cell>
          <cell r="E242">
            <v>0</v>
          </cell>
          <cell r="F242">
            <v>0</v>
          </cell>
          <cell r="G242">
            <v>0</v>
          </cell>
        </row>
        <row r="243">
          <cell r="D243" t="str">
            <v/>
          </cell>
          <cell r="E243"/>
          <cell r="F243"/>
          <cell r="G243"/>
        </row>
        <row r="244">
          <cell r="D244" t="str">
            <v/>
          </cell>
          <cell r="E244"/>
          <cell r="F244"/>
          <cell r="G244"/>
        </row>
        <row r="245">
          <cell r="D245" t="str">
            <v/>
          </cell>
          <cell r="E245"/>
          <cell r="F245"/>
          <cell r="G245"/>
        </row>
        <row r="246">
          <cell r="D246" t="str">
            <v/>
          </cell>
          <cell r="E246"/>
          <cell r="F246"/>
          <cell r="G246"/>
        </row>
        <row r="247">
          <cell r="D247" t="str">
            <v/>
          </cell>
          <cell r="E247"/>
          <cell r="F247"/>
          <cell r="G247"/>
        </row>
        <row r="248">
          <cell r="D248" t="str">
            <v/>
          </cell>
          <cell r="E248"/>
          <cell r="F248"/>
          <cell r="G248"/>
        </row>
        <row r="249">
          <cell r="D249" t="str">
            <v/>
          </cell>
          <cell r="E249"/>
          <cell r="F249"/>
          <cell r="G249"/>
        </row>
        <row r="250">
          <cell r="D250" t="str">
            <v/>
          </cell>
          <cell r="E250"/>
          <cell r="F250"/>
          <cell r="G250"/>
        </row>
        <row r="251">
          <cell r="D251" t="str">
            <v/>
          </cell>
          <cell r="E251"/>
          <cell r="F251"/>
          <cell r="G251"/>
        </row>
        <row r="252">
          <cell r="D252" t="str">
            <v/>
          </cell>
          <cell r="E252"/>
          <cell r="F252"/>
          <cell r="G252"/>
        </row>
        <row r="253">
          <cell r="D253"/>
          <cell r="E253"/>
          <cell r="F253"/>
          <cell r="G253"/>
        </row>
        <row r="254">
          <cell r="D254" t="str">
            <v/>
          </cell>
          <cell r="E254">
            <v>0</v>
          </cell>
          <cell r="F254">
            <v>0</v>
          </cell>
          <cell r="G254">
            <v>0</v>
          </cell>
        </row>
        <row r="255">
          <cell r="D255" t="str">
            <v/>
          </cell>
          <cell r="E255"/>
          <cell r="F255"/>
          <cell r="G255"/>
        </row>
        <row r="256">
          <cell r="D256" t="str">
            <v/>
          </cell>
          <cell r="E256"/>
          <cell r="F256"/>
          <cell r="G256"/>
        </row>
        <row r="257">
          <cell r="D257" t="str">
            <v/>
          </cell>
          <cell r="E257"/>
          <cell r="F257"/>
          <cell r="G257"/>
        </row>
        <row r="258">
          <cell r="D258" t="str">
            <v/>
          </cell>
          <cell r="E258"/>
          <cell r="F258"/>
          <cell r="G258"/>
        </row>
        <row r="259">
          <cell r="D259" t="str">
            <v/>
          </cell>
          <cell r="E259"/>
          <cell r="F259"/>
          <cell r="G259"/>
        </row>
        <row r="260">
          <cell r="D260" t="str">
            <v/>
          </cell>
          <cell r="E260"/>
          <cell r="F260"/>
          <cell r="G260"/>
        </row>
        <row r="261">
          <cell r="D261" t="str">
            <v/>
          </cell>
          <cell r="E261"/>
          <cell r="F261"/>
          <cell r="G261"/>
        </row>
        <row r="262">
          <cell r="D262" t="str">
            <v/>
          </cell>
          <cell r="E262"/>
          <cell r="F262"/>
          <cell r="G262"/>
        </row>
        <row r="263">
          <cell r="D263" t="str">
            <v/>
          </cell>
          <cell r="E263"/>
          <cell r="F263"/>
          <cell r="G263"/>
        </row>
        <row r="264">
          <cell r="D264" t="str">
            <v/>
          </cell>
          <cell r="E264"/>
          <cell r="F264"/>
          <cell r="G264"/>
        </row>
        <row r="265">
          <cell r="D265"/>
          <cell r="E265"/>
          <cell r="F265"/>
          <cell r="G265"/>
        </row>
        <row r="266">
          <cell r="D266" t="str">
            <v/>
          </cell>
          <cell r="E266">
            <v>0</v>
          </cell>
          <cell r="F266">
            <v>0</v>
          </cell>
          <cell r="G266">
            <v>0</v>
          </cell>
        </row>
        <row r="267">
          <cell r="D267" t="str">
            <v/>
          </cell>
          <cell r="E267"/>
          <cell r="F267"/>
          <cell r="G267"/>
        </row>
        <row r="268">
          <cell r="D268" t="str">
            <v/>
          </cell>
          <cell r="E268"/>
          <cell r="F268"/>
          <cell r="G268"/>
        </row>
        <row r="269">
          <cell r="D269" t="str">
            <v/>
          </cell>
          <cell r="E269"/>
          <cell r="F269"/>
          <cell r="G269"/>
        </row>
        <row r="270">
          <cell r="D270" t="str">
            <v/>
          </cell>
          <cell r="E270"/>
          <cell r="F270"/>
          <cell r="G270"/>
        </row>
        <row r="271">
          <cell r="D271" t="str">
            <v/>
          </cell>
          <cell r="E271"/>
          <cell r="F271"/>
          <cell r="G271"/>
        </row>
        <row r="272">
          <cell r="D272" t="str">
            <v/>
          </cell>
          <cell r="E272"/>
          <cell r="F272"/>
          <cell r="G272"/>
        </row>
        <row r="273">
          <cell r="D273" t="str">
            <v/>
          </cell>
          <cell r="E273"/>
          <cell r="F273"/>
          <cell r="G273"/>
        </row>
        <row r="274">
          <cell r="D274" t="str">
            <v/>
          </cell>
          <cell r="E274"/>
          <cell r="F274"/>
          <cell r="G274"/>
        </row>
        <row r="275">
          <cell r="D275" t="str">
            <v/>
          </cell>
          <cell r="E275"/>
          <cell r="F275"/>
          <cell r="G275"/>
        </row>
        <row r="276">
          <cell r="D276" t="str">
            <v/>
          </cell>
          <cell r="E276"/>
          <cell r="F276"/>
          <cell r="G276"/>
        </row>
        <row r="277">
          <cell r="D277"/>
          <cell r="E277"/>
          <cell r="F277"/>
          <cell r="G277"/>
        </row>
        <row r="278">
          <cell r="D278" t="str">
            <v/>
          </cell>
          <cell r="E278">
            <v>0</v>
          </cell>
          <cell r="F278">
            <v>0</v>
          </cell>
          <cell r="G278">
            <v>0</v>
          </cell>
        </row>
        <row r="279">
          <cell r="D279" t="str">
            <v/>
          </cell>
          <cell r="E279"/>
          <cell r="F279"/>
          <cell r="G279"/>
        </row>
        <row r="280">
          <cell r="D280" t="str">
            <v/>
          </cell>
          <cell r="E280"/>
          <cell r="F280"/>
          <cell r="G280"/>
        </row>
        <row r="281">
          <cell r="D281" t="str">
            <v/>
          </cell>
          <cell r="E281"/>
          <cell r="F281"/>
          <cell r="G281"/>
        </row>
        <row r="282">
          <cell r="D282" t="str">
            <v/>
          </cell>
          <cell r="E282"/>
          <cell r="F282"/>
          <cell r="G282"/>
        </row>
        <row r="283">
          <cell r="D283" t="str">
            <v/>
          </cell>
          <cell r="E283"/>
          <cell r="F283"/>
          <cell r="G283"/>
        </row>
        <row r="284">
          <cell r="D284" t="str">
            <v/>
          </cell>
          <cell r="E284"/>
          <cell r="F284"/>
          <cell r="G284"/>
        </row>
        <row r="285">
          <cell r="D285" t="str">
            <v/>
          </cell>
          <cell r="E285"/>
          <cell r="F285"/>
          <cell r="G285"/>
        </row>
        <row r="286">
          <cell r="D286" t="str">
            <v/>
          </cell>
          <cell r="E286"/>
          <cell r="F286"/>
          <cell r="G286"/>
        </row>
        <row r="287">
          <cell r="D287" t="str">
            <v/>
          </cell>
          <cell r="E287"/>
          <cell r="F287"/>
          <cell r="G287"/>
        </row>
        <row r="288">
          <cell r="D288" t="str">
            <v/>
          </cell>
          <cell r="E288"/>
          <cell r="F288"/>
          <cell r="G288"/>
        </row>
        <row r="289">
          <cell r="D289"/>
          <cell r="E289"/>
          <cell r="F289"/>
          <cell r="G289"/>
        </row>
        <row r="290">
          <cell r="D290" t="str">
            <v/>
          </cell>
          <cell r="E290">
            <v>0</v>
          </cell>
          <cell r="F290">
            <v>0</v>
          </cell>
          <cell r="G290">
            <v>0</v>
          </cell>
        </row>
        <row r="291">
          <cell r="D291" t="str">
            <v/>
          </cell>
          <cell r="E291"/>
          <cell r="F291"/>
          <cell r="G291"/>
        </row>
        <row r="292">
          <cell r="D292" t="str">
            <v/>
          </cell>
          <cell r="E292"/>
          <cell r="F292"/>
          <cell r="G292"/>
        </row>
        <row r="293">
          <cell r="D293" t="str">
            <v/>
          </cell>
          <cell r="E293"/>
          <cell r="F293"/>
          <cell r="G293"/>
        </row>
        <row r="294">
          <cell r="D294" t="str">
            <v/>
          </cell>
          <cell r="E294"/>
          <cell r="F294"/>
          <cell r="G294"/>
        </row>
        <row r="295">
          <cell r="D295" t="str">
            <v/>
          </cell>
          <cell r="E295"/>
          <cell r="F295"/>
          <cell r="G295"/>
        </row>
        <row r="296">
          <cell r="D296" t="str">
            <v/>
          </cell>
          <cell r="E296"/>
          <cell r="F296"/>
          <cell r="G296"/>
        </row>
        <row r="297">
          <cell r="D297" t="str">
            <v/>
          </cell>
          <cell r="E297"/>
          <cell r="F297"/>
          <cell r="G297"/>
        </row>
        <row r="298">
          <cell r="D298" t="str">
            <v/>
          </cell>
          <cell r="E298"/>
          <cell r="F298"/>
          <cell r="G298"/>
        </row>
        <row r="299">
          <cell r="D299" t="str">
            <v/>
          </cell>
          <cell r="E299"/>
          <cell r="F299"/>
          <cell r="G299"/>
        </row>
        <row r="300">
          <cell r="D300" t="str">
            <v/>
          </cell>
          <cell r="E300"/>
          <cell r="F300"/>
          <cell r="G300"/>
        </row>
        <row r="301">
          <cell r="D301"/>
          <cell r="E301"/>
          <cell r="F301"/>
          <cell r="G301"/>
        </row>
        <row r="302">
          <cell r="D302" t="str">
            <v/>
          </cell>
          <cell r="E302">
            <v>0</v>
          </cell>
          <cell r="F302">
            <v>0</v>
          </cell>
          <cell r="G302">
            <v>0</v>
          </cell>
        </row>
        <row r="303">
          <cell r="D303" t="str">
            <v/>
          </cell>
          <cell r="E303"/>
          <cell r="F303"/>
          <cell r="G303"/>
        </row>
        <row r="304">
          <cell r="D304" t="str">
            <v/>
          </cell>
          <cell r="E304"/>
          <cell r="F304"/>
          <cell r="G304"/>
        </row>
        <row r="305">
          <cell r="D305" t="str">
            <v/>
          </cell>
          <cell r="E305"/>
          <cell r="F305"/>
          <cell r="G305"/>
        </row>
        <row r="306">
          <cell r="D306" t="str">
            <v/>
          </cell>
          <cell r="E306"/>
          <cell r="F306"/>
          <cell r="G306"/>
        </row>
        <row r="307">
          <cell r="D307" t="str">
            <v/>
          </cell>
          <cell r="E307"/>
          <cell r="F307"/>
          <cell r="G307"/>
        </row>
        <row r="308">
          <cell r="D308" t="str">
            <v/>
          </cell>
          <cell r="E308"/>
          <cell r="F308"/>
          <cell r="G308"/>
        </row>
        <row r="309">
          <cell r="D309" t="str">
            <v/>
          </cell>
          <cell r="E309"/>
          <cell r="F309"/>
          <cell r="G309"/>
        </row>
        <row r="310">
          <cell r="D310" t="str">
            <v/>
          </cell>
          <cell r="E310"/>
          <cell r="F310"/>
          <cell r="G310"/>
        </row>
        <row r="311">
          <cell r="D311" t="str">
            <v/>
          </cell>
          <cell r="E311"/>
          <cell r="F311"/>
          <cell r="G311"/>
        </row>
        <row r="312">
          <cell r="D312" t="str">
            <v/>
          </cell>
          <cell r="E312"/>
          <cell r="F312"/>
          <cell r="G312"/>
        </row>
        <row r="313">
          <cell r="D313"/>
          <cell r="E313"/>
          <cell r="F313"/>
          <cell r="G313"/>
        </row>
        <row r="314">
          <cell r="D314" t="str">
            <v/>
          </cell>
          <cell r="E314">
            <v>0</v>
          </cell>
          <cell r="F314">
            <v>0</v>
          </cell>
          <cell r="G314">
            <v>0</v>
          </cell>
        </row>
        <row r="315">
          <cell r="D315" t="str">
            <v/>
          </cell>
          <cell r="E315"/>
          <cell r="F315"/>
          <cell r="G315"/>
        </row>
        <row r="316">
          <cell r="D316" t="str">
            <v/>
          </cell>
          <cell r="E316"/>
          <cell r="F316"/>
          <cell r="G316"/>
        </row>
        <row r="317">
          <cell r="D317" t="str">
            <v/>
          </cell>
          <cell r="E317"/>
          <cell r="F317"/>
          <cell r="G317"/>
        </row>
        <row r="318">
          <cell r="D318" t="str">
            <v/>
          </cell>
          <cell r="E318"/>
          <cell r="F318"/>
          <cell r="G318"/>
        </row>
        <row r="319">
          <cell r="D319" t="str">
            <v/>
          </cell>
          <cell r="E319"/>
          <cell r="F319"/>
          <cell r="G319"/>
        </row>
        <row r="320">
          <cell r="D320" t="str">
            <v/>
          </cell>
          <cell r="E320"/>
          <cell r="F320"/>
          <cell r="G320"/>
        </row>
        <row r="321">
          <cell r="D321" t="str">
            <v/>
          </cell>
          <cell r="E321"/>
          <cell r="F321"/>
          <cell r="G321"/>
        </row>
        <row r="322">
          <cell r="D322" t="str">
            <v/>
          </cell>
          <cell r="E322"/>
          <cell r="F322"/>
          <cell r="G322"/>
        </row>
        <row r="323">
          <cell r="D323" t="str">
            <v/>
          </cell>
          <cell r="E323"/>
          <cell r="F323"/>
          <cell r="G323"/>
        </row>
        <row r="324">
          <cell r="D324" t="str">
            <v/>
          </cell>
          <cell r="E324"/>
          <cell r="F324"/>
          <cell r="G324"/>
        </row>
        <row r="325">
          <cell r="D325"/>
          <cell r="E325"/>
          <cell r="F325"/>
          <cell r="G325"/>
        </row>
        <row r="326">
          <cell r="D326" t="str">
            <v/>
          </cell>
          <cell r="E326">
            <v>0</v>
          </cell>
          <cell r="F326">
            <v>0</v>
          </cell>
          <cell r="G326">
            <v>0</v>
          </cell>
        </row>
        <row r="327">
          <cell r="D327" t="str">
            <v/>
          </cell>
          <cell r="E327"/>
          <cell r="F327"/>
          <cell r="G327"/>
        </row>
        <row r="328">
          <cell r="D328" t="str">
            <v/>
          </cell>
          <cell r="E328"/>
          <cell r="F328"/>
          <cell r="G328"/>
        </row>
        <row r="329">
          <cell r="D329" t="str">
            <v/>
          </cell>
          <cell r="E329"/>
          <cell r="F329"/>
          <cell r="G329"/>
        </row>
        <row r="330">
          <cell r="D330" t="str">
            <v/>
          </cell>
          <cell r="E330"/>
          <cell r="F330"/>
          <cell r="G330"/>
        </row>
        <row r="331">
          <cell r="D331" t="str">
            <v/>
          </cell>
          <cell r="E331"/>
          <cell r="F331"/>
          <cell r="G331"/>
        </row>
        <row r="332">
          <cell r="D332" t="str">
            <v/>
          </cell>
          <cell r="E332"/>
          <cell r="F332"/>
          <cell r="G332"/>
        </row>
        <row r="333">
          <cell r="D333" t="str">
            <v/>
          </cell>
          <cell r="E333"/>
          <cell r="F333"/>
          <cell r="G333"/>
        </row>
        <row r="334">
          <cell r="D334" t="str">
            <v/>
          </cell>
          <cell r="E334"/>
          <cell r="F334"/>
          <cell r="G334"/>
        </row>
        <row r="335">
          <cell r="D335" t="str">
            <v/>
          </cell>
          <cell r="E335"/>
          <cell r="F335"/>
          <cell r="G335"/>
        </row>
        <row r="336">
          <cell r="D336" t="str">
            <v/>
          </cell>
          <cell r="E336"/>
          <cell r="F336"/>
          <cell r="G336"/>
        </row>
        <row r="337">
          <cell r="D337"/>
          <cell r="E337"/>
          <cell r="F337"/>
          <cell r="G337"/>
        </row>
        <row r="338">
          <cell r="D338" t="str">
            <v/>
          </cell>
          <cell r="E338">
            <v>0</v>
          </cell>
          <cell r="F338">
            <v>0</v>
          </cell>
          <cell r="G338">
            <v>0</v>
          </cell>
        </row>
        <row r="339">
          <cell r="D339" t="str">
            <v/>
          </cell>
          <cell r="E339"/>
          <cell r="F339"/>
          <cell r="G339"/>
        </row>
        <row r="340">
          <cell r="D340" t="str">
            <v/>
          </cell>
          <cell r="E340"/>
          <cell r="F340"/>
          <cell r="G340"/>
        </row>
        <row r="341">
          <cell r="D341" t="str">
            <v/>
          </cell>
          <cell r="E341"/>
          <cell r="F341"/>
          <cell r="G341"/>
        </row>
        <row r="342">
          <cell r="D342" t="str">
            <v/>
          </cell>
          <cell r="E342"/>
          <cell r="F342"/>
          <cell r="G342"/>
        </row>
        <row r="343">
          <cell r="D343" t="str">
            <v/>
          </cell>
          <cell r="E343"/>
          <cell r="F343"/>
          <cell r="G343"/>
        </row>
        <row r="344">
          <cell r="D344" t="str">
            <v/>
          </cell>
          <cell r="E344"/>
          <cell r="F344"/>
          <cell r="G344"/>
        </row>
        <row r="345">
          <cell r="D345" t="str">
            <v/>
          </cell>
          <cell r="E345"/>
          <cell r="F345"/>
          <cell r="G345"/>
        </row>
        <row r="346">
          <cell r="D346" t="str">
            <v/>
          </cell>
          <cell r="E346"/>
          <cell r="F346"/>
          <cell r="G346"/>
        </row>
        <row r="347">
          <cell r="D347" t="str">
            <v/>
          </cell>
          <cell r="E347"/>
          <cell r="F347"/>
          <cell r="G347"/>
        </row>
        <row r="348">
          <cell r="D348" t="str">
            <v/>
          </cell>
          <cell r="E348"/>
          <cell r="F348"/>
          <cell r="G348"/>
        </row>
        <row r="349">
          <cell r="D349"/>
          <cell r="E349"/>
          <cell r="F349"/>
          <cell r="G349"/>
        </row>
        <row r="350">
          <cell r="D350" t="str">
            <v/>
          </cell>
          <cell r="E350">
            <v>0</v>
          </cell>
          <cell r="F350">
            <v>0</v>
          </cell>
          <cell r="G350">
            <v>0</v>
          </cell>
        </row>
        <row r="351">
          <cell r="D351" t="str">
            <v/>
          </cell>
          <cell r="E351"/>
          <cell r="F351"/>
          <cell r="G351"/>
        </row>
        <row r="352">
          <cell r="D352" t="str">
            <v/>
          </cell>
          <cell r="E352"/>
          <cell r="F352"/>
          <cell r="G352"/>
        </row>
        <row r="353">
          <cell r="D353" t="str">
            <v/>
          </cell>
          <cell r="E353"/>
          <cell r="F353"/>
          <cell r="G353"/>
        </row>
        <row r="354">
          <cell r="D354" t="str">
            <v/>
          </cell>
          <cell r="E354"/>
          <cell r="F354"/>
          <cell r="G354"/>
        </row>
        <row r="355">
          <cell r="D355" t="str">
            <v/>
          </cell>
          <cell r="E355"/>
          <cell r="F355"/>
          <cell r="G355"/>
        </row>
        <row r="356">
          <cell r="D356" t="str">
            <v/>
          </cell>
          <cell r="E356"/>
          <cell r="F356"/>
          <cell r="G356"/>
        </row>
        <row r="357">
          <cell r="D357" t="str">
            <v/>
          </cell>
          <cell r="E357"/>
          <cell r="F357"/>
          <cell r="G357"/>
        </row>
        <row r="358">
          <cell r="D358" t="str">
            <v/>
          </cell>
          <cell r="E358"/>
          <cell r="F358"/>
          <cell r="G358"/>
        </row>
        <row r="359">
          <cell r="D359" t="str">
            <v/>
          </cell>
          <cell r="E359"/>
          <cell r="F359"/>
          <cell r="G359"/>
        </row>
        <row r="360">
          <cell r="D360" t="str">
            <v/>
          </cell>
          <cell r="E360"/>
          <cell r="F360"/>
          <cell r="G360"/>
        </row>
        <row r="361">
          <cell r="D361"/>
          <cell r="E361"/>
          <cell r="F361"/>
          <cell r="G361"/>
        </row>
        <row r="362">
          <cell r="D362" t="str">
            <v/>
          </cell>
          <cell r="E362">
            <v>0</v>
          </cell>
          <cell r="F362">
            <v>0</v>
          </cell>
          <cell r="G362">
            <v>0</v>
          </cell>
        </row>
        <row r="363">
          <cell r="D363" t="str">
            <v/>
          </cell>
          <cell r="E363"/>
          <cell r="F363"/>
          <cell r="G363"/>
        </row>
        <row r="364">
          <cell r="D364" t="str">
            <v/>
          </cell>
          <cell r="E364"/>
          <cell r="F364"/>
          <cell r="G364"/>
        </row>
        <row r="365">
          <cell r="D365" t="str">
            <v/>
          </cell>
          <cell r="E365"/>
          <cell r="F365"/>
          <cell r="G365"/>
        </row>
        <row r="366">
          <cell r="D366" t="str">
            <v/>
          </cell>
          <cell r="E366"/>
          <cell r="F366"/>
          <cell r="G366"/>
        </row>
        <row r="367">
          <cell r="D367" t="str">
            <v/>
          </cell>
          <cell r="E367"/>
          <cell r="F367"/>
          <cell r="G367"/>
        </row>
        <row r="368">
          <cell r="D368" t="str">
            <v/>
          </cell>
          <cell r="E368"/>
          <cell r="F368"/>
          <cell r="G368"/>
        </row>
        <row r="369">
          <cell r="D369" t="str">
            <v/>
          </cell>
          <cell r="E369"/>
          <cell r="F369"/>
          <cell r="G369"/>
        </row>
        <row r="370">
          <cell r="D370" t="str">
            <v/>
          </cell>
          <cell r="E370"/>
          <cell r="F370"/>
          <cell r="G370"/>
        </row>
        <row r="371">
          <cell r="D371" t="str">
            <v/>
          </cell>
          <cell r="E371"/>
          <cell r="F371"/>
          <cell r="G371"/>
        </row>
        <row r="372">
          <cell r="D372" t="str">
            <v/>
          </cell>
          <cell r="E372"/>
          <cell r="F372"/>
          <cell r="G372"/>
        </row>
        <row r="373">
          <cell r="D373"/>
          <cell r="E373"/>
          <cell r="F373"/>
          <cell r="G373"/>
        </row>
        <row r="374">
          <cell r="D374"/>
          <cell r="E374"/>
          <cell r="F374"/>
          <cell r="G374"/>
        </row>
        <row r="375">
          <cell r="E375"/>
          <cell r="F375"/>
          <cell r="G375"/>
        </row>
      </sheetData>
      <sheetData sheetId="55">
        <row r="15">
          <cell r="D15" t="str">
            <v>Comprehensive Agricultural Support Programme Grant</v>
          </cell>
          <cell r="E15">
            <v>116753</v>
          </cell>
          <cell r="F15">
            <v>119697</v>
          </cell>
          <cell r="G15">
            <v>121652</v>
          </cell>
        </row>
        <row r="16">
          <cell r="D16" t="str">
            <v>Ilima/Letsema Projects Grant</v>
          </cell>
          <cell r="E16">
            <v>57721</v>
          </cell>
          <cell r="F16">
            <v>58993</v>
          </cell>
          <cell r="G16">
            <v>59979</v>
          </cell>
        </row>
        <row r="17">
          <cell r="D17" t="str">
            <v>Land Care Programme Grant: Poverty Relief and Infrastructure Development</v>
          </cell>
          <cell r="E17">
            <v>5451</v>
          </cell>
          <cell r="F17">
            <v>5532</v>
          </cell>
          <cell r="G17">
            <v>5680</v>
          </cell>
        </row>
        <row r="18">
          <cell r="D18" t="str">
            <v/>
          </cell>
          <cell r="E18"/>
          <cell r="F18"/>
          <cell r="G18"/>
        </row>
        <row r="19">
          <cell r="D19" t="str">
            <v/>
          </cell>
          <cell r="E19"/>
          <cell r="F19"/>
          <cell r="G19"/>
        </row>
        <row r="20">
          <cell r="D20" t="str">
            <v/>
          </cell>
          <cell r="E20"/>
          <cell r="F20"/>
          <cell r="G20"/>
        </row>
        <row r="21">
          <cell r="D21" t="str">
            <v/>
          </cell>
          <cell r="E21"/>
          <cell r="F21"/>
          <cell r="G21"/>
        </row>
        <row r="22">
          <cell r="D22" t="str">
            <v/>
          </cell>
          <cell r="E22"/>
          <cell r="F22"/>
          <cell r="G22"/>
        </row>
        <row r="23">
          <cell r="D23" t="str">
            <v/>
          </cell>
          <cell r="E23"/>
          <cell r="F23"/>
          <cell r="G23"/>
        </row>
        <row r="24">
          <cell r="D24" t="str">
            <v/>
          </cell>
          <cell r="E24"/>
          <cell r="F24"/>
          <cell r="G24"/>
        </row>
        <row r="25">
          <cell r="D25"/>
          <cell r="E25"/>
          <cell r="F25"/>
          <cell r="G25"/>
        </row>
        <row r="26">
          <cell r="D26" t="str">
            <v>Basic Education</v>
          </cell>
          <cell r="E26">
            <v>1677753</v>
          </cell>
          <cell r="F26">
            <v>1662876</v>
          </cell>
          <cell r="G26">
            <v>1735202</v>
          </cell>
        </row>
        <row r="27">
          <cell r="D27" t="str">
            <v>Education Infrastructure Grant</v>
          </cell>
          <cell r="E27">
            <v>1158098</v>
          </cell>
          <cell r="F27">
            <v>1129934</v>
          </cell>
          <cell r="G27">
            <v>1180389</v>
          </cell>
        </row>
        <row r="28">
          <cell r="D28" t="str">
            <v>HIV and AIDS (Life Skills Education) Grant</v>
          </cell>
          <cell r="E28">
            <v>20368</v>
          </cell>
          <cell r="F28">
            <v>17719</v>
          </cell>
          <cell r="G28">
            <v>18071</v>
          </cell>
        </row>
        <row r="29">
          <cell r="D29" t="str">
            <v>Learners With Profound Intellectual Disabilities Grant</v>
          </cell>
          <cell r="E29">
            <v>28553</v>
          </cell>
          <cell r="F29">
            <v>29216</v>
          </cell>
          <cell r="G29">
            <v>31069</v>
          </cell>
        </row>
        <row r="30">
          <cell r="D30" t="str">
            <v>Maths, Science and Technology Grant</v>
          </cell>
          <cell r="E30">
            <v>36347</v>
          </cell>
          <cell r="F30">
            <v>37184</v>
          </cell>
          <cell r="G30">
            <v>38135</v>
          </cell>
        </row>
        <row r="31">
          <cell r="D31" t="str">
            <v>National School Nutrition Programme Grant</v>
          </cell>
          <cell r="E31">
            <v>434387</v>
          </cell>
          <cell r="F31">
            <v>448823</v>
          </cell>
          <cell r="G31">
            <v>467538</v>
          </cell>
        </row>
        <row r="32">
          <cell r="D32" t="str">
            <v/>
          </cell>
          <cell r="E32"/>
          <cell r="F32"/>
          <cell r="G32"/>
        </row>
        <row r="33">
          <cell r="D33" t="str">
            <v/>
          </cell>
          <cell r="E33"/>
          <cell r="F33"/>
          <cell r="G33"/>
        </row>
        <row r="34">
          <cell r="D34" t="str">
            <v/>
          </cell>
          <cell r="E34"/>
          <cell r="F34"/>
          <cell r="G34"/>
        </row>
        <row r="35">
          <cell r="D35" t="str">
            <v/>
          </cell>
          <cell r="E35"/>
          <cell r="F35"/>
          <cell r="G35"/>
        </row>
        <row r="36">
          <cell r="D36" t="str">
            <v/>
          </cell>
          <cell r="E36"/>
          <cell r="F36"/>
          <cell r="G36"/>
        </row>
        <row r="37">
          <cell r="D37"/>
          <cell r="E37"/>
          <cell r="F37"/>
          <cell r="G37"/>
        </row>
        <row r="38">
          <cell r="D38" t="str">
            <v>Cooperative Governance</v>
          </cell>
          <cell r="E38">
            <v>0</v>
          </cell>
          <cell r="F38">
            <v>0</v>
          </cell>
          <cell r="G38">
            <v>0</v>
          </cell>
        </row>
        <row r="39">
          <cell r="D39" t="str">
            <v>Provincial Disaster Relief Grant</v>
          </cell>
          <cell r="E39"/>
          <cell r="F39"/>
          <cell r="G39"/>
        </row>
        <row r="40">
          <cell r="D40" t="str">
            <v/>
          </cell>
          <cell r="E40"/>
          <cell r="F40"/>
          <cell r="G40"/>
        </row>
        <row r="41">
          <cell r="D41" t="str">
            <v/>
          </cell>
          <cell r="E41"/>
          <cell r="F41"/>
          <cell r="G41"/>
        </row>
        <row r="42">
          <cell r="D42" t="str">
            <v/>
          </cell>
          <cell r="E42"/>
          <cell r="F42"/>
          <cell r="G42"/>
        </row>
        <row r="43">
          <cell r="D43" t="str">
            <v/>
          </cell>
          <cell r="E43"/>
          <cell r="F43"/>
          <cell r="G43"/>
        </row>
        <row r="44">
          <cell r="D44" t="str">
            <v/>
          </cell>
          <cell r="E44"/>
          <cell r="F44"/>
          <cell r="G44"/>
        </row>
        <row r="45">
          <cell r="D45" t="str">
            <v/>
          </cell>
          <cell r="E45"/>
          <cell r="F45"/>
          <cell r="G45"/>
        </row>
        <row r="46">
          <cell r="D46" t="str">
            <v/>
          </cell>
          <cell r="E46"/>
          <cell r="F46"/>
          <cell r="G46"/>
        </row>
        <row r="47">
          <cell r="D47" t="str">
            <v/>
          </cell>
          <cell r="E47"/>
          <cell r="F47"/>
          <cell r="G47"/>
        </row>
        <row r="48">
          <cell r="D48" t="str">
            <v/>
          </cell>
          <cell r="E48"/>
          <cell r="F48"/>
          <cell r="G48"/>
        </row>
        <row r="49">
          <cell r="D49"/>
          <cell r="E49"/>
          <cell r="F49"/>
          <cell r="G49"/>
        </row>
        <row r="50">
          <cell r="D50" t="str">
            <v>Health</v>
          </cell>
          <cell r="E50">
            <v>6959296</v>
          </cell>
          <cell r="F50">
            <v>7038176</v>
          </cell>
          <cell r="G50">
            <v>7024189</v>
          </cell>
        </row>
        <row r="51">
          <cell r="D51" t="str">
            <v>Health Facility Revitalisation Grant</v>
          </cell>
          <cell r="E51">
            <v>724865</v>
          </cell>
          <cell r="F51">
            <v>728920</v>
          </cell>
          <cell r="G51">
            <v>803515</v>
          </cell>
        </row>
        <row r="52">
          <cell r="D52" t="str">
            <v>HIV, TB, Malaria and Community Outreach Grant</v>
          </cell>
          <cell r="E52">
            <v>2147742</v>
          </cell>
          <cell r="F52">
            <v>2154580</v>
          </cell>
          <cell r="G52">
            <v>2065397</v>
          </cell>
        </row>
        <row r="53">
          <cell r="D53" t="str">
            <v>Human Resources and Training Grant</v>
          </cell>
          <cell r="E53">
            <v>795929</v>
          </cell>
          <cell r="F53">
            <v>818062</v>
          </cell>
          <cell r="G53">
            <v>805331</v>
          </cell>
        </row>
        <row r="54">
          <cell r="D54" t="str">
            <v>National Tertiary Services Grant</v>
          </cell>
          <cell r="E54">
            <v>3272981</v>
          </cell>
          <cell r="F54">
            <v>3318681</v>
          </cell>
          <cell r="G54">
            <v>3332007</v>
          </cell>
        </row>
        <row r="55">
          <cell r="D55" t="str">
            <v>National Health Insurance Grant</v>
          </cell>
          <cell r="E55">
            <v>17779</v>
          </cell>
          <cell r="F55">
            <v>17933</v>
          </cell>
          <cell r="G55">
            <v>17939</v>
          </cell>
        </row>
        <row r="56">
          <cell r="D56" t="str">
            <v/>
          </cell>
          <cell r="E56"/>
          <cell r="F56"/>
          <cell r="G56"/>
        </row>
        <row r="57">
          <cell r="D57" t="str">
            <v/>
          </cell>
          <cell r="E57"/>
          <cell r="F57"/>
          <cell r="G57"/>
        </row>
        <row r="58">
          <cell r="D58" t="str">
            <v/>
          </cell>
          <cell r="E58"/>
          <cell r="F58"/>
          <cell r="G58"/>
        </row>
        <row r="59">
          <cell r="D59" t="str">
            <v/>
          </cell>
          <cell r="E59"/>
          <cell r="F59"/>
          <cell r="G59"/>
        </row>
        <row r="60">
          <cell r="D60" t="str">
            <v/>
          </cell>
          <cell r="E60"/>
          <cell r="F60"/>
          <cell r="G60"/>
        </row>
        <row r="61">
          <cell r="D61"/>
          <cell r="E61"/>
          <cell r="F61"/>
          <cell r="G61"/>
        </row>
        <row r="62">
          <cell r="D62" t="str">
            <v>Human Settlements</v>
          </cell>
          <cell r="E62">
            <v>2032714</v>
          </cell>
          <cell r="F62">
            <v>2113056</v>
          </cell>
          <cell r="G62">
            <v>2207509</v>
          </cell>
        </row>
        <row r="63">
          <cell r="D63" t="str">
            <v>Human Settlements Development Grant</v>
          </cell>
          <cell r="E63">
            <v>1575285</v>
          </cell>
          <cell r="F63">
            <v>1628418</v>
          </cell>
          <cell r="G63">
            <v>1701511</v>
          </cell>
        </row>
        <row r="64">
          <cell r="D64" t="str">
            <v>Informal Settlements Upgrading Partnership Grant: Provinces</v>
          </cell>
          <cell r="E64">
            <v>457429</v>
          </cell>
          <cell r="F64">
            <v>484638</v>
          </cell>
          <cell r="G64">
            <v>505998</v>
          </cell>
        </row>
        <row r="65">
          <cell r="D65" t="str">
            <v>Provincial Emergency Housing Grant</v>
          </cell>
          <cell r="E65">
            <v>0</v>
          </cell>
          <cell r="F65">
            <v>0</v>
          </cell>
          <cell r="G65">
            <v>0</v>
          </cell>
        </row>
        <row r="66">
          <cell r="D66" t="str">
            <v/>
          </cell>
          <cell r="E66"/>
          <cell r="F66"/>
          <cell r="G66"/>
        </row>
        <row r="67">
          <cell r="D67" t="str">
            <v/>
          </cell>
          <cell r="E67"/>
          <cell r="F67"/>
          <cell r="G67"/>
        </row>
        <row r="68">
          <cell r="D68" t="str">
            <v/>
          </cell>
          <cell r="E68"/>
          <cell r="F68"/>
          <cell r="G68"/>
        </row>
        <row r="69">
          <cell r="D69" t="str">
            <v/>
          </cell>
          <cell r="E69"/>
          <cell r="F69"/>
          <cell r="G69"/>
        </row>
        <row r="70">
          <cell r="D70" t="str">
            <v/>
          </cell>
          <cell r="E70"/>
          <cell r="F70"/>
          <cell r="G70"/>
        </row>
        <row r="71">
          <cell r="D71" t="str">
            <v/>
          </cell>
          <cell r="E71"/>
          <cell r="F71"/>
          <cell r="G71"/>
        </row>
        <row r="72">
          <cell r="D72" t="str">
            <v/>
          </cell>
          <cell r="E72"/>
          <cell r="F72"/>
          <cell r="G72"/>
        </row>
        <row r="73">
          <cell r="D73"/>
          <cell r="E73"/>
          <cell r="F73"/>
          <cell r="G73"/>
        </row>
        <row r="74">
          <cell r="D74" t="str">
            <v>Public Works and Infrastructure</v>
          </cell>
          <cell r="E74">
            <v>68800</v>
          </cell>
          <cell r="F74">
            <v>0</v>
          </cell>
          <cell r="G74">
            <v>0</v>
          </cell>
        </row>
        <row r="75">
          <cell r="D75" t="str">
            <v>Expanded Public Works Programme Integrated Grant for Provinces</v>
          </cell>
          <cell r="E75">
            <v>29773</v>
          </cell>
          <cell r="F75">
            <v>0</v>
          </cell>
          <cell r="G75">
            <v>0</v>
          </cell>
        </row>
        <row r="76">
          <cell r="D76" t="str">
            <v>Social Sector Expanded Public Works Programme Incentive Grant for Provinces</v>
          </cell>
          <cell r="E76">
            <v>39027</v>
          </cell>
          <cell r="F76">
            <v>0</v>
          </cell>
          <cell r="G76">
            <v>0</v>
          </cell>
        </row>
        <row r="77">
          <cell r="D77" t="str">
            <v/>
          </cell>
          <cell r="E77"/>
          <cell r="F77"/>
          <cell r="G77"/>
        </row>
        <row r="78">
          <cell r="D78" t="str">
            <v/>
          </cell>
          <cell r="E78"/>
          <cell r="F78"/>
          <cell r="G78"/>
        </row>
        <row r="79">
          <cell r="D79" t="str">
            <v/>
          </cell>
          <cell r="E79"/>
          <cell r="F79"/>
          <cell r="G79"/>
        </row>
        <row r="80">
          <cell r="D80" t="str">
            <v/>
          </cell>
          <cell r="E80"/>
          <cell r="F80"/>
          <cell r="G80"/>
        </row>
        <row r="81">
          <cell r="D81" t="str">
            <v/>
          </cell>
          <cell r="E81"/>
          <cell r="F81"/>
          <cell r="G81"/>
        </row>
        <row r="82">
          <cell r="D82" t="str">
            <v/>
          </cell>
          <cell r="E82"/>
          <cell r="F82"/>
          <cell r="G82"/>
        </row>
        <row r="83">
          <cell r="D83" t="str">
            <v/>
          </cell>
          <cell r="E83"/>
          <cell r="F83"/>
          <cell r="G83"/>
        </row>
        <row r="84">
          <cell r="D84" t="str">
            <v/>
          </cell>
          <cell r="E84"/>
          <cell r="F84"/>
          <cell r="G84"/>
        </row>
        <row r="85">
          <cell r="D85"/>
          <cell r="E85"/>
          <cell r="F85"/>
          <cell r="G85"/>
        </row>
        <row r="86">
          <cell r="D86" t="str">
            <v>Social Development</v>
          </cell>
          <cell r="E86">
            <v>102273</v>
          </cell>
          <cell r="F86">
            <v>101631</v>
          </cell>
          <cell r="G86">
            <v>105943</v>
          </cell>
        </row>
        <row r="87">
          <cell r="D87" t="str">
            <v>Early Childhood Development Grant</v>
          </cell>
          <cell r="E87">
            <v>102273</v>
          </cell>
          <cell r="F87">
            <v>101631</v>
          </cell>
          <cell r="G87">
            <v>105943</v>
          </cell>
        </row>
        <row r="88">
          <cell r="D88" t="str">
            <v/>
          </cell>
          <cell r="E88"/>
          <cell r="F88"/>
          <cell r="G88"/>
        </row>
        <row r="89">
          <cell r="D89" t="str">
            <v/>
          </cell>
          <cell r="E89"/>
          <cell r="F89"/>
          <cell r="G89"/>
        </row>
        <row r="90">
          <cell r="D90" t="str">
            <v/>
          </cell>
          <cell r="E90"/>
          <cell r="F90"/>
          <cell r="G90"/>
        </row>
        <row r="91">
          <cell r="D91" t="str">
            <v/>
          </cell>
          <cell r="E91"/>
          <cell r="F91"/>
          <cell r="G91"/>
        </row>
        <row r="92">
          <cell r="D92" t="str">
            <v/>
          </cell>
          <cell r="E92"/>
          <cell r="F92"/>
          <cell r="G92"/>
        </row>
        <row r="93">
          <cell r="D93" t="str">
            <v/>
          </cell>
          <cell r="E93"/>
          <cell r="F93"/>
          <cell r="G93"/>
        </row>
        <row r="94">
          <cell r="D94" t="str">
            <v/>
          </cell>
          <cell r="E94"/>
          <cell r="F94"/>
          <cell r="G94"/>
        </row>
        <row r="95">
          <cell r="D95" t="str">
            <v/>
          </cell>
          <cell r="E95"/>
          <cell r="F95"/>
          <cell r="G95"/>
        </row>
        <row r="96">
          <cell r="D96" t="str">
            <v/>
          </cell>
          <cell r="E96"/>
          <cell r="F96"/>
          <cell r="G96"/>
        </row>
        <row r="97">
          <cell r="D97"/>
          <cell r="E97"/>
          <cell r="F97"/>
          <cell r="G97"/>
        </row>
        <row r="98">
          <cell r="D98" t="str">
            <v>Sport, Arts and Culture</v>
          </cell>
          <cell r="E98">
            <v>277746</v>
          </cell>
          <cell r="F98">
            <v>277864</v>
          </cell>
          <cell r="G98">
            <v>277605</v>
          </cell>
        </row>
        <row r="99">
          <cell r="D99" t="str">
            <v>Community Library Services Grant</v>
          </cell>
          <cell r="E99">
            <v>188862</v>
          </cell>
          <cell r="F99">
            <v>190102</v>
          </cell>
          <cell r="G99">
            <v>193331</v>
          </cell>
        </row>
        <row r="100">
          <cell r="D100" t="str">
            <v>Mass Participation and Sport Development Grant</v>
          </cell>
          <cell r="E100">
            <v>88884</v>
          </cell>
          <cell r="F100">
            <v>87762</v>
          </cell>
          <cell r="G100">
            <v>84274</v>
          </cell>
        </row>
        <row r="101">
          <cell r="D101" t="str">
            <v/>
          </cell>
          <cell r="E101"/>
          <cell r="F101"/>
          <cell r="G101"/>
        </row>
        <row r="102">
          <cell r="D102" t="str">
            <v/>
          </cell>
          <cell r="E102"/>
          <cell r="F102"/>
          <cell r="G102"/>
        </row>
        <row r="103">
          <cell r="D103" t="str">
            <v/>
          </cell>
          <cell r="E103"/>
          <cell r="F103"/>
          <cell r="G103"/>
        </row>
        <row r="104">
          <cell r="D104" t="str">
            <v/>
          </cell>
          <cell r="E104"/>
          <cell r="F104"/>
          <cell r="G104"/>
        </row>
        <row r="105">
          <cell r="D105" t="str">
            <v/>
          </cell>
          <cell r="E105"/>
          <cell r="F105"/>
          <cell r="G105"/>
        </row>
        <row r="106">
          <cell r="D106" t="str">
            <v/>
          </cell>
          <cell r="E106"/>
          <cell r="F106"/>
          <cell r="G106"/>
        </row>
        <row r="107">
          <cell r="D107" t="str">
            <v/>
          </cell>
          <cell r="E107"/>
          <cell r="F107"/>
          <cell r="G107"/>
        </row>
        <row r="108">
          <cell r="D108" t="str">
            <v/>
          </cell>
          <cell r="E108"/>
          <cell r="F108"/>
          <cell r="G108"/>
        </row>
        <row r="109">
          <cell r="D109"/>
          <cell r="E109"/>
          <cell r="F109"/>
          <cell r="G109"/>
        </row>
        <row r="110">
          <cell r="D110" t="str">
            <v>Transport</v>
          </cell>
          <cell r="E110">
            <v>2231690</v>
          </cell>
          <cell r="F110">
            <v>2120283</v>
          </cell>
          <cell r="G110">
            <v>2219613.9597629597</v>
          </cell>
        </row>
        <row r="111">
          <cell r="D111" t="str">
            <v>Provincial Roads Maintenance Grant</v>
          </cell>
          <cell r="E111">
            <v>1099046</v>
          </cell>
          <cell r="F111">
            <v>992470</v>
          </cell>
          <cell r="G111">
            <v>1042094</v>
          </cell>
        </row>
        <row r="112">
          <cell r="D112" t="str">
            <v>Public Transport Operations Grant</v>
          </cell>
          <cell r="E112">
            <v>1132644</v>
          </cell>
          <cell r="F112">
            <v>1127813</v>
          </cell>
          <cell r="G112">
            <v>1177519.9597629595</v>
          </cell>
        </row>
        <row r="113">
          <cell r="D113" t="str">
            <v/>
          </cell>
          <cell r="E113"/>
          <cell r="F113"/>
          <cell r="G113"/>
        </row>
        <row r="114">
          <cell r="D114" t="str">
            <v/>
          </cell>
          <cell r="E114"/>
          <cell r="F114"/>
          <cell r="G114"/>
        </row>
        <row r="115">
          <cell r="D115" t="str">
            <v/>
          </cell>
          <cell r="E115"/>
          <cell r="F115"/>
          <cell r="G115"/>
        </row>
        <row r="116">
          <cell r="D116" t="str">
            <v/>
          </cell>
          <cell r="E116"/>
          <cell r="F116"/>
          <cell r="G116"/>
        </row>
        <row r="117">
          <cell r="D117" t="str">
            <v/>
          </cell>
          <cell r="E117"/>
          <cell r="F117"/>
          <cell r="G117"/>
        </row>
        <row r="118">
          <cell r="D118" t="str">
            <v/>
          </cell>
          <cell r="E118"/>
          <cell r="F118"/>
          <cell r="G118"/>
        </row>
        <row r="119">
          <cell r="D119" t="str">
            <v/>
          </cell>
          <cell r="E119"/>
          <cell r="F119"/>
          <cell r="G119"/>
        </row>
        <row r="120">
          <cell r="D120" t="str">
            <v/>
          </cell>
          <cell r="E120"/>
          <cell r="F120"/>
          <cell r="G120"/>
        </row>
        <row r="121">
          <cell r="D121"/>
          <cell r="E121"/>
          <cell r="F121"/>
          <cell r="G121"/>
        </row>
        <row r="122">
          <cell r="D122" t="str">
            <v/>
          </cell>
          <cell r="E122">
            <v>0</v>
          </cell>
          <cell r="F122">
            <v>0</v>
          </cell>
          <cell r="G122">
            <v>0</v>
          </cell>
        </row>
        <row r="123">
          <cell r="D123" t="str">
            <v/>
          </cell>
          <cell r="E123"/>
          <cell r="F123"/>
          <cell r="G123"/>
        </row>
        <row r="124">
          <cell r="D124" t="str">
            <v/>
          </cell>
          <cell r="E124"/>
          <cell r="F124"/>
          <cell r="G124"/>
        </row>
        <row r="125">
          <cell r="D125" t="str">
            <v/>
          </cell>
          <cell r="E125"/>
          <cell r="F125"/>
          <cell r="G125"/>
        </row>
        <row r="126">
          <cell r="D126" t="str">
            <v/>
          </cell>
          <cell r="E126"/>
          <cell r="F126"/>
          <cell r="G126"/>
        </row>
        <row r="127">
          <cell r="D127" t="str">
            <v/>
          </cell>
          <cell r="E127"/>
          <cell r="F127"/>
          <cell r="G127"/>
        </row>
        <row r="128">
          <cell r="D128" t="str">
            <v/>
          </cell>
          <cell r="E128"/>
          <cell r="F128"/>
          <cell r="G128"/>
        </row>
        <row r="129">
          <cell r="D129" t="str">
            <v/>
          </cell>
          <cell r="E129"/>
          <cell r="F129"/>
          <cell r="G129"/>
        </row>
        <row r="130">
          <cell r="D130" t="str">
            <v/>
          </cell>
          <cell r="E130"/>
          <cell r="F130"/>
          <cell r="G130"/>
        </row>
        <row r="131">
          <cell r="D131" t="str">
            <v/>
          </cell>
          <cell r="E131"/>
          <cell r="F131"/>
          <cell r="G131"/>
        </row>
        <row r="132">
          <cell r="D132" t="str">
            <v/>
          </cell>
          <cell r="E132"/>
          <cell r="F132"/>
          <cell r="G132"/>
        </row>
        <row r="133">
          <cell r="D133"/>
          <cell r="E133"/>
          <cell r="F133"/>
          <cell r="G133"/>
        </row>
        <row r="134">
          <cell r="D134" t="str">
            <v/>
          </cell>
          <cell r="E134">
            <v>0</v>
          </cell>
          <cell r="F134">
            <v>0</v>
          </cell>
          <cell r="G134">
            <v>0</v>
          </cell>
        </row>
        <row r="135">
          <cell r="D135" t="str">
            <v/>
          </cell>
          <cell r="E135"/>
          <cell r="F135"/>
          <cell r="G135"/>
        </row>
        <row r="136">
          <cell r="D136" t="str">
            <v/>
          </cell>
          <cell r="E136"/>
          <cell r="F136"/>
          <cell r="G136"/>
        </row>
        <row r="137">
          <cell r="D137" t="str">
            <v/>
          </cell>
          <cell r="E137"/>
          <cell r="F137"/>
          <cell r="G137"/>
        </row>
        <row r="138">
          <cell r="D138" t="str">
            <v/>
          </cell>
          <cell r="E138"/>
          <cell r="F138"/>
          <cell r="G138"/>
        </row>
        <row r="139">
          <cell r="D139" t="str">
            <v/>
          </cell>
          <cell r="E139"/>
          <cell r="F139"/>
          <cell r="G139"/>
        </row>
        <row r="140">
          <cell r="D140" t="str">
            <v/>
          </cell>
          <cell r="E140"/>
          <cell r="F140"/>
          <cell r="G140"/>
        </row>
        <row r="141">
          <cell r="D141" t="str">
            <v/>
          </cell>
          <cell r="E141"/>
          <cell r="F141"/>
          <cell r="G141"/>
        </row>
        <row r="142">
          <cell r="D142" t="str">
            <v/>
          </cell>
          <cell r="E142"/>
          <cell r="F142"/>
          <cell r="G142"/>
        </row>
        <row r="143">
          <cell r="D143" t="str">
            <v/>
          </cell>
          <cell r="E143"/>
          <cell r="F143"/>
          <cell r="G143"/>
        </row>
        <row r="144">
          <cell r="D144" t="str">
            <v/>
          </cell>
          <cell r="E144"/>
          <cell r="F144"/>
          <cell r="G144"/>
        </row>
        <row r="145">
          <cell r="D145"/>
          <cell r="E145"/>
          <cell r="F145"/>
          <cell r="G145"/>
        </row>
        <row r="146">
          <cell r="D146" t="str">
            <v/>
          </cell>
          <cell r="E146">
            <v>0</v>
          </cell>
          <cell r="F146">
            <v>0</v>
          </cell>
          <cell r="G146">
            <v>0</v>
          </cell>
        </row>
        <row r="147">
          <cell r="D147" t="str">
            <v/>
          </cell>
          <cell r="E147"/>
          <cell r="F147"/>
          <cell r="G147"/>
        </row>
        <row r="148">
          <cell r="D148" t="str">
            <v/>
          </cell>
          <cell r="E148"/>
          <cell r="F148"/>
          <cell r="G148"/>
        </row>
        <row r="149">
          <cell r="D149" t="str">
            <v/>
          </cell>
          <cell r="E149"/>
          <cell r="F149"/>
          <cell r="G149"/>
        </row>
        <row r="150">
          <cell r="D150" t="str">
            <v/>
          </cell>
          <cell r="E150"/>
          <cell r="F150"/>
          <cell r="G150"/>
        </row>
        <row r="151">
          <cell r="D151" t="str">
            <v/>
          </cell>
          <cell r="E151"/>
          <cell r="F151"/>
          <cell r="G151"/>
        </row>
        <row r="152">
          <cell r="D152" t="str">
            <v/>
          </cell>
          <cell r="E152"/>
          <cell r="F152"/>
          <cell r="G152"/>
        </row>
        <row r="153">
          <cell r="D153" t="str">
            <v/>
          </cell>
          <cell r="E153"/>
          <cell r="F153"/>
          <cell r="G153"/>
        </row>
        <row r="154">
          <cell r="D154" t="str">
            <v/>
          </cell>
          <cell r="E154"/>
          <cell r="F154"/>
          <cell r="G154"/>
        </row>
        <row r="155">
          <cell r="D155" t="str">
            <v/>
          </cell>
          <cell r="E155"/>
          <cell r="F155"/>
          <cell r="G155"/>
        </row>
        <row r="156">
          <cell r="D156" t="str">
            <v/>
          </cell>
          <cell r="E156"/>
          <cell r="F156"/>
          <cell r="G156"/>
        </row>
        <row r="157">
          <cell r="D157"/>
          <cell r="E157"/>
          <cell r="F157"/>
          <cell r="G157"/>
        </row>
        <row r="158">
          <cell r="D158" t="str">
            <v/>
          </cell>
          <cell r="E158">
            <v>0</v>
          </cell>
          <cell r="F158">
            <v>0</v>
          </cell>
          <cell r="G158">
            <v>0</v>
          </cell>
        </row>
        <row r="159">
          <cell r="D159" t="str">
            <v/>
          </cell>
          <cell r="E159"/>
          <cell r="F159"/>
          <cell r="G159"/>
        </row>
        <row r="160">
          <cell r="D160" t="str">
            <v/>
          </cell>
          <cell r="E160"/>
          <cell r="F160"/>
          <cell r="G160"/>
        </row>
        <row r="161">
          <cell r="D161" t="str">
            <v/>
          </cell>
          <cell r="E161"/>
          <cell r="F161"/>
          <cell r="G161"/>
        </row>
        <row r="162">
          <cell r="D162" t="str">
            <v/>
          </cell>
          <cell r="E162"/>
          <cell r="F162"/>
          <cell r="G162"/>
        </row>
        <row r="163">
          <cell r="D163" t="str">
            <v/>
          </cell>
          <cell r="E163"/>
          <cell r="F163"/>
          <cell r="G163"/>
        </row>
        <row r="164">
          <cell r="D164" t="str">
            <v/>
          </cell>
          <cell r="E164"/>
          <cell r="F164"/>
          <cell r="G164"/>
        </row>
        <row r="165">
          <cell r="D165" t="str">
            <v/>
          </cell>
          <cell r="E165"/>
          <cell r="F165"/>
          <cell r="G165"/>
        </row>
        <row r="166">
          <cell r="D166" t="str">
            <v/>
          </cell>
          <cell r="E166"/>
          <cell r="F166"/>
          <cell r="G166"/>
        </row>
        <row r="167">
          <cell r="D167" t="str">
            <v/>
          </cell>
          <cell r="E167"/>
          <cell r="F167"/>
          <cell r="G167"/>
        </row>
        <row r="168">
          <cell r="D168" t="str">
            <v/>
          </cell>
          <cell r="E168"/>
          <cell r="F168"/>
          <cell r="G168"/>
        </row>
        <row r="169">
          <cell r="D169"/>
          <cell r="E169"/>
          <cell r="F169"/>
          <cell r="G169"/>
        </row>
        <row r="170">
          <cell r="D170" t="str">
            <v/>
          </cell>
          <cell r="E170">
            <v>0</v>
          </cell>
          <cell r="F170">
            <v>0</v>
          </cell>
          <cell r="G170">
            <v>0</v>
          </cell>
        </row>
        <row r="171">
          <cell r="D171" t="str">
            <v/>
          </cell>
          <cell r="E171"/>
          <cell r="F171"/>
          <cell r="G171"/>
        </row>
        <row r="172">
          <cell r="D172" t="str">
            <v/>
          </cell>
          <cell r="E172"/>
          <cell r="F172"/>
          <cell r="G172"/>
        </row>
        <row r="173">
          <cell r="D173" t="str">
            <v/>
          </cell>
          <cell r="E173"/>
          <cell r="F173"/>
          <cell r="G173"/>
        </row>
        <row r="174">
          <cell r="D174" t="str">
            <v/>
          </cell>
          <cell r="E174"/>
          <cell r="F174"/>
          <cell r="G174"/>
        </row>
        <row r="175">
          <cell r="D175" t="str">
            <v/>
          </cell>
          <cell r="E175"/>
          <cell r="F175"/>
          <cell r="G175"/>
        </row>
        <row r="176">
          <cell r="D176" t="str">
            <v/>
          </cell>
          <cell r="E176"/>
          <cell r="F176"/>
          <cell r="G176"/>
        </row>
        <row r="177">
          <cell r="D177" t="str">
            <v/>
          </cell>
          <cell r="E177"/>
          <cell r="F177"/>
          <cell r="G177"/>
        </row>
        <row r="178">
          <cell r="D178" t="str">
            <v/>
          </cell>
          <cell r="E178"/>
          <cell r="F178"/>
          <cell r="G178"/>
        </row>
        <row r="179">
          <cell r="D179" t="str">
            <v/>
          </cell>
          <cell r="E179"/>
          <cell r="F179"/>
          <cell r="G179"/>
        </row>
        <row r="180">
          <cell r="D180" t="str">
            <v/>
          </cell>
          <cell r="E180"/>
          <cell r="F180"/>
          <cell r="G180"/>
        </row>
        <row r="181">
          <cell r="D181"/>
          <cell r="E181"/>
          <cell r="F181"/>
          <cell r="G181"/>
        </row>
        <row r="182">
          <cell r="D182" t="str">
            <v/>
          </cell>
          <cell r="E182">
            <v>0</v>
          </cell>
          <cell r="F182">
            <v>0</v>
          </cell>
          <cell r="G182">
            <v>0</v>
          </cell>
        </row>
        <row r="183">
          <cell r="D183" t="str">
            <v/>
          </cell>
          <cell r="E183"/>
          <cell r="F183"/>
          <cell r="G183"/>
        </row>
        <row r="184">
          <cell r="D184" t="str">
            <v/>
          </cell>
          <cell r="E184"/>
          <cell r="F184"/>
          <cell r="G184"/>
        </row>
        <row r="185">
          <cell r="D185" t="str">
            <v/>
          </cell>
          <cell r="E185"/>
          <cell r="F185"/>
          <cell r="G185"/>
        </row>
        <row r="186">
          <cell r="D186" t="str">
            <v/>
          </cell>
          <cell r="E186"/>
          <cell r="F186"/>
          <cell r="G186"/>
        </row>
        <row r="187">
          <cell r="D187" t="str">
            <v/>
          </cell>
          <cell r="E187"/>
          <cell r="F187"/>
          <cell r="G187"/>
        </row>
        <row r="188">
          <cell r="D188" t="str">
            <v/>
          </cell>
          <cell r="E188"/>
          <cell r="F188"/>
          <cell r="G188"/>
        </row>
        <row r="189">
          <cell r="D189" t="str">
            <v/>
          </cell>
          <cell r="E189"/>
          <cell r="F189"/>
          <cell r="G189"/>
        </row>
        <row r="190">
          <cell r="D190" t="str">
            <v/>
          </cell>
          <cell r="E190"/>
          <cell r="F190"/>
          <cell r="G190"/>
        </row>
        <row r="191">
          <cell r="D191" t="str">
            <v/>
          </cell>
          <cell r="E191"/>
          <cell r="F191"/>
          <cell r="G191"/>
        </row>
        <row r="192">
          <cell r="D192" t="str">
            <v/>
          </cell>
          <cell r="E192"/>
          <cell r="F192"/>
          <cell r="G192"/>
        </row>
        <row r="193">
          <cell r="D193"/>
          <cell r="E193"/>
          <cell r="F193"/>
          <cell r="G193"/>
        </row>
        <row r="194">
          <cell r="D194" t="str">
            <v/>
          </cell>
          <cell r="E194">
            <v>0</v>
          </cell>
          <cell r="F194">
            <v>0</v>
          </cell>
          <cell r="G194">
            <v>0</v>
          </cell>
        </row>
        <row r="195">
          <cell r="D195" t="str">
            <v/>
          </cell>
          <cell r="E195"/>
          <cell r="F195"/>
          <cell r="G195"/>
        </row>
        <row r="196">
          <cell r="D196" t="str">
            <v/>
          </cell>
          <cell r="E196"/>
          <cell r="F196"/>
          <cell r="G196"/>
        </row>
        <row r="197">
          <cell r="D197" t="str">
            <v/>
          </cell>
          <cell r="E197"/>
          <cell r="F197"/>
          <cell r="G197"/>
        </row>
        <row r="198">
          <cell r="D198" t="str">
            <v/>
          </cell>
          <cell r="E198"/>
          <cell r="F198"/>
          <cell r="G198"/>
        </row>
        <row r="199">
          <cell r="D199" t="str">
            <v/>
          </cell>
          <cell r="E199"/>
          <cell r="F199"/>
          <cell r="G199"/>
        </row>
        <row r="200">
          <cell r="D200" t="str">
            <v/>
          </cell>
          <cell r="E200"/>
          <cell r="F200"/>
          <cell r="G200"/>
        </row>
        <row r="201">
          <cell r="D201" t="str">
            <v/>
          </cell>
          <cell r="E201"/>
          <cell r="F201"/>
          <cell r="G201"/>
        </row>
        <row r="202">
          <cell r="D202" t="str">
            <v/>
          </cell>
          <cell r="E202"/>
          <cell r="F202"/>
          <cell r="G202"/>
        </row>
        <row r="203">
          <cell r="D203" t="str">
            <v/>
          </cell>
          <cell r="E203"/>
          <cell r="F203"/>
          <cell r="G203"/>
        </row>
        <row r="204">
          <cell r="D204" t="str">
            <v/>
          </cell>
          <cell r="E204"/>
          <cell r="F204"/>
          <cell r="G204"/>
        </row>
        <row r="205">
          <cell r="D205"/>
          <cell r="E205"/>
          <cell r="F205"/>
          <cell r="G205"/>
        </row>
        <row r="206">
          <cell r="D206" t="str">
            <v/>
          </cell>
          <cell r="E206">
            <v>0</v>
          </cell>
          <cell r="F206">
            <v>0</v>
          </cell>
          <cell r="G206">
            <v>0</v>
          </cell>
        </row>
        <row r="207">
          <cell r="D207" t="str">
            <v/>
          </cell>
          <cell r="E207"/>
          <cell r="F207"/>
          <cell r="G207"/>
        </row>
        <row r="208">
          <cell r="D208" t="str">
            <v/>
          </cell>
          <cell r="E208"/>
          <cell r="F208"/>
          <cell r="G208"/>
        </row>
        <row r="209">
          <cell r="D209" t="str">
            <v/>
          </cell>
          <cell r="E209"/>
          <cell r="F209"/>
          <cell r="G209"/>
        </row>
        <row r="210">
          <cell r="D210" t="str">
            <v/>
          </cell>
          <cell r="E210"/>
          <cell r="F210"/>
          <cell r="G210"/>
        </row>
        <row r="211">
          <cell r="D211" t="str">
            <v/>
          </cell>
          <cell r="E211"/>
          <cell r="F211"/>
          <cell r="G211"/>
        </row>
        <row r="212">
          <cell r="D212" t="str">
            <v/>
          </cell>
          <cell r="E212"/>
          <cell r="F212"/>
          <cell r="G212"/>
        </row>
        <row r="213">
          <cell r="D213" t="str">
            <v/>
          </cell>
          <cell r="E213"/>
          <cell r="F213"/>
          <cell r="G213"/>
        </row>
        <row r="214">
          <cell r="D214" t="str">
            <v/>
          </cell>
          <cell r="E214"/>
          <cell r="F214"/>
          <cell r="G214"/>
        </row>
        <row r="215">
          <cell r="D215" t="str">
            <v/>
          </cell>
          <cell r="E215"/>
          <cell r="F215"/>
          <cell r="G215"/>
        </row>
        <row r="216">
          <cell r="D216" t="str">
            <v/>
          </cell>
          <cell r="E216"/>
          <cell r="F216"/>
          <cell r="G216"/>
        </row>
        <row r="217">
          <cell r="D217"/>
          <cell r="E217"/>
          <cell r="F217"/>
          <cell r="G217"/>
        </row>
        <row r="218">
          <cell r="D218" t="str">
            <v/>
          </cell>
          <cell r="E218">
            <v>0</v>
          </cell>
          <cell r="F218">
            <v>0</v>
          </cell>
          <cell r="G218">
            <v>0</v>
          </cell>
        </row>
        <row r="219">
          <cell r="D219" t="str">
            <v/>
          </cell>
          <cell r="E219"/>
          <cell r="F219"/>
          <cell r="G219"/>
        </row>
        <row r="220">
          <cell r="D220" t="str">
            <v/>
          </cell>
          <cell r="E220"/>
          <cell r="F220"/>
          <cell r="G220"/>
        </row>
        <row r="221">
          <cell r="D221" t="str">
            <v/>
          </cell>
          <cell r="E221"/>
          <cell r="F221"/>
          <cell r="G221"/>
        </row>
        <row r="222">
          <cell r="D222" t="str">
            <v/>
          </cell>
          <cell r="E222"/>
          <cell r="F222"/>
          <cell r="G222"/>
        </row>
        <row r="223">
          <cell r="D223" t="str">
            <v/>
          </cell>
          <cell r="E223"/>
          <cell r="F223"/>
          <cell r="G223"/>
        </row>
        <row r="224">
          <cell r="D224" t="str">
            <v/>
          </cell>
          <cell r="E224"/>
          <cell r="F224"/>
          <cell r="G224"/>
        </row>
        <row r="225">
          <cell r="D225" t="str">
            <v/>
          </cell>
          <cell r="E225"/>
          <cell r="F225"/>
          <cell r="G225"/>
        </row>
        <row r="226">
          <cell r="D226" t="str">
            <v/>
          </cell>
          <cell r="E226"/>
          <cell r="F226"/>
          <cell r="G226"/>
        </row>
        <row r="227">
          <cell r="D227" t="str">
            <v/>
          </cell>
          <cell r="E227"/>
          <cell r="F227"/>
          <cell r="G227"/>
        </row>
        <row r="228">
          <cell r="D228" t="str">
            <v/>
          </cell>
          <cell r="E228"/>
          <cell r="F228"/>
          <cell r="G228"/>
        </row>
        <row r="229">
          <cell r="D229"/>
          <cell r="E229"/>
          <cell r="F229"/>
          <cell r="G229"/>
        </row>
        <row r="230">
          <cell r="D230" t="str">
            <v/>
          </cell>
          <cell r="E230">
            <v>0</v>
          </cell>
          <cell r="F230">
            <v>0</v>
          </cell>
          <cell r="G230">
            <v>0</v>
          </cell>
        </row>
        <row r="231">
          <cell r="D231" t="str">
            <v/>
          </cell>
          <cell r="E231"/>
          <cell r="F231"/>
          <cell r="G231"/>
        </row>
        <row r="232">
          <cell r="D232" t="str">
            <v/>
          </cell>
          <cell r="E232"/>
          <cell r="F232"/>
          <cell r="G232"/>
        </row>
        <row r="233">
          <cell r="D233" t="str">
            <v/>
          </cell>
          <cell r="E233"/>
          <cell r="F233"/>
          <cell r="G233"/>
        </row>
        <row r="234">
          <cell r="D234" t="str">
            <v/>
          </cell>
          <cell r="E234"/>
          <cell r="F234"/>
          <cell r="G234"/>
        </row>
        <row r="235">
          <cell r="D235" t="str">
            <v/>
          </cell>
          <cell r="E235"/>
          <cell r="F235"/>
          <cell r="G235"/>
        </row>
        <row r="236">
          <cell r="D236" t="str">
            <v/>
          </cell>
          <cell r="E236"/>
          <cell r="F236"/>
          <cell r="G236"/>
        </row>
        <row r="237">
          <cell r="D237" t="str">
            <v/>
          </cell>
          <cell r="E237"/>
          <cell r="F237"/>
          <cell r="G237"/>
        </row>
        <row r="238">
          <cell r="D238" t="str">
            <v/>
          </cell>
          <cell r="E238"/>
          <cell r="F238"/>
          <cell r="G238"/>
        </row>
        <row r="239">
          <cell r="D239" t="str">
            <v/>
          </cell>
          <cell r="E239"/>
          <cell r="F239"/>
          <cell r="G239"/>
        </row>
        <row r="240">
          <cell r="D240" t="str">
            <v/>
          </cell>
          <cell r="E240"/>
          <cell r="F240"/>
          <cell r="G240"/>
        </row>
        <row r="241">
          <cell r="D241"/>
          <cell r="E241"/>
          <cell r="F241"/>
          <cell r="G241"/>
        </row>
        <row r="242">
          <cell r="D242" t="str">
            <v/>
          </cell>
          <cell r="E242">
            <v>0</v>
          </cell>
          <cell r="F242">
            <v>0</v>
          </cell>
          <cell r="G242">
            <v>0</v>
          </cell>
        </row>
        <row r="243">
          <cell r="D243" t="str">
            <v/>
          </cell>
          <cell r="E243"/>
          <cell r="F243"/>
          <cell r="G243"/>
        </row>
        <row r="244">
          <cell r="D244" t="str">
            <v/>
          </cell>
          <cell r="E244"/>
          <cell r="F244"/>
          <cell r="G244"/>
        </row>
        <row r="245">
          <cell r="D245" t="str">
            <v/>
          </cell>
          <cell r="E245"/>
          <cell r="F245"/>
          <cell r="G245"/>
        </row>
        <row r="246">
          <cell r="D246" t="str">
            <v/>
          </cell>
          <cell r="E246"/>
          <cell r="F246"/>
          <cell r="G246"/>
        </row>
        <row r="247">
          <cell r="D247" t="str">
            <v/>
          </cell>
          <cell r="E247"/>
          <cell r="F247"/>
          <cell r="G247"/>
        </row>
        <row r="248">
          <cell r="D248" t="str">
            <v/>
          </cell>
          <cell r="E248"/>
          <cell r="F248"/>
          <cell r="G248"/>
        </row>
        <row r="249">
          <cell r="D249" t="str">
            <v/>
          </cell>
          <cell r="E249"/>
          <cell r="F249"/>
          <cell r="G249"/>
        </row>
        <row r="250">
          <cell r="D250" t="str">
            <v/>
          </cell>
          <cell r="E250"/>
          <cell r="F250"/>
          <cell r="G250"/>
        </row>
        <row r="251">
          <cell r="D251" t="str">
            <v/>
          </cell>
          <cell r="E251"/>
          <cell r="F251"/>
          <cell r="G251"/>
        </row>
        <row r="252">
          <cell r="D252" t="str">
            <v/>
          </cell>
          <cell r="E252"/>
          <cell r="F252"/>
          <cell r="G252"/>
        </row>
        <row r="253">
          <cell r="D253"/>
          <cell r="E253"/>
          <cell r="F253"/>
          <cell r="G253"/>
        </row>
        <row r="254">
          <cell r="D254" t="str">
            <v/>
          </cell>
          <cell r="E254">
            <v>0</v>
          </cell>
          <cell r="F254">
            <v>0</v>
          </cell>
          <cell r="G254">
            <v>0</v>
          </cell>
        </row>
        <row r="255">
          <cell r="D255" t="str">
            <v/>
          </cell>
          <cell r="E255"/>
          <cell r="F255"/>
          <cell r="G255"/>
        </row>
        <row r="256">
          <cell r="D256" t="str">
            <v/>
          </cell>
          <cell r="E256"/>
          <cell r="F256"/>
          <cell r="G256"/>
        </row>
        <row r="257">
          <cell r="D257" t="str">
            <v/>
          </cell>
          <cell r="E257"/>
          <cell r="F257"/>
          <cell r="G257"/>
        </row>
        <row r="258">
          <cell r="D258" t="str">
            <v/>
          </cell>
          <cell r="E258"/>
          <cell r="F258"/>
          <cell r="G258"/>
        </row>
        <row r="259">
          <cell r="D259" t="str">
            <v/>
          </cell>
          <cell r="E259"/>
          <cell r="F259"/>
          <cell r="G259"/>
        </row>
        <row r="260">
          <cell r="D260" t="str">
            <v/>
          </cell>
          <cell r="E260"/>
          <cell r="F260"/>
          <cell r="G260"/>
        </row>
        <row r="261">
          <cell r="D261" t="str">
            <v/>
          </cell>
          <cell r="E261"/>
          <cell r="F261"/>
          <cell r="G261"/>
        </row>
        <row r="262">
          <cell r="D262" t="str">
            <v/>
          </cell>
          <cell r="E262"/>
          <cell r="F262"/>
          <cell r="G262"/>
        </row>
        <row r="263">
          <cell r="D263" t="str">
            <v/>
          </cell>
          <cell r="E263"/>
          <cell r="F263"/>
          <cell r="G263"/>
        </row>
        <row r="264">
          <cell r="D264" t="str">
            <v/>
          </cell>
          <cell r="E264"/>
          <cell r="F264"/>
          <cell r="G264"/>
        </row>
        <row r="265">
          <cell r="D265"/>
          <cell r="E265"/>
          <cell r="F265"/>
          <cell r="G265"/>
        </row>
        <row r="266">
          <cell r="D266" t="str">
            <v/>
          </cell>
          <cell r="E266">
            <v>0</v>
          </cell>
          <cell r="F266">
            <v>0</v>
          </cell>
          <cell r="G266">
            <v>0</v>
          </cell>
        </row>
        <row r="267">
          <cell r="D267" t="str">
            <v/>
          </cell>
          <cell r="E267"/>
          <cell r="F267"/>
          <cell r="G267"/>
        </row>
        <row r="268">
          <cell r="D268" t="str">
            <v/>
          </cell>
          <cell r="E268"/>
          <cell r="F268"/>
          <cell r="G268"/>
        </row>
        <row r="269">
          <cell r="D269" t="str">
            <v/>
          </cell>
          <cell r="E269"/>
          <cell r="F269"/>
          <cell r="G269"/>
        </row>
        <row r="270">
          <cell r="D270" t="str">
            <v/>
          </cell>
          <cell r="E270"/>
          <cell r="F270"/>
          <cell r="G270"/>
        </row>
        <row r="271">
          <cell r="D271" t="str">
            <v/>
          </cell>
          <cell r="E271"/>
          <cell r="F271"/>
          <cell r="G271"/>
        </row>
        <row r="272">
          <cell r="D272" t="str">
            <v/>
          </cell>
          <cell r="E272"/>
          <cell r="F272"/>
          <cell r="G272"/>
        </row>
        <row r="273">
          <cell r="D273" t="str">
            <v/>
          </cell>
          <cell r="E273"/>
          <cell r="F273"/>
          <cell r="G273"/>
        </row>
        <row r="274">
          <cell r="D274" t="str">
            <v/>
          </cell>
          <cell r="E274"/>
          <cell r="F274"/>
          <cell r="G274"/>
        </row>
        <row r="275">
          <cell r="D275" t="str">
            <v/>
          </cell>
          <cell r="E275"/>
          <cell r="F275"/>
          <cell r="G275"/>
        </row>
        <row r="276">
          <cell r="D276" t="str">
            <v/>
          </cell>
          <cell r="E276"/>
          <cell r="F276"/>
          <cell r="G276"/>
        </row>
        <row r="277">
          <cell r="D277"/>
          <cell r="E277"/>
          <cell r="F277"/>
          <cell r="G277"/>
        </row>
        <row r="278">
          <cell r="D278" t="str">
            <v/>
          </cell>
          <cell r="E278">
            <v>0</v>
          </cell>
          <cell r="F278">
            <v>0</v>
          </cell>
          <cell r="G278">
            <v>0</v>
          </cell>
        </row>
        <row r="279">
          <cell r="D279" t="str">
            <v/>
          </cell>
          <cell r="E279"/>
          <cell r="F279"/>
          <cell r="G279"/>
        </row>
        <row r="280">
          <cell r="D280" t="str">
            <v/>
          </cell>
          <cell r="E280"/>
          <cell r="F280"/>
          <cell r="G280"/>
        </row>
        <row r="281">
          <cell r="D281" t="str">
            <v/>
          </cell>
          <cell r="E281"/>
          <cell r="F281"/>
          <cell r="G281"/>
        </row>
        <row r="282">
          <cell r="D282" t="str">
            <v/>
          </cell>
          <cell r="E282"/>
          <cell r="F282"/>
          <cell r="G282"/>
        </row>
        <row r="283">
          <cell r="D283" t="str">
            <v/>
          </cell>
          <cell r="E283"/>
          <cell r="F283"/>
          <cell r="G283"/>
        </row>
        <row r="284">
          <cell r="D284" t="str">
            <v/>
          </cell>
          <cell r="E284"/>
          <cell r="F284"/>
          <cell r="G284"/>
        </row>
        <row r="285">
          <cell r="D285" t="str">
            <v/>
          </cell>
          <cell r="E285"/>
          <cell r="F285"/>
          <cell r="G285"/>
        </row>
        <row r="286">
          <cell r="D286" t="str">
            <v/>
          </cell>
          <cell r="E286"/>
          <cell r="F286"/>
          <cell r="G286"/>
        </row>
        <row r="287">
          <cell r="D287" t="str">
            <v/>
          </cell>
          <cell r="E287"/>
          <cell r="F287"/>
          <cell r="G287"/>
        </row>
        <row r="288">
          <cell r="D288" t="str">
            <v/>
          </cell>
          <cell r="E288"/>
          <cell r="F288"/>
          <cell r="G288"/>
        </row>
        <row r="289">
          <cell r="D289"/>
          <cell r="E289"/>
          <cell r="F289"/>
          <cell r="G289"/>
        </row>
        <row r="290">
          <cell r="D290" t="str">
            <v/>
          </cell>
          <cell r="E290">
            <v>0</v>
          </cell>
          <cell r="F290">
            <v>0</v>
          </cell>
          <cell r="G290">
            <v>0</v>
          </cell>
        </row>
        <row r="291">
          <cell r="D291" t="str">
            <v/>
          </cell>
          <cell r="E291"/>
          <cell r="F291"/>
          <cell r="G291"/>
        </row>
        <row r="292">
          <cell r="D292" t="str">
            <v/>
          </cell>
          <cell r="E292"/>
          <cell r="F292"/>
          <cell r="G292"/>
        </row>
        <row r="293">
          <cell r="D293" t="str">
            <v/>
          </cell>
          <cell r="E293"/>
          <cell r="F293"/>
          <cell r="G293"/>
        </row>
        <row r="294">
          <cell r="D294" t="str">
            <v/>
          </cell>
          <cell r="E294"/>
          <cell r="F294"/>
          <cell r="G294"/>
        </row>
        <row r="295">
          <cell r="D295" t="str">
            <v/>
          </cell>
          <cell r="E295"/>
          <cell r="F295"/>
          <cell r="G295"/>
        </row>
        <row r="296">
          <cell r="D296" t="str">
            <v/>
          </cell>
          <cell r="E296"/>
          <cell r="F296"/>
          <cell r="G296"/>
        </row>
        <row r="297">
          <cell r="D297" t="str">
            <v/>
          </cell>
          <cell r="E297"/>
          <cell r="F297"/>
          <cell r="G297"/>
        </row>
        <row r="298">
          <cell r="D298" t="str">
            <v/>
          </cell>
          <cell r="E298"/>
          <cell r="F298"/>
          <cell r="G298"/>
        </row>
        <row r="299">
          <cell r="D299" t="str">
            <v/>
          </cell>
          <cell r="E299"/>
          <cell r="F299"/>
          <cell r="G299"/>
        </row>
        <row r="300">
          <cell r="D300" t="str">
            <v/>
          </cell>
          <cell r="E300"/>
          <cell r="F300"/>
          <cell r="G300"/>
        </row>
        <row r="301">
          <cell r="D301"/>
          <cell r="E301"/>
          <cell r="F301"/>
          <cell r="G301"/>
        </row>
        <row r="302">
          <cell r="D302" t="str">
            <v/>
          </cell>
          <cell r="E302">
            <v>0</v>
          </cell>
          <cell r="F302">
            <v>0</v>
          </cell>
          <cell r="G302">
            <v>0</v>
          </cell>
        </row>
        <row r="303">
          <cell r="D303" t="str">
            <v/>
          </cell>
          <cell r="E303"/>
          <cell r="F303"/>
          <cell r="G303"/>
        </row>
        <row r="304">
          <cell r="D304" t="str">
            <v/>
          </cell>
          <cell r="E304"/>
          <cell r="F304"/>
          <cell r="G304"/>
        </row>
        <row r="305">
          <cell r="D305" t="str">
            <v/>
          </cell>
          <cell r="E305"/>
          <cell r="F305"/>
          <cell r="G305"/>
        </row>
        <row r="306">
          <cell r="D306" t="str">
            <v/>
          </cell>
          <cell r="E306"/>
          <cell r="F306"/>
          <cell r="G306"/>
        </row>
        <row r="307">
          <cell r="D307" t="str">
            <v/>
          </cell>
          <cell r="E307"/>
          <cell r="F307"/>
          <cell r="G307"/>
        </row>
        <row r="308">
          <cell r="D308" t="str">
            <v/>
          </cell>
          <cell r="E308"/>
          <cell r="F308"/>
          <cell r="G308"/>
        </row>
        <row r="309">
          <cell r="D309" t="str">
            <v/>
          </cell>
          <cell r="E309"/>
          <cell r="F309"/>
          <cell r="G309"/>
        </row>
        <row r="310">
          <cell r="D310" t="str">
            <v/>
          </cell>
          <cell r="E310"/>
          <cell r="F310"/>
          <cell r="G310"/>
        </row>
        <row r="311">
          <cell r="D311" t="str">
            <v/>
          </cell>
          <cell r="E311"/>
          <cell r="F311"/>
          <cell r="G311"/>
        </row>
        <row r="312">
          <cell r="D312" t="str">
            <v/>
          </cell>
          <cell r="E312"/>
          <cell r="F312"/>
          <cell r="G312"/>
        </row>
        <row r="313">
          <cell r="D313"/>
          <cell r="E313"/>
          <cell r="F313"/>
          <cell r="G313"/>
        </row>
        <row r="314">
          <cell r="D314" t="str">
            <v/>
          </cell>
          <cell r="E314">
            <v>0</v>
          </cell>
          <cell r="F314">
            <v>0</v>
          </cell>
          <cell r="G314">
            <v>0</v>
          </cell>
        </row>
        <row r="315">
          <cell r="D315" t="str">
            <v/>
          </cell>
          <cell r="E315"/>
          <cell r="F315"/>
          <cell r="G315"/>
        </row>
        <row r="316">
          <cell r="D316" t="str">
            <v/>
          </cell>
          <cell r="E316"/>
          <cell r="F316"/>
          <cell r="G316"/>
        </row>
        <row r="317">
          <cell r="D317" t="str">
            <v/>
          </cell>
          <cell r="E317"/>
          <cell r="F317"/>
          <cell r="G317"/>
        </row>
        <row r="318">
          <cell r="D318" t="str">
            <v/>
          </cell>
          <cell r="E318"/>
          <cell r="F318"/>
          <cell r="G318"/>
        </row>
        <row r="319">
          <cell r="D319" t="str">
            <v/>
          </cell>
          <cell r="E319"/>
          <cell r="F319"/>
          <cell r="G319"/>
        </row>
        <row r="320">
          <cell r="D320" t="str">
            <v/>
          </cell>
          <cell r="E320"/>
          <cell r="F320"/>
          <cell r="G320"/>
        </row>
        <row r="321">
          <cell r="D321" t="str">
            <v/>
          </cell>
          <cell r="E321"/>
          <cell r="F321"/>
          <cell r="G321"/>
        </row>
        <row r="322">
          <cell r="D322" t="str">
            <v/>
          </cell>
          <cell r="E322"/>
          <cell r="F322"/>
          <cell r="G322"/>
        </row>
        <row r="323">
          <cell r="D323" t="str">
            <v/>
          </cell>
          <cell r="E323"/>
          <cell r="F323"/>
          <cell r="G323"/>
        </row>
        <row r="324">
          <cell r="D324" t="str">
            <v/>
          </cell>
          <cell r="E324"/>
          <cell r="F324"/>
          <cell r="G324"/>
        </row>
        <row r="325">
          <cell r="D325"/>
          <cell r="E325"/>
          <cell r="F325"/>
          <cell r="G325"/>
        </row>
        <row r="326">
          <cell r="D326" t="str">
            <v/>
          </cell>
          <cell r="E326">
            <v>0</v>
          </cell>
          <cell r="F326">
            <v>0</v>
          </cell>
          <cell r="G326">
            <v>0</v>
          </cell>
        </row>
        <row r="327">
          <cell r="D327" t="str">
            <v/>
          </cell>
          <cell r="E327"/>
          <cell r="F327"/>
          <cell r="G327"/>
        </row>
        <row r="328">
          <cell r="D328" t="str">
            <v/>
          </cell>
          <cell r="E328"/>
          <cell r="F328"/>
          <cell r="G328"/>
        </row>
        <row r="329">
          <cell r="D329" t="str">
            <v/>
          </cell>
          <cell r="E329"/>
          <cell r="F329"/>
          <cell r="G329"/>
        </row>
        <row r="330">
          <cell r="D330" t="str">
            <v/>
          </cell>
          <cell r="E330"/>
          <cell r="F330"/>
          <cell r="G330"/>
        </row>
        <row r="331">
          <cell r="D331" t="str">
            <v/>
          </cell>
          <cell r="E331"/>
          <cell r="F331"/>
          <cell r="G331"/>
        </row>
        <row r="332">
          <cell r="D332" t="str">
            <v/>
          </cell>
          <cell r="E332"/>
          <cell r="F332"/>
          <cell r="G332"/>
        </row>
        <row r="333">
          <cell r="D333" t="str">
            <v/>
          </cell>
          <cell r="E333"/>
          <cell r="F333"/>
          <cell r="G333"/>
        </row>
        <row r="334">
          <cell r="D334" t="str">
            <v/>
          </cell>
          <cell r="E334"/>
          <cell r="F334"/>
          <cell r="G334"/>
        </row>
        <row r="335">
          <cell r="D335" t="str">
            <v/>
          </cell>
          <cell r="E335"/>
          <cell r="F335"/>
          <cell r="G335"/>
        </row>
        <row r="336">
          <cell r="D336" t="str">
            <v/>
          </cell>
          <cell r="E336"/>
          <cell r="F336"/>
          <cell r="G336"/>
        </row>
        <row r="337">
          <cell r="D337"/>
          <cell r="E337"/>
          <cell r="F337"/>
          <cell r="G337"/>
        </row>
        <row r="338">
          <cell r="D338" t="str">
            <v/>
          </cell>
          <cell r="E338">
            <v>0</v>
          </cell>
          <cell r="F338">
            <v>0</v>
          </cell>
          <cell r="G338">
            <v>0</v>
          </cell>
        </row>
        <row r="339">
          <cell r="D339" t="str">
            <v/>
          </cell>
          <cell r="E339"/>
          <cell r="F339"/>
          <cell r="G339"/>
        </row>
        <row r="340">
          <cell r="D340" t="str">
            <v/>
          </cell>
          <cell r="E340"/>
          <cell r="F340"/>
          <cell r="G340"/>
        </row>
        <row r="341">
          <cell r="D341" t="str">
            <v/>
          </cell>
          <cell r="E341"/>
          <cell r="F341"/>
          <cell r="G341"/>
        </row>
        <row r="342">
          <cell r="D342" t="str">
            <v/>
          </cell>
          <cell r="E342"/>
          <cell r="F342"/>
          <cell r="G342"/>
        </row>
        <row r="343">
          <cell r="D343" t="str">
            <v/>
          </cell>
          <cell r="E343"/>
          <cell r="F343"/>
          <cell r="G343"/>
        </row>
        <row r="344">
          <cell r="D344" t="str">
            <v/>
          </cell>
          <cell r="E344"/>
          <cell r="F344"/>
          <cell r="G344"/>
        </row>
        <row r="345">
          <cell r="D345" t="str">
            <v/>
          </cell>
          <cell r="E345"/>
          <cell r="F345"/>
          <cell r="G345"/>
        </row>
        <row r="346">
          <cell r="D346" t="str">
            <v/>
          </cell>
          <cell r="E346"/>
          <cell r="F346"/>
          <cell r="G346"/>
        </row>
        <row r="347">
          <cell r="D347" t="str">
            <v/>
          </cell>
          <cell r="E347"/>
          <cell r="F347"/>
          <cell r="G347"/>
        </row>
        <row r="348">
          <cell r="D348" t="str">
            <v/>
          </cell>
          <cell r="E348"/>
          <cell r="F348"/>
          <cell r="G348"/>
        </row>
        <row r="349">
          <cell r="D349"/>
          <cell r="E349"/>
          <cell r="F349"/>
          <cell r="G349"/>
        </row>
        <row r="350">
          <cell r="D350" t="str">
            <v/>
          </cell>
          <cell r="E350">
            <v>0</v>
          </cell>
          <cell r="F350">
            <v>0</v>
          </cell>
          <cell r="G350">
            <v>0</v>
          </cell>
        </row>
        <row r="351">
          <cell r="D351" t="str">
            <v/>
          </cell>
          <cell r="E351"/>
          <cell r="F351"/>
          <cell r="G351"/>
        </row>
        <row r="352">
          <cell r="D352" t="str">
            <v/>
          </cell>
          <cell r="E352"/>
          <cell r="F352"/>
          <cell r="G352"/>
        </row>
        <row r="353">
          <cell r="D353" t="str">
            <v/>
          </cell>
          <cell r="E353"/>
          <cell r="F353"/>
          <cell r="G353"/>
        </row>
        <row r="354">
          <cell r="D354" t="str">
            <v/>
          </cell>
          <cell r="E354"/>
          <cell r="F354"/>
          <cell r="G354"/>
        </row>
        <row r="355">
          <cell r="D355" t="str">
            <v/>
          </cell>
          <cell r="E355"/>
          <cell r="F355"/>
          <cell r="G355"/>
        </row>
        <row r="356">
          <cell r="D356" t="str">
            <v/>
          </cell>
          <cell r="E356"/>
          <cell r="F356"/>
          <cell r="G356"/>
        </row>
        <row r="357">
          <cell r="D357" t="str">
            <v/>
          </cell>
          <cell r="E357"/>
          <cell r="F357"/>
          <cell r="G357"/>
        </row>
        <row r="358">
          <cell r="D358" t="str">
            <v/>
          </cell>
          <cell r="E358"/>
          <cell r="F358"/>
          <cell r="G358"/>
        </row>
        <row r="359">
          <cell r="D359" t="str">
            <v/>
          </cell>
          <cell r="E359"/>
          <cell r="F359"/>
          <cell r="G359"/>
        </row>
        <row r="360">
          <cell r="D360" t="str">
            <v/>
          </cell>
          <cell r="E360"/>
          <cell r="F360"/>
          <cell r="G360"/>
        </row>
        <row r="361">
          <cell r="D361"/>
          <cell r="E361"/>
          <cell r="F361"/>
          <cell r="G361"/>
        </row>
        <row r="362">
          <cell r="D362" t="str">
            <v/>
          </cell>
          <cell r="E362">
            <v>0</v>
          </cell>
          <cell r="F362">
            <v>0</v>
          </cell>
          <cell r="G362">
            <v>0</v>
          </cell>
        </row>
        <row r="363">
          <cell r="D363" t="str">
            <v/>
          </cell>
          <cell r="E363"/>
          <cell r="F363"/>
          <cell r="G363"/>
        </row>
        <row r="364">
          <cell r="D364" t="str">
            <v/>
          </cell>
          <cell r="E364"/>
          <cell r="F364"/>
          <cell r="G364"/>
        </row>
        <row r="365">
          <cell r="D365" t="str">
            <v/>
          </cell>
          <cell r="E365"/>
          <cell r="F365"/>
          <cell r="G365"/>
        </row>
        <row r="366">
          <cell r="D366" t="str">
            <v/>
          </cell>
          <cell r="E366"/>
          <cell r="F366"/>
          <cell r="G366"/>
        </row>
        <row r="367">
          <cell r="D367" t="str">
            <v/>
          </cell>
          <cell r="E367"/>
          <cell r="F367"/>
          <cell r="G367"/>
        </row>
        <row r="368">
          <cell r="D368" t="str">
            <v/>
          </cell>
          <cell r="E368"/>
          <cell r="F368"/>
          <cell r="G368"/>
        </row>
        <row r="369">
          <cell r="D369" t="str">
            <v/>
          </cell>
          <cell r="E369"/>
          <cell r="F369"/>
          <cell r="G369"/>
        </row>
        <row r="370">
          <cell r="D370" t="str">
            <v/>
          </cell>
          <cell r="E370"/>
          <cell r="F370"/>
          <cell r="G370"/>
        </row>
        <row r="371">
          <cell r="D371" t="str">
            <v/>
          </cell>
          <cell r="E371"/>
          <cell r="F371"/>
          <cell r="G371"/>
        </row>
        <row r="372">
          <cell r="D372" t="str">
            <v/>
          </cell>
          <cell r="E372"/>
          <cell r="F372"/>
          <cell r="G372"/>
        </row>
        <row r="373">
          <cell r="D373"/>
          <cell r="E373"/>
          <cell r="F373"/>
          <cell r="G373"/>
        </row>
        <row r="374">
          <cell r="D374"/>
          <cell r="E374"/>
          <cell r="F374"/>
          <cell r="G374"/>
        </row>
        <row r="375">
          <cell r="E375"/>
          <cell r="F375"/>
          <cell r="G375"/>
        </row>
      </sheetData>
      <sheetData sheetId="56">
        <row r="15">
          <cell r="D15" t="str">
            <v>Comprehensive Agricultural Support Programme Grant</v>
          </cell>
          <cell r="E15">
            <v>0</v>
          </cell>
          <cell r="F15">
            <v>0</v>
          </cell>
          <cell r="G15">
            <v>0</v>
          </cell>
        </row>
        <row r="16">
          <cell r="D16" t="str">
            <v>Ilima/Letsema Projects Grant</v>
          </cell>
          <cell r="E16">
            <v>0</v>
          </cell>
          <cell r="F16">
            <v>0</v>
          </cell>
          <cell r="G16">
            <v>0</v>
          </cell>
        </row>
        <row r="17">
          <cell r="D17" t="str">
            <v>Land Care Programme Grant: Poverty Relief and Infrastructure Development</v>
          </cell>
          <cell r="E17">
            <v>0</v>
          </cell>
          <cell r="F17">
            <v>0</v>
          </cell>
          <cell r="G17">
            <v>0</v>
          </cell>
        </row>
        <row r="18">
          <cell r="D18" t="str">
            <v/>
          </cell>
          <cell r="E18"/>
          <cell r="F18"/>
          <cell r="G18"/>
        </row>
        <row r="19">
          <cell r="D19" t="str">
            <v/>
          </cell>
          <cell r="E19"/>
          <cell r="F19"/>
          <cell r="G19"/>
        </row>
        <row r="20">
          <cell r="D20" t="str">
            <v/>
          </cell>
          <cell r="E20"/>
          <cell r="F20"/>
          <cell r="G20"/>
        </row>
        <row r="21">
          <cell r="D21" t="str">
            <v/>
          </cell>
          <cell r="E21"/>
          <cell r="F21"/>
          <cell r="G21"/>
        </row>
        <row r="22">
          <cell r="D22" t="str">
            <v/>
          </cell>
          <cell r="E22"/>
          <cell r="F22"/>
          <cell r="G22"/>
        </row>
        <row r="23">
          <cell r="D23" t="str">
            <v/>
          </cell>
          <cell r="E23"/>
          <cell r="F23"/>
          <cell r="G23"/>
        </row>
        <row r="24">
          <cell r="D24" t="str">
            <v/>
          </cell>
          <cell r="E24"/>
          <cell r="F24"/>
          <cell r="G24"/>
        </row>
        <row r="25">
          <cell r="D25"/>
          <cell r="E25"/>
          <cell r="F25"/>
          <cell r="G25"/>
        </row>
        <row r="26">
          <cell r="D26" t="str">
            <v>Basic Education</v>
          </cell>
          <cell r="E26">
            <v>0</v>
          </cell>
          <cell r="F26">
            <v>853990</v>
          </cell>
          <cell r="G26">
            <v>924992</v>
          </cell>
        </row>
        <row r="27">
          <cell r="D27" t="str">
            <v>Education Infrastructure Grant</v>
          </cell>
          <cell r="E27">
            <v>0</v>
          </cell>
          <cell r="F27">
            <v>735302</v>
          </cell>
          <cell r="G27">
            <v>767709</v>
          </cell>
        </row>
        <row r="28">
          <cell r="D28" t="str">
            <v>HIV and AIDS (Life Skills Education) Grant</v>
          </cell>
          <cell r="E28">
            <v>0</v>
          </cell>
          <cell r="F28">
            <v>0</v>
          </cell>
          <cell r="G28">
            <v>0</v>
          </cell>
        </row>
        <row r="29">
          <cell r="D29" t="str">
            <v>Learners With Profound Intellectual Disabilities Grant</v>
          </cell>
          <cell r="E29">
            <v>0</v>
          </cell>
          <cell r="F29">
            <v>0</v>
          </cell>
          <cell r="G29">
            <v>0</v>
          </cell>
        </row>
        <row r="30">
          <cell r="D30" t="str">
            <v>Maths, Science and Technology Grant</v>
          </cell>
          <cell r="E30">
            <v>0</v>
          </cell>
          <cell r="F30">
            <v>0</v>
          </cell>
          <cell r="G30">
            <v>0</v>
          </cell>
        </row>
        <row r="31">
          <cell r="D31" t="str">
            <v>National School Nutrition Programme Grant</v>
          </cell>
          <cell r="E31">
            <v>0</v>
          </cell>
          <cell r="F31">
            <v>118688</v>
          </cell>
          <cell r="G31">
            <v>157283</v>
          </cell>
        </row>
        <row r="32">
          <cell r="D32" t="str">
            <v/>
          </cell>
          <cell r="E32"/>
          <cell r="F32"/>
          <cell r="G32"/>
        </row>
        <row r="33">
          <cell r="D33" t="str">
            <v/>
          </cell>
          <cell r="E33"/>
          <cell r="F33"/>
          <cell r="G33"/>
        </row>
        <row r="34">
          <cell r="D34" t="str">
            <v/>
          </cell>
          <cell r="E34"/>
          <cell r="F34"/>
          <cell r="G34"/>
        </row>
        <row r="35">
          <cell r="D35" t="str">
            <v/>
          </cell>
          <cell r="E35"/>
          <cell r="F35"/>
          <cell r="G35"/>
        </row>
        <row r="36">
          <cell r="D36" t="str">
            <v/>
          </cell>
          <cell r="E36"/>
          <cell r="F36"/>
          <cell r="G36"/>
        </row>
        <row r="37">
          <cell r="D37"/>
          <cell r="E37"/>
          <cell r="F37"/>
          <cell r="G37"/>
        </row>
        <row r="38">
          <cell r="D38" t="str">
            <v>Cooperative Governance</v>
          </cell>
          <cell r="E38">
            <v>140277</v>
          </cell>
          <cell r="F38">
            <v>145328</v>
          </cell>
          <cell r="G38">
            <v>145843</v>
          </cell>
        </row>
        <row r="39">
          <cell r="D39" t="str">
            <v>Provincial Disaster Relief Grant</v>
          </cell>
          <cell r="E39">
            <v>140277</v>
          </cell>
          <cell r="F39">
            <v>145328</v>
          </cell>
          <cell r="G39">
            <v>145843</v>
          </cell>
        </row>
        <row r="40">
          <cell r="D40" t="str">
            <v/>
          </cell>
          <cell r="E40"/>
          <cell r="F40"/>
          <cell r="G40"/>
        </row>
        <row r="41">
          <cell r="D41" t="str">
            <v/>
          </cell>
          <cell r="E41"/>
          <cell r="F41"/>
          <cell r="G41"/>
        </row>
        <row r="42">
          <cell r="D42" t="str">
            <v/>
          </cell>
          <cell r="E42"/>
          <cell r="F42"/>
          <cell r="G42"/>
        </row>
        <row r="43">
          <cell r="D43" t="str">
            <v/>
          </cell>
          <cell r="E43"/>
          <cell r="F43"/>
          <cell r="G43"/>
        </row>
        <row r="44">
          <cell r="D44" t="str">
            <v/>
          </cell>
          <cell r="E44"/>
          <cell r="F44"/>
          <cell r="G44"/>
        </row>
        <row r="45">
          <cell r="D45" t="str">
            <v/>
          </cell>
          <cell r="E45"/>
          <cell r="F45"/>
          <cell r="G45"/>
        </row>
        <row r="46">
          <cell r="D46" t="str">
            <v/>
          </cell>
          <cell r="E46"/>
          <cell r="F46"/>
          <cell r="G46"/>
        </row>
        <row r="47">
          <cell r="D47" t="str">
            <v/>
          </cell>
          <cell r="E47"/>
          <cell r="F47"/>
          <cell r="G47"/>
        </row>
        <row r="48">
          <cell r="D48" t="str">
            <v/>
          </cell>
          <cell r="E48"/>
          <cell r="F48"/>
          <cell r="G48"/>
        </row>
        <row r="49">
          <cell r="D49"/>
          <cell r="E49"/>
          <cell r="F49"/>
          <cell r="G49"/>
        </row>
        <row r="50">
          <cell r="D50" t="str">
            <v>Health</v>
          </cell>
          <cell r="E50">
            <v>0</v>
          </cell>
          <cell r="F50">
            <v>601746</v>
          </cell>
          <cell r="G50">
            <v>634998</v>
          </cell>
        </row>
        <row r="51">
          <cell r="D51" t="str">
            <v>Health Facility Revitalisation Grant</v>
          </cell>
          <cell r="E51"/>
          <cell r="F51">
            <v>506928</v>
          </cell>
          <cell r="G51">
            <v>536008</v>
          </cell>
        </row>
        <row r="52">
          <cell r="D52" t="str">
            <v>HIV, TB, Malaria and Community Outreach Grant</v>
          </cell>
          <cell r="E52"/>
          <cell r="F52"/>
          <cell r="G52"/>
        </row>
        <row r="53">
          <cell r="D53" t="str">
            <v>Human Resources and Training Grant</v>
          </cell>
          <cell r="E53"/>
          <cell r="F53">
            <v>25149</v>
          </cell>
          <cell r="G53">
            <v>26255</v>
          </cell>
        </row>
        <row r="54">
          <cell r="D54" t="str">
            <v>National Tertiary Services Grant</v>
          </cell>
          <cell r="E54"/>
          <cell r="F54">
            <v>69669</v>
          </cell>
          <cell r="G54">
            <v>72735</v>
          </cell>
        </row>
        <row r="55">
          <cell r="D55" t="str">
            <v>National Health Insurance Grant</v>
          </cell>
          <cell r="E55"/>
          <cell r="F55"/>
          <cell r="G55"/>
        </row>
        <row r="56">
          <cell r="D56" t="str">
            <v/>
          </cell>
          <cell r="E56"/>
          <cell r="F56"/>
          <cell r="G56"/>
        </row>
        <row r="57">
          <cell r="D57" t="str">
            <v/>
          </cell>
          <cell r="E57"/>
          <cell r="F57"/>
          <cell r="G57"/>
        </row>
        <row r="58">
          <cell r="D58" t="str">
            <v/>
          </cell>
          <cell r="E58"/>
          <cell r="F58"/>
          <cell r="G58"/>
        </row>
        <row r="59">
          <cell r="D59" t="str">
            <v/>
          </cell>
          <cell r="E59"/>
          <cell r="F59"/>
          <cell r="G59"/>
        </row>
        <row r="60">
          <cell r="D60" t="str">
            <v/>
          </cell>
          <cell r="E60"/>
          <cell r="F60"/>
          <cell r="G60"/>
        </row>
        <row r="61">
          <cell r="D61"/>
          <cell r="E61"/>
          <cell r="F61"/>
          <cell r="G61"/>
        </row>
        <row r="62">
          <cell r="D62" t="str">
            <v>Human Settlements</v>
          </cell>
          <cell r="E62">
            <v>311118</v>
          </cell>
          <cell r="F62">
            <v>325764</v>
          </cell>
          <cell r="G62">
            <v>340122</v>
          </cell>
        </row>
        <row r="63">
          <cell r="D63" t="str">
            <v>Human Settlements Development Grant</v>
          </cell>
          <cell r="E63">
            <v>0</v>
          </cell>
          <cell r="F63">
            <v>0</v>
          </cell>
          <cell r="G63">
            <v>0</v>
          </cell>
        </row>
        <row r="64">
          <cell r="D64" t="str">
            <v>Informal Settlements Upgrading Partnership Grant: Provinces</v>
          </cell>
          <cell r="E64">
            <v>0</v>
          </cell>
          <cell r="F64">
            <v>0</v>
          </cell>
          <cell r="G64">
            <v>0</v>
          </cell>
        </row>
        <row r="65">
          <cell r="D65" t="str">
            <v>Provincial Emergency Housing Grant</v>
          </cell>
          <cell r="E65">
            <v>311118</v>
          </cell>
          <cell r="F65">
            <v>325764</v>
          </cell>
          <cell r="G65">
            <v>340122</v>
          </cell>
        </row>
        <row r="66">
          <cell r="D66" t="str">
            <v/>
          </cell>
          <cell r="E66"/>
          <cell r="F66"/>
          <cell r="G66"/>
        </row>
        <row r="67">
          <cell r="D67" t="str">
            <v/>
          </cell>
          <cell r="E67"/>
          <cell r="F67"/>
          <cell r="G67"/>
        </row>
        <row r="68">
          <cell r="D68" t="str">
            <v/>
          </cell>
          <cell r="E68"/>
          <cell r="F68"/>
          <cell r="G68"/>
        </row>
        <row r="69">
          <cell r="D69" t="str">
            <v/>
          </cell>
          <cell r="E69"/>
          <cell r="F69"/>
          <cell r="G69"/>
        </row>
        <row r="70">
          <cell r="D70" t="str">
            <v/>
          </cell>
          <cell r="E70"/>
          <cell r="F70"/>
          <cell r="G70"/>
        </row>
        <row r="71">
          <cell r="D71" t="str">
            <v/>
          </cell>
          <cell r="E71"/>
          <cell r="F71"/>
          <cell r="G71"/>
        </row>
        <row r="72">
          <cell r="D72" t="str">
            <v/>
          </cell>
          <cell r="E72"/>
          <cell r="F72"/>
          <cell r="G72"/>
        </row>
        <row r="73">
          <cell r="D73"/>
          <cell r="E73"/>
          <cell r="F73"/>
          <cell r="G73"/>
        </row>
        <row r="74">
          <cell r="D74" t="str">
            <v>Public Works and Infrastructure</v>
          </cell>
          <cell r="E74">
            <v>0</v>
          </cell>
          <cell r="F74">
            <v>857946</v>
          </cell>
          <cell r="G74">
            <v>861242</v>
          </cell>
        </row>
        <row r="75">
          <cell r="D75" t="str">
            <v>Expanded Public Works Programme Integrated Grant for Provinces</v>
          </cell>
          <cell r="E75">
            <v>0</v>
          </cell>
          <cell r="F75">
            <v>433098</v>
          </cell>
          <cell r="G75">
            <v>434762</v>
          </cell>
        </row>
        <row r="76">
          <cell r="D76" t="str">
            <v>Social Sector Expanded Public Works Programme Incentive Grant for Provinces</v>
          </cell>
          <cell r="E76">
            <v>0</v>
          </cell>
          <cell r="F76">
            <v>424848</v>
          </cell>
          <cell r="G76">
            <v>426480</v>
          </cell>
        </row>
        <row r="77">
          <cell r="D77" t="str">
            <v/>
          </cell>
          <cell r="E77"/>
          <cell r="F77"/>
          <cell r="G77"/>
        </row>
        <row r="78">
          <cell r="D78" t="str">
            <v/>
          </cell>
          <cell r="E78"/>
          <cell r="F78"/>
          <cell r="G78"/>
        </row>
        <row r="79">
          <cell r="D79" t="str">
            <v/>
          </cell>
          <cell r="E79"/>
          <cell r="F79"/>
          <cell r="G79"/>
        </row>
        <row r="80">
          <cell r="D80" t="str">
            <v/>
          </cell>
          <cell r="E80"/>
          <cell r="F80"/>
          <cell r="G80"/>
        </row>
        <row r="81">
          <cell r="D81" t="str">
            <v/>
          </cell>
          <cell r="E81"/>
          <cell r="F81"/>
          <cell r="G81"/>
        </row>
        <row r="82">
          <cell r="D82" t="str">
            <v/>
          </cell>
          <cell r="E82"/>
          <cell r="F82"/>
          <cell r="G82"/>
        </row>
        <row r="83">
          <cell r="D83" t="str">
            <v/>
          </cell>
          <cell r="E83"/>
          <cell r="F83"/>
          <cell r="G83"/>
        </row>
        <row r="84">
          <cell r="D84" t="str">
            <v/>
          </cell>
          <cell r="E84"/>
          <cell r="F84"/>
          <cell r="G84"/>
        </row>
        <row r="85">
          <cell r="D85"/>
          <cell r="E85"/>
          <cell r="F85"/>
          <cell r="G85"/>
        </row>
        <row r="86">
          <cell r="D86" t="str">
            <v>Social Development</v>
          </cell>
          <cell r="E86">
            <v>0</v>
          </cell>
          <cell r="F86">
            <v>78286</v>
          </cell>
          <cell r="G86">
            <v>81607</v>
          </cell>
        </row>
        <row r="87">
          <cell r="D87" t="str">
            <v>Early Childhood Development Grant</v>
          </cell>
          <cell r="E87">
            <v>0</v>
          </cell>
          <cell r="F87">
            <v>78286</v>
          </cell>
          <cell r="G87">
            <v>81607</v>
          </cell>
        </row>
        <row r="88">
          <cell r="D88" t="str">
            <v/>
          </cell>
          <cell r="E88"/>
          <cell r="F88"/>
          <cell r="G88"/>
        </row>
        <row r="89">
          <cell r="D89" t="str">
            <v/>
          </cell>
          <cell r="E89"/>
          <cell r="F89"/>
          <cell r="G89"/>
        </row>
        <row r="90">
          <cell r="D90" t="str">
            <v/>
          </cell>
          <cell r="E90"/>
          <cell r="F90"/>
          <cell r="G90"/>
        </row>
        <row r="91">
          <cell r="D91" t="str">
            <v/>
          </cell>
          <cell r="E91"/>
          <cell r="F91"/>
          <cell r="G91"/>
        </row>
        <row r="92">
          <cell r="D92" t="str">
            <v/>
          </cell>
          <cell r="E92"/>
          <cell r="F92"/>
          <cell r="G92"/>
        </row>
        <row r="93">
          <cell r="D93" t="str">
            <v/>
          </cell>
          <cell r="E93"/>
          <cell r="F93"/>
          <cell r="G93"/>
        </row>
        <row r="94">
          <cell r="D94" t="str">
            <v/>
          </cell>
          <cell r="E94"/>
          <cell r="F94"/>
          <cell r="G94"/>
        </row>
        <row r="95">
          <cell r="D95" t="str">
            <v/>
          </cell>
          <cell r="E95"/>
          <cell r="F95"/>
          <cell r="G95"/>
        </row>
        <row r="96">
          <cell r="D96" t="str">
            <v/>
          </cell>
          <cell r="E96"/>
          <cell r="F96"/>
          <cell r="G96"/>
        </row>
        <row r="97">
          <cell r="D97"/>
          <cell r="E97"/>
          <cell r="F97"/>
          <cell r="G97"/>
        </row>
        <row r="98">
          <cell r="D98" t="str">
            <v>Sport, Arts and Culture</v>
          </cell>
          <cell r="E98">
            <v>0</v>
          </cell>
          <cell r="F98">
            <v>0</v>
          </cell>
          <cell r="G98">
            <v>0</v>
          </cell>
        </row>
        <row r="99">
          <cell r="D99" t="str">
            <v>Community Library Services Grant</v>
          </cell>
          <cell r="E99">
            <v>0</v>
          </cell>
          <cell r="F99">
            <v>0</v>
          </cell>
          <cell r="G99">
            <v>0</v>
          </cell>
        </row>
        <row r="100">
          <cell r="D100" t="str">
            <v>Mass Participation and Sport Development Grant</v>
          </cell>
          <cell r="E100">
            <v>0</v>
          </cell>
          <cell r="F100">
            <v>0</v>
          </cell>
          <cell r="G100">
            <v>0</v>
          </cell>
        </row>
        <row r="101">
          <cell r="D101" t="str">
            <v/>
          </cell>
          <cell r="E101"/>
          <cell r="F101"/>
          <cell r="G101"/>
        </row>
        <row r="102">
          <cell r="D102" t="str">
            <v/>
          </cell>
          <cell r="E102"/>
          <cell r="F102"/>
          <cell r="G102"/>
        </row>
        <row r="103">
          <cell r="D103" t="str">
            <v/>
          </cell>
          <cell r="E103"/>
          <cell r="F103"/>
          <cell r="G103"/>
        </row>
        <row r="104">
          <cell r="D104" t="str">
            <v/>
          </cell>
          <cell r="E104"/>
          <cell r="F104"/>
          <cell r="G104"/>
        </row>
        <row r="105">
          <cell r="D105" t="str">
            <v/>
          </cell>
          <cell r="E105"/>
          <cell r="F105"/>
          <cell r="G105"/>
        </row>
        <row r="106">
          <cell r="D106" t="str">
            <v/>
          </cell>
          <cell r="E106"/>
          <cell r="F106"/>
          <cell r="G106"/>
        </row>
        <row r="107">
          <cell r="D107" t="str">
            <v/>
          </cell>
          <cell r="E107"/>
          <cell r="F107"/>
          <cell r="G107"/>
        </row>
        <row r="108">
          <cell r="D108" t="str">
            <v/>
          </cell>
          <cell r="E108"/>
          <cell r="F108"/>
          <cell r="G108"/>
        </row>
        <row r="109">
          <cell r="D109"/>
          <cell r="E109"/>
          <cell r="F109"/>
          <cell r="G109"/>
        </row>
        <row r="110">
          <cell r="D110" t="str">
            <v>Transport</v>
          </cell>
          <cell r="E110">
            <v>0</v>
          </cell>
          <cell r="F110">
            <v>1724513</v>
          </cell>
          <cell r="G110">
            <v>1737845</v>
          </cell>
        </row>
        <row r="111">
          <cell r="D111" t="str">
            <v>Provincial Roads Maintenance Grant</v>
          </cell>
          <cell r="E111">
            <v>0</v>
          </cell>
          <cell r="F111">
            <v>1724513</v>
          </cell>
          <cell r="G111">
            <v>1737845</v>
          </cell>
        </row>
        <row r="112">
          <cell r="D112" t="str">
            <v>Public Transport Operations Grant</v>
          </cell>
          <cell r="E112">
            <v>0</v>
          </cell>
          <cell r="F112">
            <v>0</v>
          </cell>
          <cell r="G112">
            <v>0</v>
          </cell>
        </row>
        <row r="113">
          <cell r="D113" t="str">
            <v/>
          </cell>
          <cell r="E113"/>
          <cell r="F113"/>
          <cell r="G113"/>
        </row>
        <row r="114">
          <cell r="D114" t="str">
            <v/>
          </cell>
          <cell r="E114"/>
          <cell r="F114"/>
          <cell r="G114"/>
        </row>
        <row r="115">
          <cell r="D115" t="str">
            <v/>
          </cell>
          <cell r="E115"/>
          <cell r="F115"/>
          <cell r="G115"/>
        </row>
        <row r="116">
          <cell r="D116" t="str">
            <v/>
          </cell>
          <cell r="E116"/>
          <cell r="F116"/>
          <cell r="G116"/>
        </row>
        <row r="117">
          <cell r="D117" t="str">
            <v/>
          </cell>
          <cell r="E117"/>
          <cell r="F117"/>
          <cell r="G117"/>
        </row>
        <row r="118">
          <cell r="D118" t="str">
            <v/>
          </cell>
          <cell r="E118"/>
          <cell r="F118"/>
          <cell r="G118"/>
        </row>
        <row r="119">
          <cell r="D119" t="str">
            <v/>
          </cell>
          <cell r="E119"/>
          <cell r="F119"/>
          <cell r="G119"/>
        </row>
        <row r="120">
          <cell r="D120" t="str">
            <v/>
          </cell>
          <cell r="E120"/>
          <cell r="F120"/>
          <cell r="G120"/>
        </row>
        <row r="121">
          <cell r="D121"/>
          <cell r="E121"/>
          <cell r="F121"/>
          <cell r="G121"/>
        </row>
        <row r="122">
          <cell r="D122" t="str">
            <v/>
          </cell>
          <cell r="E122">
            <v>0</v>
          </cell>
          <cell r="F122">
            <v>0</v>
          </cell>
          <cell r="G122">
            <v>0</v>
          </cell>
        </row>
        <row r="123">
          <cell r="D123" t="str">
            <v/>
          </cell>
          <cell r="E123"/>
          <cell r="F123"/>
          <cell r="G123"/>
        </row>
        <row r="124">
          <cell r="D124" t="str">
            <v/>
          </cell>
          <cell r="E124"/>
          <cell r="F124"/>
          <cell r="G124"/>
        </row>
        <row r="125">
          <cell r="D125" t="str">
            <v/>
          </cell>
          <cell r="E125"/>
          <cell r="F125"/>
          <cell r="G125"/>
        </row>
        <row r="126">
          <cell r="D126" t="str">
            <v/>
          </cell>
          <cell r="E126"/>
          <cell r="F126"/>
          <cell r="G126"/>
        </row>
        <row r="127">
          <cell r="D127" t="str">
            <v/>
          </cell>
          <cell r="E127"/>
          <cell r="F127"/>
          <cell r="G127"/>
        </row>
        <row r="128">
          <cell r="D128" t="str">
            <v/>
          </cell>
          <cell r="E128"/>
          <cell r="F128"/>
          <cell r="G128"/>
        </row>
        <row r="129">
          <cell r="D129" t="str">
            <v/>
          </cell>
          <cell r="E129"/>
          <cell r="F129"/>
          <cell r="G129"/>
        </row>
        <row r="130">
          <cell r="D130" t="str">
            <v/>
          </cell>
          <cell r="E130"/>
          <cell r="F130"/>
          <cell r="G130"/>
        </row>
        <row r="131">
          <cell r="D131" t="str">
            <v/>
          </cell>
          <cell r="E131"/>
          <cell r="F131"/>
          <cell r="G131"/>
        </row>
        <row r="132">
          <cell r="D132" t="str">
            <v/>
          </cell>
          <cell r="E132"/>
          <cell r="F132"/>
          <cell r="G132"/>
        </row>
        <row r="133">
          <cell r="D133"/>
          <cell r="E133"/>
          <cell r="F133"/>
          <cell r="G133"/>
        </row>
        <row r="134">
          <cell r="D134" t="str">
            <v/>
          </cell>
          <cell r="E134">
            <v>0</v>
          </cell>
          <cell r="F134">
            <v>0</v>
          </cell>
          <cell r="G134">
            <v>0</v>
          </cell>
        </row>
        <row r="135">
          <cell r="D135" t="str">
            <v/>
          </cell>
          <cell r="E135"/>
          <cell r="F135"/>
          <cell r="G135"/>
        </row>
        <row r="136">
          <cell r="D136" t="str">
            <v/>
          </cell>
          <cell r="E136"/>
          <cell r="F136"/>
          <cell r="G136"/>
        </row>
        <row r="137">
          <cell r="D137" t="str">
            <v/>
          </cell>
          <cell r="E137"/>
          <cell r="F137"/>
          <cell r="G137"/>
        </row>
        <row r="138">
          <cell r="D138" t="str">
            <v/>
          </cell>
          <cell r="E138"/>
          <cell r="F138"/>
          <cell r="G138"/>
        </row>
        <row r="139">
          <cell r="D139" t="str">
            <v/>
          </cell>
          <cell r="E139"/>
          <cell r="F139"/>
          <cell r="G139"/>
        </row>
        <row r="140">
          <cell r="D140" t="str">
            <v/>
          </cell>
          <cell r="E140"/>
          <cell r="F140"/>
          <cell r="G140"/>
        </row>
        <row r="141">
          <cell r="D141" t="str">
            <v/>
          </cell>
          <cell r="E141"/>
          <cell r="F141"/>
          <cell r="G141"/>
        </row>
        <row r="142">
          <cell r="D142" t="str">
            <v/>
          </cell>
          <cell r="E142"/>
          <cell r="F142"/>
          <cell r="G142"/>
        </row>
        <row r="143">
          <cell r="D143" t="str">
            <v/>
          </cell>
          <cell r="E143"/>
          <cell r="F143"/>
          <cell r="G143"/>
        </row>
        <row r="144">
          <cell r="D144" t="str">
            <v/>
          </cell>
          <cell r="E144"/>
          <cell r="F144"/>
          <cell r="G144"/>
        </row>
        <row r="145">
          <cell r="D145"/>
          <cell r="E145"/>
          <cell r="F145"/>
          <cell r="G145"/>
        </row>
        <row r="146">
          <cell r="D146" t="str">
            <v/>
          </cell>
          <cell r="E146">
            <v>0</v>
          </cell>
          <cell r="F146">
            <v>0</v>
          </cell>
          <cell r="G146">
            <v>0</v>
          </cell>
        </row>
        <row r="147">
          <cell r="D147" t="str">
            <v/>
          </cell>
          <cell r="E147"/>
          <cell r="F147"/>
          <cell r="G147"/>
        </row>
        <row r="148">
          <cell r="D148" t="str">
            <v/>
          </cell>
          <cell r="E148"/>
          <cell r="F148"/>
          <cell r="G148"/>
        </row>
        <row r="149">
          <cell r="D149" t="str">
            <v/>
          </cell>
          <cell r="E149"/>
          <cell r="F149"/>
          <cell r="G149"/>
        </row>
        <row r="150">
          <cell r="D150" t="str">
            <v/>
          </cell>
          <cell r="E150"/>
          <cell r="F150"/>
          <cell r="G150"/>
        </row>
        <row r="151">
          <cell r="D151" t="str">
            <v/>
          </cell>
          <cell r="E151"/>
          <cell r="F151"/>
          <cell r="G151"/>
        </row>
        <row r="152">
          <cell r="D152" t="str">
            <v/>
          </cell>
          <cell r="E152"/>
          <cell r="F152"/>
          <cell r="G152"/>
        </row>
        <row r="153">
          <cell r="D153" t="str">
            <v/>
          </cell>
          <cell r="E153"/>
          <cell r="F153"/>
          <cell r="G153"/>
        </row>
        <row r="154">
          <cell r="D154" t="str">
            <v/>
          </cell>
          <cell r="E154"/>
          <cell r="F154"/>
          <cell r="G154"/>
        </row>
        <row r="155">
          <cell r="D155" t="str">
            <v/>
          </cell>
          <cell r="E155"/>
          <cell r="F155"/>
          <cell r="G155"/>
        </row>
        <row r="156">
          <cell r="D156" t="str">
            <v/>
          </cell>
          <cell r="E156"/>
          <cell r="F156"/>
          <cell r="G156"/>
        </row>
        <row r="157">
          <cell r="D157"/>
          <cell r="E157"/>
          <cell r="F157"/>
          <cell r="G157"/>
        </row>
        <row r="158">
          <cell r="D158" t="str">
            <v/>
          </cell>
          <cell r="E158">
            <v>0</v>
          </cell>
          <cell r="F158">
            <v>0</v>
          </cell>
          <cell r="G158">
            <v>0</v>
          </cell>
        </row>
        <row r="159">
          <cell r="D159" t="str">
            <v/>
          </cell>
          <cell r="E159"/>
          <cell r="F159"/>
          <cell r="G159"/>
        </row>
        <row r="160">
          <cell r="D160" t="str">
            <v/>
          </cell>
          <cell r="E160"/>
          <cell r="F160"/>
          <cell r="G160"/>
        </row>
        <row r="161">
          <cell r="D161" t="str">
            <v/>
          </cell>
          <cell r="E161"/>
          <cell r="F161"/>
          <cell r="G161"/>
        </row>
        <row r="162">
          <cell r="D162" t="str">
            <v/>
          </cell>
          <cell r="E162"/>
          <cell r="F162"/>
          <cell r="G162"/>
        </row>
        <row r="163">
          <cell r="D163" t="str">
            <v/>
          </cell>
          <cell r="E163"/>
          <cell r="F163"/>
          <cell r="G163"/>
        </row>
        <row r="164">
          <cell r="D164" t="str">
            <v/>
          </cell>
          <cell r="E164"/>
          <cell r="F164"/>
          <cell r="G164"/>
        </row>
        <row r="165">
          <cell r="D165" t="str">
            <v/>
          </cell>
          <cell r="E165"/>
          <cell r="F165"/>
          <cell r="G165"/>
        </row>
        <row r="166">
          <cell r="D166" t="str">
            <v/>
          </cell>
          <cell r="E166"/>
          <cell r="F166"/>
          <cell r="G166"/>
        </row>
        <row r="167">
          <cell r="D167" t="str">
            <v/>
          </cell>
          <cell r="E167"/>
          <cell r="F167"/>
          <cell r="G167"/>
        </row>
        <row r="168">
          <cell r="D168" t="str">
            <v/>
          </cell>
          <cell r="E168"/>
          <cell r="F168"/>
          <cell r="G168"/>
        </row>
        <row r="169">
          <cell r="D169"/>
          <cell r="E169"/>
          <cell r="F169"/>
          <cell r="G169"/>
        </row>
        <row r="170">
          <cell r="D170" t="str">
            <v/>
          </cell>
          <cell r="E170">
            <v>0</v>
          </cell>
          <cell r="F170">
            <v>0</v>
          </cell>
          <cell r="G170">
            <v>0</v>
          </cell>
        </row>
        <row r="171">
          <cell r="D171" t="str">
            <v/>
          </cell>
          <cell r="E171"/>
          <cell r="F171"/>
          <cell r="G171"/>
        </row>
        <row r="172">
          <cell r="D172" t="str">
            <v/>
          </cell>
          <cell r="E172"/>
          <cell r="F172"/>
          <cell r="G172"/>
        </row>
        <row r="173">
          <cell r="D173" t="str">
            <v/>
          </cell>
          <cell r="E173"/>
          <cell r="F173"/>
          <cell r="G173"/>
        </row>
        <row r="174">
          <cell r="D174" t="str">
            <v/>
          </cell>
          <cell r="E174"/>
          <cell r="F174"/>
          <cell r="G174"/>
        </row>
        <row r="175">
          <cell r="D175" t="str">
            <v/>
          </cell>
          <cell r="E175"/>
          <cell r="F175"/>
          <cell r="G175"/>
        </row>
        <row r="176">
          <cell r="D176" t="str">
            <v/>
          </cell>
          <cell r="E176"/>
          <cell r="F176"/>
          <cell r="G176"/>
        </row>
        <row r="177">
          <cell r="D177" t="str">
            <v/>
          </cell>
          <cell r="E177"/>
          <cell r="F177"/>
          <cell r="G177"/>
        </row>
        <row r="178">
          <cell r="D178" t="str">
            <v/>
          </cell>
          <cell r="E178"/>
          <cell r="F178"/>
          <cell r="G178"/>
        </row>
        <row r="179">
          <cell r="D179" t="str">
            <v/>
          </cell>
          <cell r="E179"/>
          <cell r="F179"/>
          <cell r="G179"/>
        </row>
        <row r="180">
          <cell r="D180" t="str">
            <v/>
          </cell>
          <cell r="E180"/>
          <cell r="F180"/>
          <cell r="G180"/>
        </row>
        <row r="181">
          <cell r="D181"/>
          <cell r="E181"/>
          <cell r="F181"/>
          <cell r="G181"/>
        </row>
        <row r="182">
          <cell r="D182" t="str">
            <v/>
          </cell>
          <cell r="E182">
            <v>0</v>
          </cell>
          <cell r="F182">
            <v>0</v>
          </cell>
          <cell r="G182">
            <v>0</v>
          </cell>
        </row>
        <row r="183">
          <cell r="D183" t="str">
            <v/>
          </cell>
          <cell r="E183"/>
          <cell r="F183"/>
          <cell r="G183"/>
        </row>
        <row r="184">
          <cell r="D184" t="str">
            <v/>
          </cell>
          <cell r="E184"/>
          <cell r="F184"/>
          <cell r="G184"/>
        </row>
        <row r="185">
          <cell r="D185" t="str">
            <v/>
          </cell>
          <cell r="E185"/>
          <cell r="F185"/>
          <cell r="G185"/>
        </row>
        <row r="186">
          <cell r="D186" t="str">
            <v/>
          </cell>
          <cell r="E186"/>
          <cell r="F186"/>
          <cell r="G186"/>
        </row>
        <row r="187">
          <cell r="D187" t="str">
            <v/>
          </cell>
          <cell r="E187"/>
          <cell r="F187"/>
          <cell r="G187"/>
        </row>
        <row r="188">
          <cell r="D188" t="str">
            <v/>
          </cell>
          <cell r="E188"/>
          <cell r="F188"/>
          <cell r="G188"/>
        </row>
        <row r="189">
          <cell r="D189" t="str">
            <v/>
          </cell>
          <cell r="E189"/>
          <cell r="F189"/>
          <cell r="G189"/>
        </row>
        <row r="190">
          <cell r="D190" t="str">
            <v/>
          </cell>
          <cell r="E190"/>
          <cell r="F190"/>
          <cell r="G190"/>
        </row>
        <row r="191">
          <cell r="D191" t="str">
            <v/>
          </cell>
          <cell r="E191"/>
          <cell r="F191"/>
          <cell r="G191"/>
        </row>
        <row r="192">
          <cell r="D192" t="str">
            <v/>
          </cell>
          <cell r="E192"/>
          <cell r="F192"/>
          <cell r="G192"/>
        </row>
        <row r="193">
          <cell r="D193"/>
          <cell r="E193"/>
          <cell r="F193"/>
          <cell r="G193"/>
        </row>
        <row r="194">
          <cell r="D194" t="str">
            <v/>
          </cell>
          <cell r="E194">
            <v>0</v>
          </cell>
          <cell r="F194">
            <v>0</v>
          </cell>
          <cell r="G194">
            <v>0</v>
          </cell>
        </row>
        <row r="195">
          <cell r="D195" t="str">
            <v/>
          </cell>
          <cell r="E195"/>
          <cell r="F195"/>
          <cell r="G195"/>
        </row>
        <row r="196">
          <cell r="D196" t="str">
            <v/>
          </cell>
          <cell r="E196"/>
          <cell r="F196"/>
          <cell r="G196"/>
        </row>
        <row r="197">
          <cell r="D197" t="str">
            <v/>
          </cell>
          <cell r="E197"/>
          <cell r="F197"/>
          <cell r="G197"/>
        </row>
        <row r="198">
          <cell r="D198" t="str">
            <v/>
          </cell>
          <cell r="E198"/>
          <cell r="F198"/>
          <cell r="G198"/>
        </row>
        <row r="199">
          <cell r="D199" t="str">
            <v/>
          </cell>
          <cell r="E199"/>
          <cell r="F199"/>
          <cell r="G199"/>
        </row>
        <row r="200">
          <cell r="D200" t="str">
            <v/>
          </cell>
          <cell r="E200"/>
          <cell r="F200"/>
          <cell r="G200"/>
        </row>
        <row r="201">
          <cell r="D201" t="str">
            <v/>
          </cell>
          <cell r="E201"/>
          <cell r="F201"/>
          <cell r="G201"/>
        </row>
        <row r="202">
          <cell r="D202" t="str">
            <v/>
          </cell>
          <cell r="E202"/>
          <cell r="F202"/>
          <cell r="G202"/>
        </row>
        <row r="203">
          <cell r="D203" t="str">
            <v/>
          </cell>
          <cell r="E203"/>
          <cell r="F203"/>
          <cell r="G203"/>
        </row>
        <row r="204">
          <cell r="D204" t="str">
            <v/>
          </cell>
          <cell r="E204"/>
          <cell r="F204"/>
          <cell r="G204"/>
        </row>
        <row r="205">
          <cell r="D205"/>
          <cell r="E205"/>
          <cell r="F205"/>
          <cell r="G205"/>
        </row>
        <row r="206">
          <cell r="D206" t="str">
            <v/>
          </cell>
          <cell r="E206">
            <v>0</v>
          </cell>
          <cell r="F206">
            <v>0</v>
          </cell>
          <cell r="G206">
            <v>0</v>
          </cell>
        </row>
        <row r="207">
          <cell r="D207" t="str">
            <v/>
          </cell>
          <cell r="E207"/>
          <cell r="F207"/>
          <cell r="G207"/>
        </row>
        <row r="208">
          <cell r="D208" t="str">
            <v/>
          </cell>
          <cell r="E208"/>
          <cell r="F208"/>
          <cell r="G208"/>
        </row>
        <row r="209">
          <cell r="D209" t="str">
            <v/>
          </cell>
          <cell r="E209"/>
          <cell r="F209"/>
          <cell r="G209"/>
        </row>
        <row r="210">
          <cell r="D210" t="str">
            <v/>
          </cell>
          <cell r="E210"/>
          <cell r="F210"/>
          <cell r="G210"/>
        </row>
        <row r="211">
          <cell r="D211" t="str">
            <v/>
          </cell>
          <cell r="E211"/>
          <cell r="F211"/>
          <cell r="G211"/>
        </row>
        <row r="212">
          <cell r="D212" t="str">
            <v/>
          </cell>
          <cell r="E212"/>
          <cell r="F212"/>
          <cell r="G212"/>
        </row>
        <row r="213">
          <cell r="D213" t="str">
            <v/>
          </cell>
          <cell r="E213"/>
          <cell r="F213"/>
          <cell r="G213"/>
        </row>
        <row r="214">
          <cell r="D214" t="str">
            <v/>
          </cell>
          <cell r="E214"/>
          <cell r="F214"/>
          <cell r="G214"/>
        </row>
        <row r="215">
          <cell r="D215" t="str">
            <v/>
          </cell>
          <cell r="E215"/>
          <cell r="F215"/>
          <cell r="G215"/>
        </row>
        <row r="216">
          <cell r="D216" t="str">
            <v/>
          </cell>
          <cell r="E216"/>
          <cell r="F216"/>
          <cell r="G216"/>
        </row>
        <row r="217">
          <cell r="D217"/>
          <cell r="E217"/>
          <cell r="F217"/>
          <cell r="G217"/>
        </row>
        <row r="218">
          <cell r="D218" t="str">
            <v/>
          </cell>
          <cell r="E218">
            <v>0</v>
          </cell>
          <cell r="F218">
            <v>0</v>
          </cell>
          <cell r="G218">
            <v>0</v>
          </cell>
        </row>
        <row r="219">
          <cell r="D219" t="str">
            <v/>
          </cell>
          <cell r="E219"/>
          <cell r="F219"/>
          <cell r="G219"/>
        </row>
        <row r="220">
          <cell r="D220" t="str">
            <v/>
          </cell>
          <cell r="E220"/>
          <cell r="F220"/>
          <cell r="G220"/>
        </row>
        <row r="221">
          <cell r="D221" t="str">
            <v/>
          </cell>
          <cell r="E221"/>
          <cell r="F221"/>
          <cell r="G221"/>
        </row>
        <row r="222">
          <cell r="D222" t="str">
            <v/>
          </cell>
          <cell r="E222"/>
          <cell r="F222"/>
          <cell r="G222"/>
        </row>
        <row r="223">
          <cell r="D223" t="str">
            <v/>
          </cell>
          <cell r="E223"/>
          <cell r="F223"/>
          <cell r="G223"/>
        </row>
        <row r="224">
          <cell r="D224" t="str">
            <v/>
          </cell>
          <cell r="E224"/>
          <cell r="F224"/>
          <cell r="G224"/>
        </row>
        <row r="225">
          <cell r="D225" t="str">
            <v/>
          </cell>
          <cell r="E225"/>
          <cell r="F225"/>
          <cell r="G225"/>
        </row>
        <row r="226">
          <cell r="D226" t="str">
            <v/>
          </cell>
          <cell r="E226"/>
          <cell r="F226"/>
          <cell r="G226"/>
        </row>
        <row r="227">
          <cell r="D227" t="str">
            <v/>
          </cell>
          <cell r="E227"/>
          <cell r="F227"/>
          <cell r="G227"/>
        </row>
        <row r="228">
          <cell r="D228" t="str">
            <v/>
          </cell>
          <cell r="E228"/>
          <cell r="F228"/>
          <cell r="G228"/>
        </row>
        <row r="229">
          <cell r="D229"/>
          <cell r="E229"/>
          <cell r="F229"/>
          <cell r="G229"/>
        </row>
        <row r="230">
          <cell r="D230" t="str">
            <v/>
          </cell>
          <cell r="E230">
            <v>0</v>
          </cell>
          <cell r="F230">
            <v>0</v>
          </cell>
          <cell r="G230">
            <v>0</v>
          </cell>
        </row>
        <row r="231">
          <cell r="D231" t="str">
            <v/>
          </cell>
          <cell r="E231"/>
          <cell r="F231"/>
          <cell r="G231"/>
        </row>
        <row r="232">
          <cell r="D232" t="str">
            <v/>
          </cell>
          <cell r="E232"/>
          <cell r="F232"/>
          <cell r="G232"/>
        </row>
        <row r="233">
          <cell r="D233" t="str">
            <v/>
          </cell>
          <cell r="E233"/>
          <cell r="F233"/>
          <cell r="G233"/>
        </row>
        <row r="234">
          <cell r="D234" t="str">
            <v/>
          </cell>
          <cell r="E234"/>
          <cell r="F234"/>
          <cell r="G234"/>
        </row>
        <row r="235">
          <cell r="D235" t="str">
            <v/>
          </cell>
          <cell r="E235"/>
          <cell r="F235"/>
          <cell r="G235"/>
        </row>
        <row r="236">
          <cell r="D236" t="str">
            <v/>
          </cell>
          <cell r="E236"/>
          <cell r="F236"/>
          <cell r="G236"/>
        </row>
        <row r="237">
          <cell r="D237" t="str">
            <v/>
          </cell>
          <cell r="E237"/>
          <cell r="F237"/>
          <cell r="G237"/>
        </row>
        <row r="238">
          <cell r="D238" t="str">
            <v/>
          </cell>
          <cell r="E238"/>
          <cell r="F238"/>
          <cell r="G238"/>
        </row>
        <row r="239">
          <cell r="D239" t="str">
            <v/>
          </cell>
          <cell r="E239"/>
          <cell r="F239"/>
          <cell r="G239"/>
        </row>
        <row r="240">
          <cell r="D240" t="str">
            <v/>
          </cell>
          <cell r="E240"/>
          <cell r="F240"/>
          <cell r="G240"/>
        </row>
        <row r="241">
          <cell r="D241"/>
          <cell r="E241"/>
          <cell r="F241"/>
          <cell r="G241"/>
        </row>
        <row r="242">
          <cell r="D242" t="str">
            <v/>
          </cell>
          <cell r="E242">
            <v>0</v>
          </cell>
          <cell r="F242">
            <v>0</v>
          </cell>
          <cell r="G242">
            <v>0</v>
          </cell>
        </row>
        <row r="243">
          <cell r="D243" t="str">
            <v/>
          </cell>
          <cell r="E243"/>
          <cell r="F243"/>
          <cell r="G243"/>
        </row>
        <row r="244">
          <cell r="D244" t="str">
            <v/>
          </cell>
          <cell r="E244"/>
          <cell r="F244"/>
          <cell r="G244"/>
        </row>
        <row r="245">
          <cell r="D245" t="str">
            <v/>
          </cell>
          <cell r="E245"/>
          <cell r="F245"/>
          <cell r="G245"/>
        </row>
        <row r="246">
          <cell r="D246" t="str">
            <v/>
          </cell>
          <cell r="E246"/>
          <cell r="F246"/>
          <cell r="G246"/>
        </row>
        <row r="247">
          <cell r="D247" t="str">
            <v/>
          </cell>
          <cell r="E247"/>
          <cell r="F247"/>
          <cell r="G247"/>
        </row>
        <row r="248">
          <cell r="D248" t="str">
            <v/>
          </cell>
          <cell r="E248"/>
          <cell r="F248"/>
          <cell r="G248"/>
        </row>
        <row r="249">
          <cell r="D249" t="str">
            <v/>
          </cell>
          <cell r="E249"/>
          <cell r="F249"/>
          <cell r="G249"/>
        </row>
        <row r="250">
          <cell r="D250" t="str">
            <v/>
          </cell>
          <cell r="E250"/>
          <cell r="F250"/>
          <cell r="G250"/>
        </row>
        <row r="251">
          <cell r="D251" t="str">
            <v/>
          </cell>
          <cell r="E251"/>
          <cell r="F251"/>
          <cell r="G251"/>
        </row>
        <row r="252">
          <cell r="D252" t="str">
            <v/>
          </cell>
          <cell r="E252"/>
          <cell r="F252"/>
          <cell r="G252"/>
        </row>
        <row r="253">
          <cell r="D253"/>
          <cell r="E253"/>
          <cell r="F253"/>
          <cell r="G253"/>
        </row>
        <row r="254">
          <cell r="D254" t="str">
            <v/>
          </cell>
          <cell r="E254">
            <v>0</v>
          </cell>
          <cell r="F254">
            <v>0</v>
          </cell>
          <cell r="G254">
            <v>0</v>
          </cell>
        </row>
        <row r="255">
          <cell r="D255" t="str">
            <v/>
          </cell>
          <cell r="E255"/>
          <cell r="F255"/>
          <cell r="G255"/>
        </row>
        <row r="256">
          <cell r="D256" t="str">
            <v/>
          </cell>
          <cell r="E256"/>
          <cell r="F256"/>
          <cell r="G256"/>
        </row>
        <row r="257">
          <cell r="D257" t="str">
            <v/>
          </cell>
          <cell r="E257"/>
          <cell r="F257"/>
          <cell r="G257"/>
        </row>
        <row r="258">
          <cell r="D258" t="str">
            <v/>
          </cell>
          <cell r="E258"/>
          <cell r="F258"/>
          <cell r="G258"/>
        </row>
        <row r="259">
          <cell r="D259" t="str">
            <v/>
          </cell>
          <cell r="E259"/>
          <cell r="F259"/>
          <cell r="G259"/>
        </row>
        <row r="260">
          <cell r="D260" t="str">
            <v/>
          </cell>
          <cell r="E260"/>
          <cell r="F260"/>
          <cell r="G260"/>
        </row>
        <row r="261">
          <cell r="D261" t="str">
            <v/>
          </cell>
          <cell r="E261"/>
          <cell r="F261"/>
          <cell r="G261"/>
        </row>
        <row r="262">
          <cell r="D262" t="str">
            <v/>
          </cell>
          <cell r="E262"/>
          <cell r="F262"/>
          <cell r="G262"/>
        </row>
        <row r="263">
          <cell r="D263" t="str">
            <v/>
          </cell>
          <cell r="E263"/>
          <cell r="F263"/>
          <cell r="G263"/>
        </row>
        <row r="264">
          <cell r="D264" t="str">
            <v/>
          </cell>
          <cell r="E264"/>
          <cell r="F264"/>
          <cell r="G264"/>
        </row>
        <row r="265">
          <cell r="D265"/>
          <cell r="E265"/>
          <cell r="F265"/>
          <cell r="G265"/>
        </row>
        <row r="266">
          <cell r="D266" t="str">
            <v/>
          </cell>
          <cell r="E266">
            <v>0</v>
          </cell>
          <cell r="F266">
            <v>0</v>
          </cell>
          <cell r="G266">
            <v>0</v>
          </cell>
        </row>
        <row r="267">
          <cell r="D267" t="str">
            <v/>
          </cell>
          <cell r="E267"/>
          <cell r="F267"/>
          <cell r="G267"/>
        </row>
        <row r="268">
          <cell r="D268" t="str">
            <v/>
          </cell>
          <cell r="E268"/>
          <cell r="F268"/>
          <cell r="G268"/>
        </row>
        <row r="269">
          <cell r="D269" t="str">
            <v/>
          </cell>
          <cell r="E269"/>
          <cell r="F269"/>
          <cell r="G269"/>
        </row>
        <row r="270">
          <cell r="D270" t="str">
            <v/>
          </cell>
          <cell r="E270"/>
          <cell r="F270"/>
          <cell r="G270"/>
        </row>
        <row r="271">
          <cell r="D271" t="str">
            <v/>
          </cell>
          <cell r="E271"/>
          <cell r="F271"/>
          <cell r="G271"/>
        </row>
        <row r="272">
          <cell r="D272" t="str">
            <v/>
          </cell>
          <cell r="E272"/>
          <cell r="F272"/>
          <cell r="G272"/>
        </row>
        <row r="273">
          <cell r="D273" t="str">
            <v/>
          </cell>
          <cell r="E273"/>
          <cell r="F273"/>
          <cell r="G273"/>
        </row>
        <row r="274">
          <cell r="D274" t="str">
            <v/>
          </cell>
          <cell r="E274"/>
          <cell r="F274"/>
          <cell r="G274"/>
        </row>
        <row r="275">
          <cell r="D275" t="str">
            <v/>
          </cell>
          <cell r="E275"/>
          <cell r="F275"/>
          <cell r="G275"/>
        </row>
        <row r="276">
          <cell r="D276" t="str">
            <v/>
          </cell>
          <cell r="E276"/>
          <cell r="F276"/>
          <cell r="G276"/>
        </row>
        <row r="277">
          <cell r="D277"/>
          <cell r="E277"/>
          <cell r="F277"/>
          <cell r="G277"/>
        </row>
        <row r="278">
          <cell r="D278" t="str">
            <v/>
          </cell>
          <cell r="E278">
            <v>0</v>
          </cell>
          <cell r="F278">
            <v>0</v>
          </cell>
          <cell r="G278">
            <v>0</v>
          </cell>
        </row>
        <row r="279">
          <cell r="D279" t="str">
            <v/>
          </cell>
          <cell r="E279"/>
          <cell r="F279"/>
          <cell r="G279"/>
        </row>
        <row r="280">
          <cell r="D280" t="str">
            <v/>
          </cell>
          <cell r="E280"/>
          <cell r="F280"/>
          <cell r="G280"/>
        </row>
        <row r="281">
          <cell r="D281" t="str">
            <v/>
          </cell>
          <cell r="E281"/>
          <cell r="F281"/>
          <cell r="G281"/>
        </row>
        <row r="282">
          <cell r="D282" t="str">
            <v/>
          </cell>
          <cell r="E282"/>
          <cell r="F282"/>
          <cell r="G282"/>
        </row>
        <row r="283">
          <cell r="D283" t="str">
            <v/>
          </cell>
          <cell r="E283"/>
          <cell r="F283"/>
          <cell r="G283"/>
        </row>
        <row r="284">
          <cell r="D284" t="str">
            <v/>
          </cell>
          <cell r="E284"/>
          <cell r="F284"/>
          <cell r="G284"/>
        </row>
        <row r="285">
          <cell r="D285" t="str">
            <v/>
          </cell>
          <cell r="E285"/>
          <cell r="F285"/>
          <cell r="G285"/>
        </row>
        <row r="286">
          <cell r="D286" t="str">
            <v/>
          </cell>
          <cell r="E286"/>
          <cell r="F286"/>
          <cell r="G286"/>
        </row>
        <row r="287">
          <cell r="D287" t="str">
            <v/>
          </cell>
          <cell r="E287"/>
          <cell r="F287"/>
          <cell r="G287"/>
        </row>
        <row r="288">
          <cell r="D288" t="str">
            <v/>
          </cell>
          <cell r="E288"/>
          <cell r="F288"/>
          <cell r="G288"/>
        </row>
        <row r="289">
          <cell r="D289"/>
          <cell r="E289"/>
          <cell r="F289"/>
          <cell r="G289"/>
        </row>
        <row r="290">
          <cell r="D290" t="str">
            <v/>
          </cell>
          <cell r="E290">
            <v>0</v>
          </cell>
          <cell r="F290">
            <v>0</v>
          </cell>
          <cell r="G290">
            <v>0</v>
          </cell>
        </row>
        <row r="291">
          <cell r="D291" t="str">
            <v/>
          </cell>
          <cell r="E291"/>
          <cell r="F291"/>
          <cell r="G291"/>
        </row>
        <row r="292">
          <cell r="D292" t="str">
            <v/>
          </cell>
          <cell r="E292"/>
          <cell r="F292"/>
          <cell r="G292"/>
        </row>
        <row r="293">
          <cell r="D293" t="str">
            <v/>
          </cell>
          <cell r="E293"/>
          <cell r="F293"/>
          <cell r="G293"/>
        </row>
        <row r="294">
          <cell r="D294" t="str">
            <v/>
          </cell>
          <cell r="E294"/>
          <cell r="F294"/>
          <cell r="G294"/>
        </row>
        <row r="295">
          <cell r="D295" t="str">
            <v/>
          </cell>
          <cell r="E295"/>
          <cell r="F295"/>
          <cell r="G295"/>
        </row>
        <row r="296">
          <cell r="D296" t="str">
            <v/>
          </cell>
          <cell r="E296"/>
          <cell r="F296"/>
          <cell r="G296"/>
        </row>
        <row r="297">
          <cell r="D297" t="str">
            <v/>
          </cell>
          <cell r="E297"/>
          <cell r="F297"/>
          <cell r="G297"/>
        </row>
        <row r="298">
          <cell r="D298" t="str">
            <v/>
          </cell>
          <cell r="E298"/>
          <cell r="F298"/>
          <cell r="G298"/>
        </row>
        <row r="299">
          <cell r="D299" t="str">
            <v/>
          </cell>
          <cell r="E299"/>
          <cell r="F299"/>
          <cell r="G299"/>
        </row>
        <row r="300">
          <cell r="D300" t="str">
            <v/>
          </cell>
          <cell r="E300"/>
          <cell r="F300"/>
          <cell r="G300"/>
        </row>
        <row r="301">
          <cell r="D301"/>
          <cell r="E301"/>
          <cell r="F301"/>
          <cell r="G301"/>
        </row>
        <row r="302">
          <cell r="D302" t="str">
            <v/>
          </cell>
          <cell r="E302">
            <v>0</v>
          </cell>
          <cell r="F302">
            <v>0</v>
          </cell>
          <cell r="G302">
            <v>0</v>
          </cell>
        </row>
        <row r="303">
          <cell r="D303" t="str">
            <v/>
          </cell>
          <cell r="E303"/>
          <cell r="F303"/>
          <cell r="G303"/>
        </row>
        <row r="304">
          <cell r="D304" t="str">
            <v/>
          </cell>
          <cell r="E304"/>
          <cell r="F304"/>
          <cell r="G304"/>
        </row>
        <row r="305">
          <cell r="D305" t="str">
            <v/>
          </cell>
          <cell r="E305"/>
          <cell r="F305"/>
          <cell r="G305"/>
        </row>
        <row r="306">
          <cell r="D306" t="str">
            <v/>
          </cell>
          <cell r="E306"/>
          <cell r="F306"/>
          <cell r="G306"/>
        </row>
        <row r="307">
          <cell r="D307" t="str">
            <v/>
          </cell>
          <cell r="E307"/>
          <cell r="F307"/>
          <cell r="G307"/>
        </row>
        <row r="308">
          <cell r="D308" t="str">
            <v/>
          </cell>
          <cell r="E308"/>
          <cell r="F308"/>
          <cell r="G308"/>
        </row>
        <row r="309">
          <cell r="D309" t="str">
            <v/>
          </cell>
          <cell r="E309"/>
          <cell r="F309"/>
          <cell r="G309"/>
        </row>
        <row r="310">
          <cell r="D310" t="str">
            <v/>
          </cell>
          <cell r="E310"/>
          <cell r="F310"/>
          <cell r="G310"/>
        </row>
        <row r="311">
          <cell r="D311" t="str">
            <v/>
          </cell>
          <cell r="E311"/>
          <cell r="F311"/>
          <cell r="G311"/>
        </row>
        <row r="312">
          <cell r="D312" t="str">
            <v/>
          </cell>
          <cell r="E312"/>
          <cell r="F312"/>
          <cell r="G312"/>
        </row>
        <row r="313">
          <cell r="D313"/>
          <cell r="E313"/>
          <cell r="F313"/>
          <cell r="G313"/>
        </row>
        <row r="314">
          <cell r="D314" t="str">
            <v/>
          </cell>
          <cell r="E314">
            <v>0</v>
          </cell>
          <cell r="F314">
            <v>0</v>
          </cell>
          <cell r="G314">
            <v>0</v>
          </cell>
        </row>
        <row r="315">
          <cell r="D315" t="str">
            <v/>
          </cell>
          <cell r="E315"/>
          <cell r="F315"/>
          <cell r="G315"/>
        </row>
        <row r="316">
          <cell r="D316" t="str">
            <v/>
          </cell>
          <cell r="E316"/>
          <cell r="F316"/>
          <cell r="G316"/>
        </row>
        <row r="317">
          <cell r="D317" t="str">
            <v/>
          </cell>
          <cell r="E317"/>
          <cell r="F317"/>
          <cell r="G317"/>
        </row>
        <row r="318">
          <cell r="D318" t="str">
            <v/>
          </cell>
          <cell r="E318"/>
          <cell r="F318"/>
          <cell r="G318"/>
        </row>
        <row r="319">
          <cell r="D319" t="str">
            <v/>
          </cell>
          <cell r="E319"/>
          <cell r="F319"/>
          <cell r="G319"/>
        </row>
        <row r="320">
          <cell r="D320" t="str">
            <v/>
          </cell>
          <cell r="E320"/>
          <cell r="F320"/>
          <cell r="G320"/>
        </row>
        <row r="321">
          <cell r="D321" t="str">
            <v/>
          </cell>
          <cell r="E321"/>
          <cell r="F321"/>
          <cell r="G321"/>
        </row>
        <row r="322">
          <cell r="D322" t="str">
            <v/>
          </cell>
          <cell r="E322"/>
          <cell r="F322"/>
          <cell r="G322"/>
        </row>
        <row r="323">
          <cell r="D323" t="str">
            <v/>
          </cell>
          <cell r="E323"/>
          <cell r="F323"/>
          <cell r="G323"/>
        </row>
        <row r="324">
          <cell r="D324" t="str">
            <v/>
          </cell>
          <cell r="E324"/>
          <cell r="F324"/>
          <cell r="G324"/>
        </row>
        <row r="325">
          <cell r="D325"/>
          <cell r="E325"/>
          <cell r="F325"/>
          <cell r="G325"/>
        </row>
        <row r="326">
          <cell r="D326" t="str">
            <v/>
          </cell>
          <cell r="E326">
            <v>0</v>
          </cell>
          <cell r="F326">
            <v>0</v>
          </cell>
          <cell r="G326">
            <v>0</v>
          </cell>
        </row>
        <row r="327">
          <cell r="D327" t="str">
            <v/>
          </cell>
          <cell r="E327"/>
          <cell r="F327"/>
          <cell r="G327"/>
        </row>
        <row r="328">
          <cell r="D328" t="str">
            <v/>
          </cell>
          <cell r="E328"/>
          <cell r="F328"/>
          <cell r="G328"/>
        </row>
        <row r="329">
          <cell r="D329" t="str">
            <v/>
          </cell>
          <cell r="E329"/>
          <cell r="F329"/>
          <cell r="G329"/>
        </row>
        <row r="330">
          <cell r="D330" t="str">
            <v/>
          </cell>
          <cell r="E330"/>
          <cell r="F330"/>
          <cell r="G330"/>
        </row>
        <row r="331">
          <cell r="D331" t="str">
            <v/>
          </cell>
          <cell r="E331"/>
          <cell r="F331"/>
          <cell r="G331"/>
        </row>
        <row r="332">
          <cell r="D332" t="str">
            <v/>
          </cell>
          <cell r="E332"/>
          <cell r="F332"/>
          <cell r="G332"/>
        </row>
        <row r="333">
          <cell r="D333" t="str">
            <v/>
          </cell>
          <cell r="E333"/>
          <cell r="F333"/>
          <cell r="G333"/>
        </row>
        <row r="334">
          <cell r="D334" t="str">
            <v/>
          </cell>
          <cell r="E334"/>
          <cell r="F334"/>
          <cell r="G334"/>
        </row>
        <row r="335">
          <cell r="D335" t="str">
            <v/>
          </cell>
          <cell r="E335"/>
          <cell r="F335"/>
          <cell r="G335"/>
        </row>
        <row r="336">
          <cell r="D336" t="str">
            <v/>
          </cell>
          <cell r="E336"/>
          <cell r="F336"/>
          <cell r="G336"/>
        </row>
        <row r="337">
          <cell r="D337"/>
          <cell r="E337"/>
          <cell r="F337"/>
          <cell r="G337"/>
        </row>
        <row r="338">
          <cell r="D338" t="str">
            <v/>
          </cell>
          <cell r="E338">
            <v>0</v>
          </cell>
          <cell r="F338">
            <v>0</v>
          </cell>
          <cell r="G338">
            <v>0</v>
          </cell>
        </row>
        <row r="339">
          <cell r="D339" t="str">
            <v/>
          </cell>
          <cell r="E339"/>
          <cell r="F339"/>
          <cell r="G339"/>
        </row>
        <row r="340">
          <cell r="D340" t="str">
            <v/>
          </cell>
          <cell r="E340"/>
          <cell r="F340"/>
          <cell r="G340"/>
        </row>
        <row r="341">
          <cell r="D341" t="str">
            <v/>
          </cell>
          <cell r="E341"/>
          <cell r="F341"/>
          <cell r="G341"/>
        </row>
        <row r="342">
          <cell r="D342" t="str">
            <v/>
          </cell>
          <cell r="E342"/>
          <cell r="F342"/>
          <cell r="G342"/>
        </row>
        <row r="343">
          <cell r="D343" t="str">
            <v/>
          </cell>
          <cell r="E343"/>
          <cell r="F343"/>
          <cell r="G343"/>
        </row>
        <row r="344">
          <cell r="D344" t="str">
            <v/>
          </cell>
          <cell r="E344"/>
          <cell r="F344"/>
          <cell r="G344"/>
        </row>
        <row r="345">
          <cell r="D345" t="str">
            <v/>
          </cell>
          <cell r="E345"/>
          <cell r="F345"/>
          <cell r="G345"/>
        </row>
        <row r="346">
          <cell r="D346" t="str">
            <v/>
          </cell>
          <cell r="E346"/>
          <cell r="F346"/>
          <cell r="G346"/>
        </row>
        <row r="347">
          <cell r="D347" t="str">
            <v/>
          </cell>
          <cell r="E347"/>
          <cell r="F347"/>
          <cell r="G347"/>
        </row>
        <row r="348">
          <cell r="D348" t="str">
            <v/>
          </cell>
          <cell r="E348"/>
          <cell r="F348"/>
          <cell r="G348"/>
        </row>
        <row r="349">
          <cell r="D349"/>
          <cell r="E349"/>
          <cell r="F349"/>
          <cell r="G349"/>
        </row>
        <row r="350">
          <cell r="D350" t="str">
            <v/>
          </cell>
          <cell r="E350">
            <v>0</v>
          </cell>
          <cell r="F350">
            <v>0</v>
          </cell>
          <cell r="G350">
            <v>0</v>
          </cell>
        </row>
        <row r="351">
          <cell r="D351" t="str">
            <v/>
          </cell>
          <cell r="E351"/>
          <cell r="F351"/>
          <cell r="G351"/>
        </row>
        <row r="352">
          <cell r="D352" t="str">
            <v/>
          </cell>
          <cell r="E352"/>
          <cell r="F352"/>
          <cell r="G352"/>
        </row>
        <row r="353">
          <cell r="D353" t="str">
            <v/>
          </cell>
          <cell r="E353"/>
          <cell r="F353"/>
          <cell r="G353"/>
        </row>
        <row r="354">
          <cell r="D354" t="str">
            <v/>
          </cell>
          <cell r="E354"/>
          <cell r="F354"/>
          <cell r="G354"/>
        </row>
        <row r="355">
          <cell r="D355" t="str">
            <v/>
          </cell>
          <cell r="E355"/>
          <cell r="F355"/>
          <cell r="G355"/>
        </row>
        <row r="356">
          <cell r="D356" t="str">
            <v/>
          </cell>
          <cell r="E356"/>
          <cell r="F356"/>
          <cell r="G356"/>
        </row>
        <row r="357">
          <cell r="D357" t="str">
            <v/>
          </cell>
          <cell r="E357"/>
          <cell r="F357"/>
          <cell r="G357"/>
        </row>
        <row r="358">
          <cell r="D358" t="str">
            <v/>
          </cell>
          <cell r="E358"/>
          <cell r="F358"/>
          <cell r="G358"/>
        </row>
        <row r="359">
          <cell r="D359" t="str">
            <v/>
          </cell>
          <cell r="E359"/>
          <cell r="F359"/>
          <cell r="G359"/>
        </row>
        <row r="360">
          <cell r="D360" t="str">
            <v/>
          </cell>
          <cell r="E360"/>
          <cell r="F360"/>
          <cell r="G360"/>
        </row>
        <row r="361">
          <cell r="D361"/>
          <cell r="E361"/>
          <cell r="F361"/>
          <cell r="G361"/>
        </row>
        <row r="362">
          <cell r="D362" t="str">
            <v/>
          </cell>
          <cell r="E362">
            <v>0</v>
          </cell>
          <cell r="F362">
            <v>0</v>
          </cell>
          <cell r="G362">
            <v>0</v>
          </cell>
        </row>
        <row r="363">
          <cell r="D363" t="str">
            <v/>
          </cell>
          <cell r="E363"/>
          <cell r="F363"/>
          <cell r="G363"/>
        </row>
        <row r="364">
          <cell r="D364" t="str">
            <v/>
          </cell>
          <cell r="E364"/>
          <cell r="F364"/>
          <cell r="G364"/>
        </row>
        <row r="365">
          <cell r="D365" t="str">
            <v/>
          </cell>
          <cell r="E365"/>
          <cell r="F365"/>
          <cell r="G365"/>
        </row>
        <row r="366">
          <cell r="D366" t="str">
            <v/>
          </cell>
          <cell r="E366"/>
          <cell r="F366"/>
          <cell r="G366"/>
        </row>
        <row r="367">
          <cell r="D367" t="str">
            <v/>
          </cell>
          <cell r="E367"/>
          <cell r="F367"/>
          <cell r="G367"/>
        </row>
        <row r="368">
          <cell r="D368" t="str">
            <v/>
          </cell>
          <cell r="E368"/>
          <cell r="F368"/>
          <cell r="G368"/>
        </row>
        <row r="369">
          <cell r="D369" t="str">
            <v/>
          </cell>
          <cell r="E369"/>
          <cell r="F369"/>
          <cell r="G369"/>
        </row>
        <row r="370">
          <cell r="D370" t="str">
            <v/>
          </cell>
          <cell r="E370"/>
          <cell r="F370"/>
          <cell r="G370"/>
        </row>
        <row r="371">
          <cell r="D371" t="str">
            <v/>
          </cell>
          <cell r="E371"/>
          <cell r="F371"/>
          <cell r="G371"/>
        </row>
        <row r="372">
          <cell r="D372" t="str">
            <v/>
          </cell>
          <cell r="E372"/>
          <cell r="F372"/>
          <cell r="G372"/>
        </row>
        <row r="373">
          <cell r="D373"/>
          <cell r="E373"/>
          <cell r="F373"/>
          <cell r="G373"/>
        </row>
        <row r="374">
          <cell r="D374"/>
          <cell r="E374"/>
          <cell r="F374"/>
          <cell r="G374"/>
        </row>
        <row r="375">
          <cell r="E375"/>
          <cell r="F375"/>
          <cell r="G375"/>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Schedule 1 &amp; 2"/>
      <sheetName val="Schedule 3"/>
      <sheetName val="Schedule 4A"/>
      <sheetName val="Schedule 4B"/>
      <sheetName val="Schedule 5A"/>
      <sheetName val="Schedule 5B"/>
      <sheetName val="Schedule 6A"/>
      <sheetName val="Schedule 6B"/>
      <sheetName val="Schedule 7A &amp; 7B"/>
      <sheetName val="AN-W4 Cover Page"/>
      <sheetName val="Current"/>
      <sheetName val="AN-W5 Cover Page"/>
      <sheetName val="Infrastructure"/>
      <sheetName val="AN-W6 Cover Page"/>
      <sheetName val="Allocations-in-Kind"/>
      <sheetName val="AN-W7 Cover Page"/>
      <sheetName val="ES and Grants Total"/>
      <sheetName val="AP-W1 Cover Page"/>
      <sheetName val="ES Breakdown"/>
      <sheetName val="AP-W2 Cover Page"/>
      <sheetName val="MIG and WSIG Breakdown"/>
      <sheetName val="AP-W3 Cover Page"/>
      <sheetName val="MIG &amp; IUDG (Sport Component)"/>
      <sheetName val="AP-W4 Cover Page"/>
      <sheetName val="EPWP Municipalities"/>
      <sheetName val="AP-W5 Cover Page"/>
      <sheetName val="Regional Bulk Project per LM"/>
      <sheetName val="AP-W6 Cover Page"/>
      <sheetName val="ECD"/>
      <sheetName val="AP-W7 Cover Page"/>
      <sheetName val="HIV TB Malaria CO G"/>
      <sheetName val="AP-W8 Cover Page"/>
      <sheetName val="SHRTDG"/>
      <sheetName val="AP-W9 Cover Page"/>
      <sheetName val="EPWP Integrated"/>
      <sheetName val="AP-W10 Cover Page"/>
      <sheetName val="EPWP Social Sector"/>
      <sheetName val="AP-W11 Cover Page"/>
      <sheetName val="ILPG"/>
      <sheetName val="AP-W12 Cover Page"/>
      <sheetName val="SIBG"/>
      <sheetName val="AP-W13 Cover Page"/>
      <sheetName val="NHIG"/>
      <sheetName val="AP-W14 Cover Page"/>
      <sheetName val="Disaster Allocations"/>
      <sheetName val="Summary"/>
      <sheetName val="EC"/>
      <sheetName val="FS"/>
      <sheetName val="GT"/>
      <sheetName val="KZN"/>
      <sheetName val="LIM"/>
      <sheetName val="MPU"/>
      <sheetName val="NC"/>
      <sheetName val="NW"/>
      <sheetName val="WC"/>
      <sheetName val="Unallocated"/>
    </sheetNames>
    <sheetDataSet>
      <sheetData sheetId="0">
        <row r="4">
          <cell r="AD4" t="str">
            <v>Education</v>
          </cell>
        </row>
        <row r="5">
          <cell r="AD5" t="str">
            <v>Health</v>
          </cell>
        </row>
        <row r="6">
          <cell r="AD6" t="str">
            <v>Social Development</v>
          </cell>
        </row>
        <row r="7">
          <cell r="AD7" t="str">
            <v>Office of the Premier</v>
          </cell>
        </row>
        <row r="8">
          <cell r="AD8" t="str">
            <v>Provincial Legislature</v>
          </cell>
        </row>
        <row r="9">
          <cell r="AD9" t="str">
            <v>Public Works</v>
          </cell>
        </row>
        <row r="10">
          <cell r="AD10" t="str">
            <v>Cooperative Governance and Traditional Affairs</v>
          </cell>
        </row>
        <row r="11">
          <cell r="AD11" t="str">
            <v>Rural Development and Agrarian Reform</v>
          </cell>
        </row>
        <row r="12">
          <cell r="AD12" t="str">
            <v>Economic Development, Environmental Affairs and Tourism</v>
          </cell>
        </row>
        <row r="13">
          <cell r="AD13" t="str">
            <v>Transport</v>
          </cell>
        </row>
        <row r="14">
          <cell r="AD14" t="str">
            <v>Human Settlements</v>
          </cell>
        </row>
        <row r="15">
          <cell r="AD15" t="str">
            <v>Provincial Treasury</v>
          </cell>
        </row>
        <row r="16">
          <cell r="AD16" t="str">
            <v>Sport, Recreation, Arts and Culture</v>
          </cell>
        </row>
        <row r="17">
          <cell r="AD17" t="str">
            <v>Safety and Liaison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ata"/>
      <sheetName val="Pivot"/>
      <sheetName val="Annex A"/>
      <sheetName val="Rounding Adjust"/>
      <sheetName val="... lookup tables"/>
      <sheetName val="Data Output"/>
      <sheetName val="LCG"/>
      <sheetName val="PCG"/>
      <sheetName val="Direct_Charges"/>
      <sheetName val="Reductions"/>
      <sheetName val="Increases"/>
      <sheetName val="Manual adjustments"/>
      <sheetName val="Earmarked"/>
      <sheetName val="S&amp;E"/>
      <sheetName val="S&amp;E_2"/>
      <sheetName val="GBS"/>
    </sheetNames>
    <sheetDataSet>
      <sheetData sheetId="0"/>
      <sheetData sheetId="1"/>
      <sheetData sheetId="2"/>
      <sheetData sheetId="3">
        <row r="454">
          <cell r="F454">
            <v>135302</v>
          </cell>
          <cell r="G454">
            <v>140331</v>
          </cell>
          <cell r="H454">
            <v>146516</v>
          </cell>
        </row>
        <row r="570">
          <cell r="F570">
            <v>358511</v>
          </cell>
          <cell r="G570">
            <v>371420</v>
          </cell>
          <cell r="H570">
            <v>372732</v>
          </cell>
        </row>
        <row r="600">
          <cell r="F600">
            <v>140277</v>
          </cell>
          <cell r="G600">
            <v>145328</v>
          </cell>
          <cell r="H600">
            <v>145843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ata"/>
      <sheetName val="Pivot"/>
      <sheetName val="Annex A"/>
      <sheetName val="Rounding Adjust"/>
      <sheetName val="... lookup tables"/>
      <sheetName val="Data Output"/>
      <sheetName val="LCG"/>
      <sheetName val="PCG"/>
      <sheetName val="Direct_Charges"/>
      <sheetName val="Reductions"/>
      <sheetName val="Increases"/>
      <sheetName val="Manual adjustments"/>
      <sheetName val="Earmarked"/>
      <sheetName val="S&amp;E"/>
      <sheetName val="S&amp;E_2"/>
      <sheetName val="GBS"/>
    </sheetNames>
    <sheetDataSet>
      <sheetData sheetId="0"/>
      <sheetData sheetId="1"/>
      <sheetData sheetId="2"/>
      <sheetData sheetId="3">
        <row r="426">
          <cell r="F426">
            <v>2824257</v>
          </cell>
          <cell r="G426">
            <v>3638162</v>
          </cell>
          <cell r="H426">
            <v>3821156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ata"/>
      <sheetName val="Pivot"/>
      <sheetName val="Annex A"/>
      <sheetName val="Rounding Adjust"/>
      <sheetName val="... lookup tables"/>
      <sheetName val="Data Output"/>
      <sheetName val="LCG"/>
      <sheetName val="PCG"/>
      <sheetName val="Direct_Charges"/>
      <sheetName val="Reductions"/>
      <sheetName val="Increases"/>
      <sheetName val="Manual adjustments"/>
      <sheetName val="Earmarked"/>
      <sheetName val="S&amp;E"/>
      <sheetName val="S&amp;E_2"/>
      <sheetName val="GBS"/>
    </sheetNames>
    <sheetDataSet>
      <sheetData sheetId="0"/>
      <sheetData sheetId="1"/>
      <sheetData sheetId="2"/>
      <sheetData sheetId="3">
        <row r="454">
          <cell r="F454">
            <v>90755</v>
          </cell>
          <cell r="G454">
            <v>100526</v>
          </cell>
          <cell r="H454">
            <v>100902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ata"/>
      <sheetName val="Pivot"/>
      <sheetName val="Annex A"/>
      <sheetName val="Rounding Adjust"/>
      <sheetName val="... lookup tables"/>
      <sheetName val="Data Output"/>
      <sheetName val="LCG"/>
      <sheetName val="PCG"/>
      <sheetName val="Direct_Charges"/>
      <sheetName val="Reductions"/>
      <sheetName val="Increases"/>
      <sheetName val="Manual adjustments"/>
      <sheetName val="Earmarked"/>
      <sheetName val="S&amp;E"/>
      <sheetName val="S&amp;E_2"/>
      <sheetName val="GBS"/>
    </sheetNames>
    <sheetDataSet>
      <sheetData sheetId="0"/>
      <sheetData sheetId="1"/>
      <sheetData sheetId="2"/>
      <sheetData sheetId="3">
        <row r="426">
          <cell r="F426">
            <v>3274930</v>
          </cell>
          <cell r="G426">
            <v>3550050</v>
          </cell>
          <cell r="H426">
            <v>3607327</v>
          </cell>
        </row>
        <row r="454">
          <cell r="F454">
            <v>729692</v>
          </cell>
          <cell r="G454">
            <v>771336</v>
          </cell>
          <cell r="H454">
            <v>805332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ll"/>
      <sheetName val="DoR  - Revised baseline "/>
      <sheetName val="Major changes Post MTBPS"/>
      <sheetName val="Summary short - This doc"/>
      <sheetName val="Provisional allocs - Alloc FW"/>
      <sheetName val="Indirect grants"/>
      <sheetName val="Legend for budget type"/>
      <sheetName val="ENE database Ceiling check"/>
      <sheetName val="Function and Funding Shifts"/>
      <sheetName val="Gen Bud Supp"/>
      <sheetName val="Total Pivot check"/>
      <sheetName val="Post MTEC check"/>
      <sheetName val="Function recon"/>
      <sheetName val="Reductions (FULL - all negative"/>
      <sheetName val="National DOR net change"/>
      <sheetName val="Sorted increases &amp; decreases"/>
      <sheetName val="1"/>
      <sheetName val="2"/>
      <sheetName val="3"/>
      <sheetName val="4"/>
      <sheetName val="5"/>
      <sheetName val="6"/>
      <sheetName val="7"/>
      <sheetName val="8"/>
      <sheetName val="PES"/>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9old"/>
      <sheetName val="30"/>
      <sheetName val="32old"/>
      <sheetName val="31"/>
      <sheetName val="32"/>
      <sheetName val="33"/>
      <sheetName val="34"/>
      <sheetName val="34old"/>
      <sheetName val="35"/>
      <sheetName val="36"/>
      <sheetName val="37"/>
      <sheetName val="40old"/>
      <sheetName val="38"/>
      <sheetName val="39"/>
      <sheetName val="25old"/>
      <sheetName val="40"/>
      <sheetName val="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69">
          <cell r="F369">
            <v>353940</v>
          </cell>
          <cell r="G369">
            <v>373407</v>
          </cell>
          <cell r="H369">
            <v>390985</v>
          </cell>
        </row>
        <row r="401">
          <cell r="F401">
            <v>138489</v>
          </cell>
          <cell r="G401">
            <v>146106</v>
          </cell>
          <cell r="H401">
            <v>152984</v>
          </cell>
          <cell r="I401"/>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370">
          <cell r="F370">
            <v>158792</v>
          </cell>
          <cell r="G370">
            <v>167526</v>
          </cell>
          <cell r="H370">
            <v>175412</v>
          </cell>
        </row>
        <row r="403">
          <cell r="F403">
            <v>294899</v>
          </cell>
          <cell r="G403">
            <v>311118</v>
          </cell>
          <cell r="H403">
            <v>325764</v>
          </cell>
        </row>
      </sheetData>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ata"/>
      <sheetName val="Pivot"/>
      <sheetName val="Annex A"/>
      <sheetName val="Rounding Adjust"/>
      <sheetName val="... lookup tables"/>
      <sheetName val="Data Output"/>
      <sheetName val="LCG"/>
      <sheetName val="PCG"/>
      <sheetName val="Direct_Charges"/>
      <sheetName val="Reductions"/>
      <sheetName val="Increases"/>
      <sheetName val="Manual adjustments"/>
      <sheetName val="Earmarked"/>
      <sheetName val="S&amp;E"/>
      <sheetName val="S&amp;E_2"/>
      <sheetName val="GBS"/>
    </sheetNames>
    <sheetDataSet>
      <sheetData sheetId="0"/>
      <sheetData sheetId="1"/>
      <sheetData sheetId="2"/>
      <sheetData sheetId="3">
        <row r="569">
          <cell r="F569">
            <v>167526</v>
          </cell>
          <cell r="G569">
            <v>175412</v>
          </cell>
          <cell r="H569">
            <v>183143</v>
          </cell>
        </row>
        <row r="602">
          <cell r="F602">
            <v>311118</v>
          </cell>
          <cell r="G602">
            <v>325764</v>
          </cell>
          <cell r="H602">
            <v>340122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ll"/>
      <sheetName val="DoR  - Revised baseline "/>
      <sheetName val="Major changes Post MTBPS"/>
      <sheetName val="Summary short - This doc"/>
      <sheetName val="Provisional allocs - Alloc FW"/>
      <sheetName val="Indirect grants"/>
      <sheetName val="Legend for budget type"/>
      <sheetName val="ENE database Ceiling check"/>
      <sheetName val="Function and Funding Shifts"/>
      <sheetName val="Gen Bud Supp"/>
      <sheetName val="Total Pivot check"/>
      <sheetName val="Post MTEC check"/>
      <sheetName val="Function recon"/>
      <sheetName val="Reductions (FULL - all negative"/>
      <sheetName val="National DOR net change"/>
      <sheetName val="Sorted increases &amp; decreases"/>
      <sheetName val="1"/>
      <sheetName val="2"/>
      <sheetName val="3"/>
      <sheetName val="4"/>
      <sheetName val="5"/>
      <sheetName val="6"/>
      <sheetName val="7"/>
      <sheetName val="8"/>
      <sheetName val="PES"/>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9old"/>
      <sheetName val="30"/>
      <sheetName val="32old"/>
      <sheetName val="31"/>
      <sheetName val="32"/>
      <sheetName val="33"/>
      <sheetName val="34"/>
      <sheetName val="34old"/>
      <sheetName val="35"/>
      <sheetName val="36"/>
      <sheetName val="37"/>
      <sheetName val="40old"/>
      <sheetName val="38"/>
      <sheetName val="39"/>
      <sheetName val="25old"/>
      <sheetName val="40"/>
      <sheetName val="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403">
          <cell r="I403"/>
        </row>
      </sheetData>
      <sheetData sheetId="52"/>
      <sheetData sheetId="53"/>
      <sheetData sheetId="54"/>
      <sheetData sheetId="55"/>
      <sheetData sheetId="56"/>
      <sheetData sheetId="57"/>
      <sheetData sheetId="58"/>
      <sheetData sheetId="59"/>
      <sheetData sheetId="60"/>
      <sheetData sheetId="61"/>
      <sheetData sheetId="6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sheetPr>
  <dimension ref="C1:N194"/>
  <sheetViews>
    <sheetView showGridLines="0" tabSelected="1" view="pageBreakPreview" zoomScaleNormal="100" zoomScaleSheetLayoutView="100" workbookViewId="0">
      <selection activeCell="J16" sqref="J16"/>
    </sheetView>
  </sheetViews>
  <sheetFormatPr defaultColWidth="9.28515625" defaultRowHeight="12.75" x14ac:dyDescent="0.2"/>
  <cols>
    <col min="1" max="1" width="9.28515625" style="11"/>
    <col min="2" max="2" width="1.7109375" style="11" customWidth="1"/>
    <col min="3" max="3" width="33.7109375" style="11" customWidth="1"/>
    <col min="4" max="6" width="14.7109375" style="11" customWidth="1"/>
    <col min="7" max="7" width="1.7109375" style="11" customWidth="1"/>
    <col min="8" max="16384" width="9.28515625" style="11"/>
  </cols>
  <sheetData>
    <row r="1" spans="3:6" s="2" customFormat="1" ht="15" customHeight="1" x14ac:dyDescent="0.25">
      <c r="C1" s="1" t="s">
        <v>0</v>
      </c>
      <c r="D1" s="1"/>
      <c r="E1" s="1"/>
      <c r="F1" s="1"/>
    </row>
    <row r="2" spans="3:6" s="2" customFormat="1" ht="15" customHeight="1" x14ac:dyDescent="0.25"/>
    <row r="3" spans="3:6" s="2" customFormat="1" ht="30" customHeight="1" x14ac:dyDescent="0.25">
      <c r="C3" s="173" t="s">
        <v>1</v>
      </c>
      <c r="D3" s="173"/>
      <c r="E3" s="173"/>
      <c r="F3" s="173"/>
    </row>
    <row r="4" spans="3:6" s="2" customFormat="1" ht="15" customHeight="1" x14ac:dyDescent="0.25"/>
    <row r="5" spans="3:6" s="6" customFormat="1" ht="18" customHeight="1" x14ac:dyDescent="0.2">
      <c r="C5" s="174" t="s">
        <v>2</v>
      </c>
      <c r="D5" s="3" t="s">
        <v>3</v>
      </c>
      <c r="E5" s="4" t="s">
        <v>4</v>
      </c>
      <c r="F5" s="5"/>
    </row>
    <row r="6" spans="3:6" s="6" customFormat="1" ht="18" customHeight="1" x14ac:dyDescent="0.2">
      <c r="C6" s="175"/>
      <c r="D6" s="174" t="s">
        <v>104</v>
      </c>
      <c r="E6" s="7" t="s">
        <v>5</v>
      </c>
      <c r="F6" s="7"/>
    </row>
    <row r="7" spans="3:6" s="6" customFormat="1" ht="18" customHeight="1" x14ac:dyDescent="0.2">
      <c r="C7" s="176"/>
      <c r="D7" s="176"/>
      <c r="E7" s="8" t="s">
        <v>105</v>
      </c>
      <c r="F7" s="8" t="s">
        <v>106</v>
      </c>
    </row>
    <row r="8" spans="3:6" ht="15" customHeight="1" x14ac:dyDescent="0.2">
      <c r="C8" s="9"/>
      <c r="D8" s="10" t="s">
        <v>6</v>
      </c>
      <c r="E8" s="10" t="s">
        <v>6</v>
      </c>
      <c r="F8" s="10" t="s">
        <v>6</v>
      </c>
    </row>
    <row r="9" spans="3:6" ht="15" customHeight="1" x14ac:dyDescent="0.2">
      <c r="C9" s="12" t="s">
        <v>7</v>
      </c>
      <c r="D9" s="13">
        <v>1232566663.5610337</v>
      </c>
      <c r="E9" s="13">
        <v>1263660750.775141</v>
      </c>
      <c r="F9" s="13">
        <v>1302172028.2173767</v>
      </c>
    </row>
    <row r="10" spans="3:6" ht="15" customHeight="1" x14ac:dyDescent="0.2">
      <c r="C10" s="12" t="s">
        <v>8</v>
      </c>
      <c r="D10" s="13">
        <v>523686351</v>
      </c>
      <c r="E10" s="13">
        <v>524088024</v>
      </c>
      <c r="F10" s="13">
        <v>525303747</v>
      </c>
    </row>
    <row r="11" spans="3:6" ht="15" customHeight="1" x14ac:dyDescent="0.2">
      <c r="C11" s="14" t="s">
        <v>9</v>
      </c>
      <c r="D11" s="13">
        <v>77999135</v>
      </c>
      <c r="E11" s="13">
        <v>83084515</v>
      </c>
      <c r="F11" s="13">
        <v>83569989</v>
      </c>
    </row>
    <row r="12" spans="3:6" ht="15" customHeight="1" x14ac:dyDescent="0.2">
      <c r="C12" s="15" t="s">
        <v>10</v>
      </c>
      <c r="D12" s="16">
        <v>1834252149.5610337</v>
      </c>
      <c r="E12" s="16">
        <v>1870833289.775141</v>
      </c>
      <c r="F12" s="16">
        <v>1911045764.2173767</v>
      </c>
    </row>
    <row r="13" spans="3:6" s="19" customFormat="1" ht="15" customHeight="1" x14ac:dyDescent="0.2">
      <c r="C13" s="17" t="s">
        <v>11</v>
      </c>
      <c r="D13" s="18"/>
      <c r="E13" s="18"/>
      <c r="F13" s="18"/>
    </row>
    <row r="14" spans="3:6" s="21" customFormat="1" ht="15" customHeight="1" x14ac:dyDescent="0.2">
      <c r="C14" s="20" t="s">
        <v>12</v>
      </c>
    </row>
    <row r="15" spans="3:6" s="21" customFormat="1" ht="15" customHeight="1" x14ac:dyDescent="0.2">
      <c r="C15" s="20" t="s">
        <v>13</v>
      </c>
    </row>
    <row r="16" spans="3:6" s="21" customFormat="1" ht="15" customHeight="1" x14ac:dyDescent="0.2">
      <c r="C16" s="22" t="s">
        <v>14</v>
      </c>
    </row>
    <row r="17" spans="3:6" s="21" customFormat="1" ht="15" customHeight="1" x14ac:dyDescent="0.2">
      <c r="C17" s="23"/>
    </row>
    <row r="18" spans="3:6" s="21" customFormat="1" ht="15" customHeight="1" x14ac:dyDescent="0.2">
      <c r="C18" s="24"/>
    </row>
    <row r="19" spans="3:6" s="21" customFormat="1" ht="15" customHeight="1" x14ac:dyDescent="0.2">
      <c r="C19" s="24"/>
    </row>
    <row r="20" spans="3:6" s="21" customFormat="1" ht="15" customHeight="1" x14ac:dyDescent="0.2"/>
    <row r="21" spans="3:6" s="21" customFormat="1" ht="15" customHeight="1" x14ac:dyDescent="0.2"/>
    <row r="22" spans="3:6" ht="15" customHeight="1" x14ac:dyDescent="0.2">
      <c r="C22" s="1" t="s">
        <v>15</v>
      </c>
      <c r="D22" s="1"/>
      <c r="E22" s="1"/>
      <c r="F22" s="1"/>
    </row>
    <row r="23" spans="3:6" ht="15" customHeight="1" x14ac:dyDescent="0.25">
      <c r="C23" s="2"/>
      <c r="D23" s="2"/>
      <c r="E23" s="2"/>
      <c r="F23" s="2"/>
    </row>
    <row r="24" spans="3:6" ht="60" customHeight="1" x14ac:dyDescent="0.2">
      <c r="C24" s="173" t="s">
        <v>16</v>
      </c>
      <c r="D24" s="173"/>
      <c r="E24" s="173"/>
      <c r="F24" s="173"/>
    </row>
    <row r="25" spans="3:6" ht="15" customHeight="1" x14ac:dyDescent="0.25">
      <c r="C25" s="2"/>
      <c r="D25" s="2"/>
      <c r="E25" s="2"/>
      <c r="F25" s="2"/>
    </row>
    <row r="26" spans="3:6" ht="18" customHeight="1" x14ac:dyDescent="0.2">
      <c r="C26" s="174" t="s">
        <v>17</v>
      </c>
      <c r="D26" s="3" t="s">
        <v>3</v>
      </c>
      <c r="E26" s="4" t="s">
        <v>4</v>
      </c>
      <c r="F26" s="5"/>
    </row>
    <row r="27" spans="3:6" ht="18" customHeight="1" x14ac:dyDescent="0.2">
      <c r="C27" s="175"/>
      <c r="D27" s="174" t="str">
        <f>LEFT([1]Settings!$AB$2,4)+1 &amp; "/" &amp; RIGHT([1]Settings!$AB$2,2)+1</f>
        <v>2021/22</v>
      </c>
      <c r="E27" s="7" t="s">
        <v>5</v>
      </c>
      <c r="F27" s="7"/>
    </row>
    <row r="28" spans="3:6" ht="18" customHeight="1" x14ac:dyDescent="0.2">
      <c r="C28" s="176"/>
      <c r="D28" s="176"/>
      <c r="E28" s="8" t="str">
        <f>LEFT([1]Settings!$AB$2,4)+2 &amp; "/" &amp; RIGHT([1]Settings!$AB$2,2)+2</f>
        <v>2022/23</v>
      </c>
      <c r="F28" s="8" t="str">
        <f>LEFT([1]Settings!$AB$2,4)+3 &amp; "/" &amp; RIGHT([1]Settings!$AB$2,2)+3</f>
        <v>2023/24</v>
      </c>
    </row>
    <row r="29" spans="3:6" ht="15" customHeight="1" x14ac:dyDescent="0.2">
      <c r="C29" s="9"/>
      <c r="D29" s="10" t="s">
        <v>6</v>
      </c>
      <c r="E29" s="10" t="s">
        <v>6</v>
      </c>
      <c r="F29" s="10" t="s">
        <v>6</v>
      </c>
    </row>
    <row r="30" spans="3:6" ht="15" customHeight="1" x14ac:dyDescent="0.2">
      <c r="C30" s="12" t="s">
        <v>18</v>
      </c>
      <c r="D30" s="13">
        <v>68060484</v>
      </c>
      <c r="E30" s="13">
        <v>67428383</v>
      </c>
      <c r="F30" s="13">
        <v>66899001</v>
      </c>
    </row>
    <row r="31" spans="3:6" ht="15" customHeight="1" x14ac:dyDescent="0.2">
      <c r="C31" s="12" t="s">
        <v>19</v>
      </c>
      <c r="D31" s="13">
        <v>29054563</v>
      </c>
      <c r="E31" s="13">
        <v>29007607</v>
      </c>
      <c r="F31" s="13">
        <v>29005461</v>
      </c>
    </row>
    <row r="32" spans="3:6" ht="15" customHeight="1" x14ac:dyDescent="0.2">
      <c r="C32" s="12" t="s">
        <v>20</v>
      </c>
      <c r="D32" s="13">
        <v>111429473</v>
      </c>
      <c r="E32" s="13">
        <v>112560937</v>
      </c>
      <c r="F32" s="13">
        <v>113870485</v>
      </c>
    </row>
    <row r="33" spans="3:14" ht="15" customHeight="1" x14ac:dyDescent="0.2">
      <c r="C33" s="12" t="s">
        <v>21</v>
      </c>
      <c r="D33" s="13">
        <v>107126399</v>
      </c>
      <c r="E33" s="13">
        <v>106927994</v>
      </c>
      <c r="F33" s="13">
        <v>106895005</v>
      </c>
    </row>
    <row r="34" spans="3:14" ht="15" customHeight="1" x14ac:dyDescent="0.2">
      <c r="C34" s="12" t="s">
        <v>22</v>
      </c>
      <c r="D34" s="13">
        <v>60027513</v>
      </c>
      <c r="E34" s="13">
        <v>59620951</v>
      </c>
      <c r="F34" s="13">
        <v>59305666</v>
      </c>
    </row>
    <row r="35" spans="3:14" ht="15" customHeight="1" x14ac:dyDescent="0.2">
      <c r="C35" s="12" t="s">
        <v>23</v>
      </c>
      <c r="D35" s="13">
        <v>42828079</v>
      </c>
      <c r="E35" s="13">
        <v>42798478</v>
      </c>
      <c r="F35" s="13">
        <v>42835146</v>
      </c>
    </row>
    <row r="36" spans="3:14" ht="15" customHeight="1" x14ac:dyDescent="0.2">
      <c r="C36" s="12" t="s">
        <v>24</v>
      </c>
      <c r="D36" s="13">
        <v>13919027</v>
      </c>
      <c r="E36" s="13">
        <v>13928312</v>
      </c>
      <c r="F36" s="13">
        <v>13959078</v>
      </c>
    </row>
    <row r="37" spans="3:14" ht="15" customHeight="1" x14ac:dyDescent="0.2">
      <c r="C37" s="12" t="s">
        <v>25</v>
      </c>
      <c r="D37" s="13">
        <v>36792613</v>
      </c>
      <c r="E37" s="13">
        <v>36939259</v>
      </c>
      <c r="F37" s="13">
        <v>37143584</v>
      </c>
    </row>
    <row r="38" spans="3:14" ht="15" customHeight="1" x14ac:dyDescent="0.2">
      <c r="C38" s="12" t="s">
        <v>26</v>
      </c>
      <c r="D38" s="13">
        <v>54448200</v>
      </c>
      <c r="E38" s="13">
        <v>54876103</v>
      </c>
      <c r="F38" s="13">
        <v>55390321</v>
      </c>
    </row>
    <row r="39" spans="3:14" ht="15" hidden="1" customHeight="1" x14ac:dyDescent="0.2">
      <c r="C39" s="12" t="s">
        <v>27</v>
      </c>
      <c r="D39" s="25">
        <v>0</v>
      </c>
      <c r="E39" s="25">
        <v>0</v>
      </c>
      <c r="F39" s="25">
        <v>0</v>
      </c>
    </row>
    <row r="40" spans="3:14" ht="15" customHeight="1" x14ac:dyDescent="0.2">
      <c r="C40" s="26" t="s">
        <v>10</v>
      </c>
      <c r="D40" s="27">
        <v>523686351</v>
      </c>
      <c r="E40" s="27">
        <v>524088024</v>
      </c>
      <c r="F40" s="27">
        <v>525303747</v>
      </c>
      <c r="K40" s="28"/>
      <c r="L40" s="29"/>
      <c r="M40" s="29"/>
      <c r="N40" s="29"/>
    </row>
    <row r="41" spans="3:14" ht="15" customHeight="1" x14ac:dyDescent="0.2">
      <c r="C41" s="28"/>
      <c r="D41" s="29"/>
      <c r="E41" s="29"/>
      <c r="F41" s="29"/>
    </row>
    <row r="42" spans="3:14" ht="15" customHeight="1" x14ac:dyDescent="0.2">
      <c r="C42" s="28"/>
      <c r="D42" s="29"/>
      <c r="E42" s="29"/>
      <c r="F42" s="29"/>
    </row>
    <row r="43" spans="3:14" ht="15" customHeight="1" x14ac:dyDescent="0.2">
      <c r="C43" s="28"/>
      <c r="D43" s="29"/>
      <c r="E43" s="29"/>
      <c r="F43" s="29"/>
    </row>
    <row r="44" spans="3:14" ht="15" customHeight="1" x14ac:dyDescent="0.2"/>
    <row r="45" spans="3:14" ht="15" customHeight="1" x14ac:dyDescent="0.2">
      <c r="E45" s="28"/>
      <c r="F45" s="29"/>
      <c r="G45" s="29"/>
      <c r="H45" s="29"/>
    </row>
    <row r="46" spans="3:14" ht="15" customHeight="1" x14ac:dyDescent="0.2"/>
    <row r="47" spans="3:14" ht="15" customHeight="1" x14ac:dyDescent="0.2"/>
    <row r="48" spans="3:1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spans="4:7" ht="15" customHeight="1" x14ac:dyDescent="0.2"/>
    <row r="114" spans="4:7" ht="15" customHeight="1" x14ac:dyDescent="0.2"/>
    <row r="115" spans="4:7" ht="15" customHeight="1" x14ac:dyDescent="0.2"/>
    <row r="116" spans="4:7" ht="15" customHeight="1" x14ac:dyDescent="0.2"/>
    <row r="117" spans="4:7" ht="15" customHeight="1" x14ac:dyDescent="0.2"/>
    <row r="118" spans="4:7" ht="15" customHeight="1" x14ac:dyDescent="0.2">
      <c r="D118" s="30"/>
      <c r="E118" s="30"/>
      <c r="F118" s="30"/>
      <c r="G118" s="30"/>
    </row>
    <row r="119" spans="4:7" ht="15" customHeight="1" x14ac:dyDescent="0.2">
      <c r="D119" s="30"/>
      <c r="E119" s="30"/>
      <c r="F119" s="30"/>
      <c r="G119" s="30"/>
    </row>
    <row r="120" spans="4:7" ht="15" customHeight="1" x14ac:dyDescent="0.2">
      <c r="D120" s="30"/>
      <c r="E120" s="30"/>
      <c r="F120" s="30"/>
      <c r="G120" s="30"/>
    </row>
    <row r="121" spans="4:7" ht="15" customHeight="1" x14ac:dyDescent="0.2">
      <c r="D121" s="30"/>
      <c r="E121" s="30"/>
      <c r="F121" s="30"/>
      <c r="G121" s="30"/>
    </row>
    <row r="122" spans="4:7" ht="15" customHeight="1" x14ac:dyDescent="0.2">
      <c r="D122" s="30"/>
      <c r="E122" s="30"/>
      <c r="F122" s="30"/>
      <c r="G122" s="30"/>
    </row>
    <row r="123" spans="4:7" ht="15" customHeight="1" x14ac:dyDescent="0.2">
      <c r="D123" s="30"/>
      <c r="E123" s="30"/>
      <c r="F123" s="30"/>
      <c r="G123" s="30"/>
    </row>
    <row r="124" spans="4:7" ht="15" customHeight="1" x14ac:dyDescent="0.2">
      <c r="D124" s="30"/>
      <c r="E124" s="30"/>
      <c r="F124" s="30"/>
      <c r="G124" s="30"/>
    </row>
    <row r="125" spans="4:7" ht="15" customHeight="1" x14ac:dyDescent="0.2">
      <c r="D125" s="30"/>
      <c r="E125" s="30"/>
      <c r="F125" s="30"/>
      <c r="G125" s="30"/>
    </row>
    <row r="126" spans="4:7" ht="15" customHeight="1" x14ac:dyDescent="0.2">
      <c r="D126" s="30"/>
      <c r="E126" s="30"/>
      <c r="F126" s="30"/>
      <c r="G126" s="30"/>
    </row>
    <row r="127" spans="4:7" ht="15" customHeight="1" x14ac:dyDescent="0.2">
      <c r="D127" s="30"/>
      <c r="E127" s="30"/>
      <c r="F127" s="30"/>
      <c r="G127" s="30"/>
    </row>
    <row r="128" spans="4:7" ht="15" customHeight="1" x14ac:dyDescent="0.2">
      <c r="D128" s="31"/>
      <c r="E128" s="31"/>
      <c r="F128" s="31"/>
      <c r="G128" s="31"/>
    </row>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spans="3:10" ht="15" customHeight="1" x14ac:dyDescent="0.2"/>
    <row r="178" spans="3:10" ht="15" customHeight="1" x14ac:dyDescent="0.2"/>
    <row r="179" spans="3:10" ht="15" customHeight="1" x14ac:dyDescent="0.2"/>
    <row r="180" spans="3:10" ht="15" customHeight="1" x14ac:dyDescent="0.2"/>
    <row r="181" spans="3:10" ht="15" customHeight="1" x14ac:dyDescent="0.2"/>
    <row r="182" spans="3:10" ht="15" customHeight="1" x14ac:dyDescent="0.2"/>
    <row r="183" spans="3:10" ht="15" customHeight="1" x14ac:dyDescent="0.2"/>
    <row r="184" spans="3:10" ht="15" customHeight="1" x14ac:dyDescent="0.2">
      <c r="C184" s="30"/>
      <c r="D184" s="30"/>
      <c r="E184" s="30"/>
      <c r="F184" s="30"/>
      <c r="G184" s="30"/>
      <c r="H184" s="30"/>
      <c r="I184" s="30"/>
      <c r="J184" s="30"/>
    </row>
    <row r="185" spans="3:10" ht="15" customHeight="1" x14ac:dyDescent="0.2">
      <c r="C185" s="30"/>
      <c r="D185" s="30"/>
      <c r="E185" s="30"/>
      <c r="F185" s="30"/>
      <c r="G185" s="30"/>
      <c r="H185" s="30"/>
      <c r="I185" s="30"/>
      <c r="J185" s="30"/>
    </row>
    <row r="186" spans="3:10" ht="15" customHeight="1" x14ac:dyDescent="0.2">
      <c r="C186" s="30"/>
      <c r="D186" s="30"/>
      <c r="E186" s="30"/>
      <c r="F186" s="30"/>
      <c r="G186" s="30"/>
      <c r="H186" s="30"/>
      <c r="I186" s="30"/>
      <c r="J186" s="30"/>
    </row>
    <row r="187" spans="3:10" x14ac:dyDescent="0.2">
      <c r="C187" s="30"/>
      <c r="D187" s="30"/>
      <c r="E187" s="30"/>
      <c r="F187" s="30"/>
      <c r="G187" s="30"/>
      <c r="H187" s="30"/>
      <c r="I187" s="30"/>
      <c r="J187" s="30"/>
    </row>
    <row r="188" spans="3:10" x14ac:dyDescent="0.2">
      <c r="C188" s="30"/>
      <c r="D188" s="30"/>
      <c r="E188" s="30"/>
      <c r="F188" s="30"/>
      <c r="G188" s="30"/>
      <c r="H188" s="30"/>
      <c r="I188" s="30"/>
      <c r="J188" s="30"/>
    </row>
    <row r="189" spans="3:10" x14ac:dyDescent="0.2">
      <c r="C189" s="30"/>
      <c r="D189" s="30"/>
      <c r="E189" s="30"/>
      <c r="F189" s="30"/>
      <c r="G189" s="30"/>
      <c r="H189" s="30"/>
      <c r="I189" s="30"/>
      <c r="J189" s="30"/>
    </row>
    <row r="190" spans="3:10" x14ac:dyDescent="0.2">
      <c r="C190" s="30"/>
      <c r="D190" s="30"/>
      <c r="E190" s="30"/>
      <c r="F190" s="30"/>
      <c r="G190" s="30"/>
      <c r="H190" s="30"/>
      <c r="I190" s="30"/>
      <c r="J190" s="30"/>
    </row>
    <row r="191" spans="3:10" x14ac:dyDescent="0.2">
      <c r="C191" s="30"/>
      <c r="D191" s="30"/>
      <c r="E191" s="30"/>
      <c r="F191" s="30"/>
      <c r="G191" s="30"/>
      <c r="H191" s="30"/>
      <c r="I191" s="30"/>
      <c r="J191" s="30"/>
    </row>
    <row r="192" spans="3:10" x14ac:dyDescent="0.2">
      <c r="C192" s="30"/>
      <c r="D192" s="30"/>
      <c r="E192" s="30"/>
      <c r="F192" s="30"/>
      <c r="G192" s="30"/>
      <c r="H192" s="30"/>
      <c r="I192" s="30"/>
      <c r="J192" s="30"/>
    </row>
    <row r="193" spans="3:10" x14ac:dyDescent="0.2">
      <c r="C193" s="30"/>
      <c r="D193" s="30"/>
      <c r="E193" s="30"/>
      <c r="F193" s="30"/>
      <c r="G193" s="30"/>
      <c r="H193" s="30"/>
      <c r="I193" s="30"/>
      <c r="J193" s="30"/>
    </row>
    <row r="194" spans="3:10" x14ac:dyDescent="0.2">
      <c r="C194" s="31"/>
      <c r="D194" s="31"/>
      <c r="E194" s="31"/>
      <c r="F194" s="31"/>
      <c r="G194" s="31"/>
      <c r="H194" s="31"/>
      <c r="I194" s="31"/>
      <c r="J194" s="31"/>
    </row>
  </sheetData>
  <mergeCells count="6">
    <mergeCell ref="C3:F3"/>
    <mergeCell ref="C5:C7"/>
    <mergeCell ref="D6:D7"/>
    <mergeCell ref="C24:F24"/>
    <mergeCell ref="C26:C28"/>
    <mergeCell ref="D27:D28"/>
  </mergeCells>
  <printOptions horizontalCentered="1"/>
  <pageMargins left="0" right="0" top="1.1811023622047245" bottom="0.39370078740157483"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filterMode="1">
    <tabColor indexed="13"/>
  </sheetPr>
  <dimension ref="A1:X1285"/>
  <sheetViews>
    <sheetView showGridLines="0" view="pageBreakPreview" topLeftCell="A1176" zoomScale="85" zoomScaleNormal="100" zoomScaleSheetLayoutView="85" workbookViewId="0">
      <selection activeCell="H1281" sqref="H1281"/>
    </sheetView>
  </sheetViews>
  <sheetFormatPr defaultColWidth="9.28515625" defaultRowHeight="12.75" x14ac:dyDescent="0.2"/>
  <cols>
    <col min="2" max="2" width="1.7109375" style="66" customWidth="1"/>
    <col min="3" max="3" width="4.7109375" style="53" customWidth="1"/>
    <col min="4" max="4" width="8.7109375" style="53" customWidth="1"/>
    <col min="5" max="5" width="45.7109375" style="53" customWidth="1"/>
    <col min="6" max="8" width="14.7109375" style="89" customWidth="1"/>
    <col min="9" max="9" width="1.7109375" style="53" customWidth="1"/>
    <col min="10" max="12" width="9.28515625" style="53"/>
    <col min="13" max="18" width="9.28515625" style="53" hidden="1" customWidth="1"/>
    <col min="19" max="19" width="9.28515625" style="53" customWidth="1"/>
    <col min="20" max="16384" width="9.28515625" style="53"/>
  </cols>
  <sheetData>
    <row r="1" spans="2:24" s="35" customFormat="1" ht="15" customHeight="1" x14ac:dyDescent="0.25">
      <c r="B1" s="32"/>
      <c r="C1" s="33" t="s">
        <v>28</v>
      </c>
      <c r="D1" s="33"/>
      <c r="E1" s="33"/>
      <c r="F1" s="34"/>
      <c r="G1" s="34"/>
      <c r="H1" s="34"/>
    </row>
    <row r="2" spans="2:24" s="35" customFormat="1" ht="15" customHeight="1" x14ac:dyDescent="0.25">
      <c r="B2" s="36"/>
      <c r="C2" s="37"/>
      <c r="D2" s="37"/>
      <c r="E2" s="37"/>
      <c r="F2" s="38"/>
      <c r="G2" s="38"/>
      <c r="H2" s="38"/>
    </row>
    <row r="3" spans="2:24" s="35" customFormat="1" ht="30" customHeight="1" x14ac:dyDescent="0.25">
      <c r="B3" s="39"/>
      <c r="C3" s="40" t="s">
        <v>29</v>
      </c>
      <c r="D3" s="41"/>
      <c r="E3" s="41"/>
      <c r="F3" s="42"/>
      <c r="G3" s="42"/>
      <c r="H3" s="42"/>
    </row>
    <row r="4" spans="2:24" s="43" customFormat="1" ht="15" customHeight="1" x14ac:dyDescent="0.2">
      <c r="B4" s="36"/>
      <c r="C4" s="37"/>
      <c r="D4" s="37"/>
      <c r="E4" s="37"/>
      <c r="F4" s="38"/>
      <c r="G4" s="38"/>
      <c r="H4" s="38"/>
    </row>
    <row r="5" spans="2:24" s="43" customFormat="1" ht="18" customHeight="1" x14ac:dyDescent="0.2">
      <c r="B5" s="44"/>
      <c r="C5" s="45"/>
      <c r="D5" s="45"/>
      <c r="E5" s="45"/>
      <c r="F5" s="46" t="s">
        <v>30</v>
      </c>
      <c r="G5" s="47"/>
      <c r="H5" s="48"/>
    </row>
    <row r="6" spans="2:24" s="43" customFormat="1" ht="18" customHeight="1" x14ac:dyDescent="0.2">
      <c r="B6" s="49"/>
      <c r="C6" s="50"/>
      <c r="D6" s="51"/>
      <c r="E6" s="52"/>
      <c r="F6" s="3" t="s">
        <v>3</v>
      </c>
      <c r="G6" s="4" t="s">
        <v>4</v>
      </c>
      <c r="H6" s="5"/>
    </row>
    <row r="7" spans="2:24" ht="18" customHeight="1" x14ac:dyDescent="0.2">
      <c r="B7" s="49"/>
      <c r="C7" s="177" t="s">
        <v>31</v>
      </c>
      <c r="D7" s="178"/>
      <c r="E7" s="181" t="s">
        <v>32</v>
      </c>
      <c r="F7" s="174" t="str">
        <f>LEFT([1]Settings!$AB$2,4)+1 &amp; "/" &amp; RIGHT([1]Settings!$AB$2,2)+1</f>
        <v>2021/22</v>
      </c>
      <c r="G7" s="7" t="s">
        <v>5</v>
      </c>
      <c r="H7" s="7"/>
    </row>
    <row r="8" spans="2:24" ht="18" customHeight="1" x14ac:dyDescent="0.2">
      <c r="B8" s="49"/>
      <c r="C8" s="179"/>
      <c r="D8" s="180"/>
      <c r="E8" s="182"/>
      <c r="F8" s="176"/>
      <c r="G8" s="8" t="str">
        <f>LEFT([1]Settings!$AB$2,4)+2 &amp; "/" &amp; RIGHT([1]Settings!$AB$2,2)+2</f>
        <v>2022/23</v>
      </c>
      <c r="H8" s="8" t="str">
        <f>LEFT([1]Settings!$AB$2,4)+3 &amp; "/" &amp; RIGHT([1]Settings!$AB$2,2)+3</f>
        <v>2023/24</v>
      </c>
      <c r="M8" s="54" t="s">
        <v>33</v>
      </c>
      <c r="O8" s="53" t="s">
        <v>34</v>
      </c>
      <c r="P8" s="53" t="s">
        <v>35</v>
      </c>
      <c r="Q8" s="53" t="s">
        <v>36</v>
      </c>
    </row>
    <row r="9" spans="2:24" ht="15" customHeight="1" x14ac:dyDescent="0.2">
      <c r="B9" s="44"/>
      <c r="C9" s="55"/>
      <c r="D9" s="56"/>
      <c r="E9" s="57"/>
      <c r="F9" s="58" t="s">
        <v>6</v>
      </c>
      <c r="G9" s="58" t="s">
        <v>6</v>
      </c>
      <c r="H9" s="58" t="s">
        <v>6</v>
      </c>
      <c r="M9" s="59">
        <v>1</v>
      </c>
    </row>
    <row r="10" spans="2:24" x14ac:dyDescent="0.2">
      <c r="B10" s="44"/>
      <c r="C10" s="60" t="s">
        <v>37</v>
      </c>
      <c r="D10" s="61"/>
      <c r="E10" s="62"/>
      <c r="F10" s="63"/>
      <c r="G10" s="63"/>
      <c r="H10" s="63"/>
      <c r="M10" s="59">
        <v>1</v>
      </c>
    </row>
    <row r="11" spans="2:24" x14ac:dyDescent="0.2">
      <c r="B11" s="44"/>
      <c r="C11" s="64">
        <v>0</v>
      </c>
      <c r="D11" s="61"/>
      <c r="E11" s="62"/>
      <c r="F11" s="63"/>
      <c r="G11" s="63"/>
      <c r="H11" s="63"/>
      <c r="M11" s="59">
        <v>1</v>
      </c>
    </row>
    <row r="12" spans="2:24" s="66" customFormat="1" x14ac:dyDescent="0.2">
      <c r="B12" s="44"/>
      <c r="C12" s="65" t="s">
        <v>38</v>
      </c>
      <c r="D12" s="61" t="s">
        <v>107</v>
      </c>
      <c r="E12" s="62" t="s">
        <v>71</v>
      </c>
      <c r="F12" s="13">
        <v>936811</v>
      </c>
      <c r="G12" s="13">
        <v>989074</v>
      </c>
      <c r="H12" s="13">
        <v>983479</v>
      </c>
      <c r="M12" s="67">
        <f>IF(LEN(E12)&lt;2,0,1)</f>
        <v>1</v>
      </c>
      <c r="O12" s="53">
        <v>1</v>
      </c>
      <c r="P12" s="66">
        <v>1</v>
      </c>
      <c r="Q12" s="66">
        <v>1</v>
      </c>
      <c r="U12" s="53"/>
      <c r="V12" s="53"/>
      <c r="W12" s="53"/>
      <c r="X12" s="53"/>
    </row>
    <row r="13" spans="2:24" x14ac:dyDescent="0.2">
      <c r="B13" s="44"/>
      <c r="C13" s="65" t="s">
        <v>38</v>
      </c>
      <c r="D13" s="61" t="s">
        <v>108</v>
      </c>
      <c r="E13" s="62" t="s">
        <v>78</v>
      </c>
      <c r="F13" s="13">
        <v>1143807</v>
      </c>
      <c r="G13" s="13">
        <v>1217203</v>
      </c>
      <c r="H13" s="13">
        <v>1223200</v>
      </c>
      <c r="M13" s="67">
        <f>IF(LEN(E13)&lt;2,0,1)</f>
        <v>1</v>
      </c>
      <c r="O13" s="53">
        <v>1</v>
      </c>
      <c r="P13" s="66">
        <v>1</v>
      </c>
      <c r="Q13" s="53">
        <f>IF(P13=P12,Q12+1,1)</f>
        <v>2</v>
      </c>
      <c r="U13" s="66"/>
      <c r="V13" s="66"/>
      <c r="W13" s="66"/>
      <c r="X13" s="66"/>
    </row>
    <row r="14" spans="2:24" hidden="1" x14ac:dyDescent="0.2">
      <c r="B14" s="44"/>
      <c r="C14" s="65" t="s">
        <v>38</v>
      </c>
      <c r="D14" s="61" t="s">
        <v>109</v>
      </c>
      <c r="E14" s="62" t="s">
        <v>109</v>
      </c>
      <c r="F14" s="68">
        <v>0</v>
      </c>
      <c r="G14" s="68">
        <v>0</v>
      </c>
      <c r="H14" s="68">
        <v>0</v>
      </c>
      <c r="M14" s="67">
        <f>IF(LEN(E14)&lt;2,0,1)</f>
        <v>0</v>
      </c>
      <c r="O14" s="53">
        <v>1</v>
      </c>
      <c r="P14" s="66">
        <v>1</v>
      </c>
      <c r="Q14" s="53">
        <f>IF(P14=P13,Q13+1,1)</f>
        <v>3</v>
      </c>
    </row>
    <row r="15" spans="2:24" hidden="1" x14ac:dyDescent="0.2">
      <c r="B15" s="44"/>
      <c r="C15" s="65" t="s">
        <v>38</v>
      </c>
      <c r="D15" s="61" t="s">
        <v>109</v>
      </c>
      <c r="E15" s="62" t="s">
        <v>109</v>
      </c>
      <c r="F15" s="68">
        <v>0</v>
      </c>
      <c r="G15" s="68">
        <v>0</v>
      </c>
      <c r="H15" s="68">
        <v>0</v>
      </c>
      <c r="M15" s="67">
        <f>IF(LEN(E15)&lt;2,0,1)</f>
        <v>0</v>
      </c>
      <c r="O15" s="53">
        <v>1</v>
      </c>
      <c r="P15" s="66">
        <v>1</v>
      </c>
      <c r="Q15" s="53">
        <f>IF(P15=P14,Q14+1,1)</f>
        <v>4</v>
      </c>
    </row>
    <row r="16" spans="2:24" hidden="1" x14ac:dyDescent="0.2">
      <c r="B16" s="44"/>
      <c r="C16" s="65" t="s">
        <v>38</v>
      </c>
      <c r="D16" s="61" t="s">
        <v>109</v>
      </c>
      <c r="E16" s="62" t="s">
        <v>109</v>
      </c>
      <c r="F16" s="68">
        <v>0</v>
      </c>
      <c r="G16" s="68">
        <v>0</v>
      </c>
      <c r="H16" s="68">
        <v>0</v>
      </c>
      <c r="M16" s="67">
        <f>IF(LEN(E16)&lt;2,0,1)</f>
        <v>0</v>
      </c>
      <c r="O16" s="53">
        <v>1</v>
      </c>
      <c r="P16" s="66">
        <v>1</v>
      </c>
      <c r="Q16" s="53">
        <f>IF(P16=P15,Q15+1,1)</f>
        <v>5</v>
      </c>
    </row>
    <row r="17" spans="2:17" x14ac:dyDescent="0.2">
      <c r="B17" s="44"/>
      <c r="C17" s="69"/>
      <c r="D17" s="70"/>
      <c r="E17" s="71"/>
      <c r="F17" s="72"/>
      <c r="G17" s="72"/>
      <c r="H17" s="72"/>
      <c r="M17" s="59">
        <f>IF(SUM(M12:M16)=0,0,1)</f>
        <v>1</v>
      </c>
    </row>
    <row r="18" spans="2:17" x14ac:dyDescent="0.2">
      <c r="B18" s="44"/>
      <c r="C18" s="65"/>
      <c r="D18" s="61"/>
      <c r="E18" s="62"/>
      <c r="F18" s="13"/>
      <c r="G18" s="13"/>
      <c r="H18" s="13"/>
      <c r="M18" s="59">
        <f>IF(M17=0,0,1)</f>
        <v>1</v>
      </c>
    </row>
    <row r="19" spans="2:17" x14ac:dyDescent="0.2">
      <c r="B19" s="44"/>
      <c r="C19" s="65" t="s">
        <v>39</v>
      </c>
      <c r="D19" s="61" t="s">
        <v>110</v>
      </c>
      <c r="E19" s="62" t="s">
        <v>111</v>
      </c>
      <c r="F19" s="13">
        <v>99316</v>
      </c>
      <c r="G19" s="13">
        <v>103983</v>
      </c>
      <c r="H19" s="13">
        <v>102434</v>
      </c>
      <c r="M19" s="67">
        <f>IF(LEN(E19)&lt;2,0,1)</f>
        <v>1</v>
      </c>
      <c r="O19" s="53">
        <v>1</v>
      </c>
      <c r="P19" s="53">
        <v>2</v>
      </c>
      <c r="Q19" s="66">
        <v>1</v>
      </c>
    </row>
    <row r="20" spans="2:17" x14ac:dyDescent="0.2">
      <c r="B20" s="44"/>
      <c r="C20" s="65" t="s">
        <v>39</v>
      </c>
      <c r="D20" s="61" t="s">
        <v>112</v>
      </c>
      <c r="E20" s="62" t="s">
        <v>113</v>
      </c>
      <c r="F20" s="13">
        <v>58178</v>
      </c>
      <c r="G20" s="13">
        <v>60645</v>
      </c>
      <c r="H20" s="13">
        <v>59496</v>
      </c>
      <c r="M20" s="67">
        <f t="shared" ref="M20:M29" si="0">IF(LEN(E20)&lt;2,0,1)</f>
        <v>1</v>
      </c>
      <c r="O20" s="53">
        <v>1</v>
      </c>
      <c r="P20" s="53">
        <v>2</v>
      </c>
      <c r="Q20" s="53">
        <f>IF(P20=P19,Q19+1,1)</f>
        <v>2</v>
      </c>
    </row>
    <row r="21" spans="2:17" x14ac:dyDescent="0.2">
      <c r="B21" s="44"/>
      <c r="C21" s="65" t="s">
        <v>39</v>
      </c>
      <c r="D21" s="61" t="s">
        <v>114</v>
      </c>
      <c r="E21" s="62" t="s">
        <v>115</v>
      </c>
      <c r="F21" s="13">
        <v>103061</v>
      </c>
      <c r="G21" s="13">
        <v>108396</v>
      </c>
      <c r="H21" s="13">
        <v>107289</v>
      </c>
      <c r="M21" s="67">
        <f t="shared" si="0"/>
        <v>1</v>
      </c>
      <c r="O21" s="53">
        <v>1</v>
      </c>
      <c r="P21" s="53">
        <v>2</v>
      </c>
      <c r="Q21" s="53">
        <f t="shared" ref="Q21:Q29" si="1">IF(P21=P20,Q20+1,1)</f>
        <v>3</v>
      </c>
    </row>
    <row r="22" spans="2:17" x14ac:dyDescent="0.2">
      <c r="B22" s="44"/>
      <c r="C22" s="65" t="s">
        <v>39</v>
      </c>
      <c r="D22" s="61" t="s">
        <v>116</v>
      </c>
      <c r="E22" s="62" t="s">
        <v>117</v>
      </c>
      <c r="F22" s="13">
        <v>107582</v>
      </c>
      <c r="G22" s="13">
        <v>113618</v>
      </c>
      <c r="H22" s="13">
        <v>112792</v>
      </c>
      <c r="M22" s="67">
        <f t="shared" si="0"/>
        <v>1</v>
      </c>
      <c r="O22" s="53">
        <v>1</v>
      </c>
      <c r="P22" s="53">
        <v>2</v>
      </c>
      <c r="Q22" s="53">
        <f t="shared" si="1"/>
        <v>4</v>
      </c>
    </row>
    <row r="23" spans="2:17" x14ac:dyDescent="0.2">
      <c r="B23" s="44"/>
      <c r="C23" s="65" t="s">
        <v>39</v>
      </c>
      <c r="D23" s="61" t="s">
        <v>118</v>
      </c>
      <c r="E23" s="62" t="s">
        <v>119</v>
      </c>
      <c r="F23" s="13">
        <v>90418</v>
      </c>
      <c r="G23" s="13">
        <v>96445</v>
      </c>
      <c r="H23" s="13">
        <v>96817</v>
      </c>
      <c r="M23" s="67">
        <f t="shared" si="0"/>
        <v>1</v>
      </c>
      <c r="O23" s="53">
        <v>1</v>
      </c>
      <c r="P23" s="53">
        <v>2</v>
      </c>
      <c r="Q23" s="53">
        <f t="shared" si="1"/>
        <v>5</v>
      </c>
    </row>
    <row r="24" spans="2:17" x14ac:dyDescent="0.2">
      <c r="B24" s="44"/>
      <c r="C24" s="65" t="s">
        <v>39</v>
      </c>
      <c r="D24" s="61" t="s">
        <v>120</v>
      </c>
      <c r="E24" s="62" t="s">
        <v>121</v>
      </c>
      <c r="F24" s="13">
        <v>143774</v>
      </c>
      <c r="G24" s="13">
        <v>154809</v>
      </c>
      <c r="H24" s="13">
        <v>157207</v>
      </c>
      <c r="M24" s="67">
        <f t="shared" si="0"/>
        <v>1</v>
      </c>
      <c r="O24" s="53">
        <v>1</v>
      </c>
      <c r="P24" s="53">
        <v>2</v>
      </c>
      <c r="Q24" s="53">
        <f t="shared" si="1"/>
        <v>6</v>
      </c>
    </row>
    <row r="25" spans="2:17" x14ac:dyDescent="0.2">
      <c r="B25" s="44"/>
      <c r="C25" s="65" t="s">
        <v>39</v>
      </c>
      <c r="D25" s="61" t="s">
        <v>122</v>
      </c>
      <c r="E25" s="62" t="s">
        <v>123</v>
      </c>
      <c r="F25" s="13">
        <v>54362</v>
      </c>
      <c r="G25" s="13">
        <v>57145</v>
      </c>
      <c r="H25" s="13">
        <v>56633</v>
      </c>
      <c r="M25" s="67">
        <f t="shared" si="0"/>
        <v>1</v>
      </c>
      <c r="O25" s="53">
        <v>1</v>
      </c>
      <c r="P25" s="53">
        <v>2</v>
      </c>
      <c r="Q25" s="53">
        <f t="shared" si="1"/>
        <v>7</v>
      </c>
    </row>
    <row r="26" spans="2:17" hidden="1" x14ac:dyDescent="0.2">
      <c r="B26" s="44"/>
      <c r="C26" s="65" t="s">
        <v>39</v>
      </c>
      <c r="D26" s="61" t="s">
        <v>109</v>
      </c>
      <c r="E26" s="62" t="s">
        <v>109</v>
      </c>
      <c r="F26" s="68">
        <v>0</v>
      </c>
      <c r="G26" s="68">
        <v>0</v>
      </c>
      <c r="H26" s="68">
        <v>0</v>
      </c>
      <c r="M26" s="67">
        <f t="shared" si="0"/>
        <v>0</v>
      </c>
      <c r="O26" s="53">
        <v>1</v>
      </c>
      <c r="P26" s="53">
        <v>2</v>
      </c>
      <c r="Q26" s="53">
        <f t="shared" si="1"/>
        <v>8</v>
      </c>
    </row>
    <row r="27" spans="2:17" hidden="1" x14ac:dyDescent="0.2">
      <c r="B27" s="44"/>
      <c r="C27" s="65" t="s">
        <v>39</v>
      </c>
      <c r="D27" s="61" t="s">
        <v>109</v>
      </c>
      <c r="E27" s="62" t="s">
        <v>109</v>
      </c>
      <c r="F27" s="68">
        <v>0</v>
      </c>
      <c r="G27" s="68">
        <v>0</v>
      </c>
      <c r="H27" s="68">
        <v>0</v>
      </c>
      <c r="M27" s="67">
        <f t="shared" si="0"/>
        <v>0</v>
      </c>
      <c r="O27" s="53">
        <v>1</v>
      </c>
      <c r="P27" s="53">
        <v>2</v>
      </c>
      <c r="Q27" s="53">
        <f t="shared" si="1"/>
        <v>9</v>
      </c>
    </row>
    <row r="28" spans="2:17" hidden="1" x14ac:dyDescent="0.2">
      <c r="B28" s="44"/>
      <c r="C28" s="65" t="s">
        <v>39</v>
      </c>
      <c r="D28" s="61" t="s">
        <v>109</v>
      </c>
      <c r="E28" s="62" t="s">
        <v>109</v>
      </c>
      <c r="F28" s="68">
        <v>0</v>
      </c>
      <c r="G28" s="68">
        <v>0</v>
      </c>
      <c r="H28" s="68">
        <v>0</v>
      </c>
      <c r="M28" s="67">
        <f t="shared" si="0"/>
        <v>0</v>
      </c>
      <c r="O28" s="53">
        <v>1</v>
      </c>
      <c r="P28" s="53">
        <v>2</v>
      </c>
      <c r="Q28" s="53">
        <f t="shared" si="1"/>
        <v>10</v>
      </c>
    </row>
    <row r="29" spans="2:17" x14ac:dyDescent="0.2">
      <c r="B29" s="44"/>
      <c r="C29" s="65" t="s">
        <v>40</v>
      </c>
      <c r="D29" s="61" t="s">
        <v>124</v>
      </c>
      <c r="E29" s="62" t="s">
        <v>125</v>
      </c>
      <c r="F29" s="13">
        <v>100709</v>
      </c>
      <c r="G29" s="13">
        <v>104065</v>
      </c>
      <c r="H29" s="13">
        <v>105653</v>
      </c>
      <c r="M29" s="67">
        <f t="shared" si="0"/>
        <v>1</v>
      </c>
      <c r="O29" s="53">
        <v>1</v>
      </c>
      <c r="P29" s="53">
        <v>3</v>
      </c>
      <c r="Q29" s="53">
        <f t="shared" si="1"/>
        <v>1</v>
      </c>
    </row>
    <row r="30" spans="2:17" x14ac:dyDescent="0.2">
      <c r="B30" s="44"/>
      <c r="C30" s="73" t="s">
        <v>126</v>
      </c>
      <c r="D30" s="74"/>
      <c r="E30" s="75"/>
      <c r="F30" s="76">
        <v>757400</v>
      </c>
      <c r="G30" s="76">
        <v>799106</v>
      </c>
      <c r="H30" s="76">
        <v>798321</v>
      </c>
      <c r="M30" s="59">
        <f>IF(SUM(M19:M29)=0,0,1)</f>
        <v>1</v>
      </c>
    </row>
    <row r="31" spans="2:17" x14ac:dyDescent="0.2">
      <c r="B31" s="44"/>
      <c r="C31" s="65"/>
      <c r="D31" s="61"/>
      <c r="E31" s="62"/>
      <c r="F31" s="13"/>
      <c r="G31" s="13"/>
      <c r="H31" s="13"/>
      <c r="M31" s="59">
        <f>IF(M30=0,0,1)</f>
        <v>1</v>
      </c>
    </row>
    <row r="32" spans="2:17" x14ac:dyDescent="0.2">
      <c r="B32" s="44"/>
      <c r="C32" s="65" t="s">
        <v>39</v>
      </c>
      <c r="D32" s="61" t="s">
        <v>127</v>
      </c>
      <c r="E32" s="62" t="s">
        <v>128</v>
      </c>
      <c r="F32" s="13">
        <v>271935</v>
      </c>
      <c r="G32" s="13">
        <v>282516</v>
      </c>
      <c r="H32" s="13">
        <v>272673</v>
      </c>
      <c r="M32" s="67">
        <f>IF(LEN(E32)&lt;2,0,1)</f>
        <v>1</v>
      </c>
      <c r="O32" s="53">
        <v>1</v>
      </c>
      <c r="P32" s="53">
        <v>4</v>
      </c>
      <c r="Q32" s="66">
        <v>1</v>
      </c>
    </row>
    <row r="33" spans="2:17" x14ac:dyDescent="0.2">
      <c r="B33" s="44"/>
      <c r="C33" s="65" t="s">
        <v>39</v>
      </c>
      <c r="D33" s="61" t="s">
        <v>129</v>
      </c>
      <c r="E33" s="62" t="s">
        <v>130</v>
      </c>
      <c r="F33" s="13">
        <v>282161</v>
      </c>
      <c r="G33" s="13">
        <v>293080</v>
      </c>
      <c r="H33" s="13">
        <v>282763</v>
      </c>
      <c r="M33" s="67">
        <f t="shared" ref="M33:M42" si="2">IF(LEN(E33)&lt;2,0,1)</f>
        <v>1</v>
      </c>
      <c r="O33" s="53">
        <v>1</v>
      </c>
      <c r="P33" s="53">
        <v>4</v>
      </c>
      <c r="Q33" s="53">
        <f>IF(P33=P32,Q32+1,1)</f>
        <v>2</v>
      </c>
    </row>
    <row r="34" spans="2:17" x14ac:dyDescent="0.2">
      <c r="B34" s="44"/>
      <c r="C34" s="65" t="s">
        <v>39</v>
      </c>
      <c r="D34" s="61" t="s">
        <v>131</v>
      </c>
      <c r="E34" s="62" t="s">
        <v>132</v>
      </c>
      <c r="F34" s="13">
        <v>46595</v>
      </c>
      <c r="G34" s="13">
        <v>48464</v>
      </c>
      <c r="H34" s="13">
        <v>47298</v>
      </c>
      <c r="M34" s="67">
        <f t="shared" si="2"/>
        <v>1</v>
      </c>
      <c r="O34" s="53">
        <v>1</v>
      </c>
      <c r="P34" s="53">
        <v>4</v>
      </c>
      <c r="Q34" s="53">
        <f t="shared" ref="Q34:Q42" si="3">IF(P34=P33,Q33+1,1)</f>
        <v>3</v>
      </c>
    </row>
    <row r="35" spans="2:17" x14ac:dyDescent="0.2">
      <c r="B35" s="44"/>
      <c r="C35" s="65" t="s">
        <v>39</v>
      </c>
      <c r="D35" s="61" t="s">
        <v>133</v>
      </c>
      <c r="E35" s="62" t="s">
        <v>134</v>
      </c>
      <c r="F35" s="13">
        <v>115504</v>
      </c>
      <c r="G35" s="13">
        <v>120048</v>
      </c>
      <c r="H35" s="13">
        <v>116230</v>
      </c>
      <c r="M35" s="67">
        <f t="shared" si="2"/>
        <v>1</v>
      </c>
      <c r="O35" s="53">
        <v>1</v>
      </c>
      <c r="P35" s="53">
        <v>4</v>
      </c>
      <c r="Q35" s="53">
        <f t="shared" si="3"/>
        <v>4</v>
      </c>
    </row>
    <row r="36" spans="2:17" x14ac:dyDescent="0.2">
      <c r="B36" s="44"/>
      <c r="C36" s="65" t="s">
        <v>39</v>
      </c>
      <c r="D36" s="61" t="s">
        <v>135</v>
      </c>
      <c r="E36" s="62" t="s">
        <v>136</v>
      </c>
      <c r="F36" s="13">
        <v>90290</v>
      </c>
      <c r="G36" s="13">
        <v>93872</v>
      </c>
      <c r="H36" s="13">
        <v>91052</v>
      </c>
      <c r="M36" s="67">
        <f t="shared" si="2"/>
        <v>1</v>
      </c>
      <c r="O36" s="53">
        <v>1</v>
      </c>
      <c r="P36" s="53">
        <v>4</v>
      </c>
      <c r="Q36" s="53">
        <f t="shared" si="3"/>
        <v>5</v>
      </c>
    </row>
    <row r="37" spans="2:17" x14ac:dyDescent="0.2">
      <c r="B37" s="44"/>
      <c r="C37" s="65" t="s">
        <v>39</v>
      </c>
      <c r="D37" s="61" t="s">
        <v>137</v>
      </c>
      <c r="E37" s="62" t="s">
        <v>138</v>
      </c>
      <c r="F37" s="13">
        <v>189927</v>
      </c>
      <c r="G37" s="13">
        <v>197337</v>
      </c>
      <c r="H37" s="13">
        <v>190591</v>
      </c>
      <c r="M37" s="67">
        <f t="shared" si="2"/>
        <v>1</v>
      </c>
      <c r="O37" s="53">
        <v>1</v>
      </c>
      <c r="P37" s="53">
        <v>4</v>
      </c>
      <c r="Q37" s="53">
        <f t="shared" si="3"/>
        <v>6</v>
      </c>
    </row>
    <row r="38" spans="2:17" hidden="1" x14ac:dyDescent="0.2">
      <c r="B38" s="44"/>
      <c r="C38" s="65" t="s">
        <v>39</v>
      </c>
      <c r="D38" s="61" t="s">
        <v>109</v>
      </c>
      <c r="E38" s="62" t="s">
        <v>109</v>
      </c>
      <c r="F38" s="68">
        <v>0</v>
      </c>
      <c r="G38" s="68">
        <v>0</v>
      </c>
      <c r="H38" s="68">
        <v>0</v>
      </c>
      <c r="M38" s="67">
        <f t="shared" si="2"/>
        <v>0</v>
      </c>
      <c r="O38" s="53">
        <v>1</v>
      </c>
      <c r="P38" s="53">
        <v>4</v>
      </c>
      <c r="Q38" s="53">
        <f t="shared" si="3"/>
        <v>7</v>
      </c>
    </row>
    <row r="39" spans="2:17" hidden="1" x14ac:dyDescent="0.2">
      <c r="B39" s="44"/>
      <c r="C39" s="65" t="s">
        <v>39</v>
      </c>
      <c r="D39" s="61" t="s">
        <v>109</v>
      </c>
      <c r="E39" s="62" t="s">
        <v>109</v>
      </c>
      <c r="F39" s="68">
        <v>0</v>
      </c>
      <c r="G39" s="68">
        <v>0</v>
      </c>
      <c r="H39" s="68">
        <v>0</v>
      </c>
      <c r="M39" s="67">
        <f t="shared" si="2"/>
        <v>0</v>
      </c>
      <c r="O39" s="53">
        <v>1</v>
      </c>
      <c r="P39" s="53">
        <v>4</v>
      </c>
      <c r="Q39" s="53">
        <f t="shared" si="3"/>
        <v>8</v>
      </c>
    </row>
    <row r="40" spans="2:17" hidden="1" x14ac:dyDescent="0.2">
      <c r="B40" s="44"/>
      <c r="C40" s="65" t="s">
        <v>39</v>
      </c>
      <c r="D40" s="61" t="s">
        <v>109</v>
      </c>
      <c r="E40" s="62" t="s">
        <v>109</v>
      </c>
      <c r="F40" s="68">
        <v>0</v>
      </c>
      <c r="G40" s="68">
        <v>0</v>
      </c>
      <c r="H40" s="68">
        <v>0</v>
      </c>
      <c r="M40" s="67">
        <f t="shared" si="2"/>
        <v>0</v>
      </c>
      <c r="O40" s="53">
        <v>1</v>
      </c>
      <c r="P40" s="53">
        <v>4</v>
      </c>
      <c r="Q40" s="53">
        <f t="shared" si="3"/>
        <v>9</v>
      </c>
    </row>
    <row r="41" spans="2:17" hidden="1" x14ac:dyDescent="0.2">
      <c r="B41" s="44"/>
      <c r="C41" s="65" t="s">
        <v>39</v>
      </c>
      <c r="D41" s="61" t="s">
        <v>109</v>
      </c>
      <c r="E41" s="62" t="s">
        <v>109</v>
      </c>
      <c r="F41" s="68">
        <v>0</v>
      </c>
      <c r="G41" s="68">
        <v>0</v>
      </c>
      <c r="H41" s="68">
        <v>0</v>
      </c>
      <c r="M41" s="67">
        <f t="shared" si="2"/>
        <v>0</v>
      </c>
      <c r="O41" s="53">
        <v>1</v>
      </c>
      <c r="P41" s="53">
        <v>4</v>
      </c>
      <c r="Q41" s="53">
        <f t="shared" si="3"/>
        <v>10</v>
      </c>
    </row>
    <row r="42" spans="2:17" x14ac:dyDescent="0.2">
      <c r="B42" s="44"/>
      <c r="C42" s="65" t="s">
        <v>40</v>
      </c>
      <c r="D42" s="61" t="s">
        <v>139</v>
      </c>
      <c r="E42" s="62" t="s">
        <v>140</v>
      </c>
      <c r="F42" s="13">
        <v>939262</v>
      </c>
      <c r="G42" s="13">
        <v>994975</v>
      </c>
      <c r="H42" s="13">
        <v>1019148</v>
      </c>
      <c r="M42" s="67">
        <f t="shared" si="2"/>
        <v>1</v>
      </c>
      <c r="O42" s="53">
        <v>1</v>
      </c>
      <c r="P42" s="53">
        <v>5</v>
      </c>
      <c r="Q42" s="53">
        <f t="shared" si="3"/>
        <v>1</v>
      </c>
    </row>
    <row r="43" spans="2:17" ht="15" customHeight="1" x14ac:dyDescent="0.2">
      <c r="B43" s="44"/>
      <c r="C43" s="73" t="s">
        <v>141</v>
      </c>
      <c r="D43" s="74"/>
      <c r="E43" s="75"/>
      <c r="F43" s="76">
        <v>1935674</v>
      </c>
      <c r="G43" s="76">
        <v>2030292</v>
      </c>
      <c r="H43" s="76">
        <v>2019755</v>
      </c>
      <c r="M43" s="59">
        <f>IF(SUM(M32:M42)=0,0,1)</f>
        <v>1</v>
      </c>
    </row>
    <row r="44" spans="2:17" ht="15" customHeight="1" x14ac:dyDescent="0.2">
      <c r="B44" s="44"/>
      <c r="C44" s="65"/>
      <c r="D44" s="61"/>
      <c r="E44" s="62"/>
      <c r="F44" s="13"/>
      <c r="G44" s="13"/>
      <c r="H44" s="13"/>
      <c r="M44" s="59">
        <f>IF(M43=0,0,1)</f>
        <v>1</v>
      </c>
    </row>
    <row r="45" spans="2:17" ht="15" customHeight="1" x14ac:dyDescent="0.2">
      <c r="B45" s="44"/>
      <c r="C45" s="65" t="s">
        <v>39</v>
      </c>
      <c r="D45" s="61" t="s">
        <v>142</v>
      </c>
      <c r="E45" s="62" t="s">
        <v>143</v>
      </c>
      <c r="F45" s="13">
        <v>46699</v>
      </c>
      <c r="G45" s="13">
        <v>48673</v>
      </c>
      <c r="H45" s="13">
        <v>47770</v>
      </c>
      <c r="M45" s="67">
        <f>IF(LEN(E45)&lt;2,0,1)</f>
        <v>1</v>
      </c>
      <c r="O45" s="53">
        <v>1</v>
      </c>
      <c r="P45" s="53">
        <v>6</v>
      </c>
      <c r="Q45" s="66">
        <v>1</v>
      </c>
    </row>
    <row r="46" spans="2:17" ht="15" customHeight="1" x14ac:dyDescent="0.2">
      <c r="B46" s="44"/>
      <c r="C46" s="65" t="s">
        <v>39</v>
      </c>
      <c r="D46" s="61" t="s">
        <v>144</v>
      </c>
      <c r="E46" s="62" t="s">
        <v>145</v>
      </c>
      <c r="F46" s="13">
        <v>173443</v>
      </c>
      <c r="G46" s="13">
        <v>180243</v>
      </c>
      <c r="H46" s="13">
        <v>174227</v>
      </c>
      <c r="M46" s="67">
        <f t="shared" ref="M46:M55" si="4">IF(LEN(E46)&lt;2,0,1)</f>
        <v>1</v>
      </c>
      <c r="O46" s="53">
        <v>1</v>
      </c>
      <c r="P46" s="53">
        <v>6</v>
      </c>
      <c r="Q46" s="53">
        <f>IF(P46=P45,Q45+1,1)</f>
        <v>2</v>
      </c>
    </row>
    <row r="47" spans="2:17" ht="15" customHeight="1" x14ac:dyDescent="0.2">
      <c r="B47" s="44"/>
      <c r="C47" s="65" t="s">
        <v>39</v>
      </c>
      <c r="D47" s="61" t="s">
        <v>146</v>
      </c>
      <c r="E47" s="62" t="s">
        <v>147</v>
      </c>
      <c r="F47" s="13">
        <v>135035</v>
      </c>
      <c r="G47" s="13">
        <v>140356</v>
      </c>
      <c r="H47" s="13">
        <v>135805</v>
      </c>
      <c r="M47" s="67">
        <f t="shared" si="4"/>
        <v>1</v>
      </c>
      <c r="O47" s="53">
        <v>1</v>
      </c>
      <c r="P47" s="53">
        <v>6</v>
      </c>
      <c r="Q47" s="53">
        <f t="shared" ref="Q47:Q55" si="5">IF(P47=P46,Q46+1,1)</f>
        <v>3</v>
      </c>
    </row>
    <row r="48" spans="2:17" ht="15" customHeight="1" x14ac:dyDescent="0.2">
      <c r="B48" s="44"/>
      <c r="C48" s="65" t="s">
        <v>39</v>
      </c>
      <c r="D48" s="61" t="s">
        <v>148</v>
      </c>
      <c r="E48" s="62" t="s">
        <v>149</v>
      </c>
      <c r="F48" s="13">
        <v>161714</v>
      </c>
      <c r="G48" s="13">
        <v>168054</v>
      </c>
      <c r="H48" s="13">
        <v>162528</v>
      </c>
      <c r="M48" s="67">
        <f t="shared" si="4"/>
        <v>1</v>
      </c>
      <c r="O48" s="53">
        <v>1</v>
      </c>
      <c r="P48" s="53">
        <v>6</v>
      </c>
      <c r="Q48" s="53">
        <f t="shared" si="5"/>
        <v>4</v>
      </c>
    </row>
    <row r="49" spans="2:17" ht="15" customHeight="1" x14ac:dyDescent="0.2">
      <c r="B49" s="44"/>
      <c r="C49" s="65" t="s">
        <v>39</v>
      </c>
      <c r="D49" s="61" t="s">
        <v>150</v>
      </c>
      <c r="E49" s="62" t="s">
        <v>151</v>
      </c>
      <c r="F49" s="13">
        <v>74331</v>
      </c>
      <c r="G49" s="13">
        <v>77258</v>
      </c>
      <c r="H49" s="13">
        <v>75015</v>
      </c>
      <c r="M49" s="67">
        <f t="shared" si="4"/>
        <v>1</v>
      </c>
      <c r="O49" s="53">
        <v>1</v>
      </c>
      <c r="P49" s="53">
        <v>6</v>
      </c>
      <c r="Q49" s="53">
        <f t="shared" si="5"/>
        <v>5</v>
      </c>
    </row>
    <row r="50" spans="2:17" ht="15" customHeight="1" x14ac:dyDescent="0.2">
      <c r="B50" s="44"/>
      <c r="C50" s="65" t="s">
        <v>39</v>
      </c>
      <c r="D50" s="61" t="s">
        <v>152</v>
      </c>
      <c r="E50" s="62" t="s">
        <v>153</v>
      </c>
      <c r="F50" s="13">
        <v>196899</v>
      </c>
      <c r="G50" s="13">
        <v>205164</v>
      </c>
      <c r="H50" s="13">
        <v>198535</v>
      </c>
      <c r="M50" s="67">
        <f t="shared" si="4"/>
        <v>1</v>
      </c>
      <c r="O50" s="53">
        <v>1</v>
      </c>
      <c r="P50" s="53">
        <v>6</v>
      </c>
      <c r="Q50" s="53">
        <f t="shared" si="5"/>
        <v>6</v>
      </c>
    </row>
    <row r="51" spans="2:17" ht="15" hidden="1" customHeight="1" x14ac:dyDescent="0.2">
      <c r="B51" s="44"/>
      <c r="C51" s="65" t="s">
        <v>39</v>
      </c>
      <c r="D51" s="61" t="s">
        <v>109</v>
      </c>
      <c r="E51" s="62" t="s">
        <v>109</v>
      </c>
      <c r="F51" s="68">
        <v>0</v>
      </c>
      <c r="G51" s="68">
        <v>0</v>
      </c>
      <c r="H51" s="68">
        <v>0</v>
      </c>
      <c r="M51" s="67">
        <f t="shared" si="4"/>
        <v>0</v>
      </c>
      <c r="O51" s="53">
        <v>1</v>
      </c>
      <c r="P51" s="53">
        <v>6</v>
      </c>
      <c r="Q51" s="53">
        <f t="shared" si="5"/>
        <v>7</v>
      </c>
    </row>
    <row r="52" spans="2:17" ht="15" hidden="1" customHeight="1" x14ac:dyDescent="0.2">
      <c r="B52" s="44"/>
      <c r="C52" s="65" t="s">
        <v>39</v>
      </c>
      <c r="D52" s="61" t="s">
        <v>109</v>
      </c>
      <c r="E52" s="62" t="s">
        <v>109</v>
      </c>
      <c r="F52" s="68">
        <v>0</v>
      </c>
      <c r="G52" s="68">
        <v>0</v>
      </c>
      <c r="H52" s="68">
        <v>0</v>
      </c>
      <c r="M52" s="67">
        <f t="shared" si="4"/>
        <v>0</v>
      </c>
      <c r="O52" s="53">
        <v>1</v>
      </c>
      <c r="P52" s="53">
        <v>6</v>
      </c>
      <c r="Q52" s="53">
        <f t="shared" si="5"/>
        <v>8</v>
      </c>
    </row>
    <row r="53" spans="2:17" ht="15" hidden="1" customHeight="1" x14ac:dyDescent="0.2">
      <c r="B53" s="44"/>
      <c r="C53" s="65" t="s">
        <v>39</v>
      </c>
      <c r="D53" s="61" t="s">
        <v>109</v>
      </c>
      <c r="E53" s="62" t="s">
        <v>109</v>
      </c>
      <c r="F53" s="68">
        <v>0</v>
      </c>
      <c r="G53" s="68">
        <v>0</v>
      </c>
      <c r="H53" s="68">
        <v>0</v>
      </c>
      <c r="M53" s="67">
        <f t="shared" si="4"/>
        <v>0</v>
      </c>
      <c r="O53" s="53">
        <v>1</v>
      </c>
      <c r="P53" s="53">
        <v>6</v>
      </c>
      <c r="Q53" s="53">
        <f t="shared" si="5"/>
        <v>9</v>
      </c>
    </row>
    <row r="54" spans="2:17" ht="15" hidden="1" customHeight="1" x14ac:dyDescent="0.2">
      <c r="B54" s="44"/>
      <c r="C54" s="65" t="s">
        <v>39</v>
      </c>
      <c r="D54" s="61" t="s">
        <v>109</v>
      </c>
      <c r="E54" s="62" t="s">
        <v>109</v>
      </c>
      <c r="F54" s="68">
        <v>0</v>
      </c>
      <c r="G54" s="68">
        <v>0</v>
      </c>
      <c r="H54" s="68">
        <v>0</v>
      </c>
      <c r="M54" s="67">
        <f t="shared" si="4"/>
        <v>0</v>
      </c>
      <c r="O54" s="53">
        <v>1</v>
      </c>
      <c r="P54" s="53">
        <v>6</v>
      </c>
      <c r="Q54" s="53">
        <f t="shared" si="5"/>
        <v>10</v>
      </c>
    </row>
    <row r="55" spans="2:17" ht="15" customHeight="1" x14ac:dyDescent="0.2">
      <c r="B55" s="44"/>
      <c r="C55" s="65" t="s">
        <v>40</v>
      </c>
      <c r="D55" s="61" t="s">
        <v>154</v>
      </c>
      <c r="E55" s="62" t="s">
        <v>155</v>
      </c>
      <c r="F55" s="13">
        <v>600621</v>
      </c>
      <c r="G55" s="13">
        <v>632403</v>
      </c>
      <c r="H55" s="13">
        <v>633361</v>
      </c>
      <c r="M55" s="67">
        <f t="shared" si="4"/>
        <v>1</v>
      </c>
      <c r="O55" s="53">
        <v>1</v>
      </c>
      <c r="P55" s="53">
        <v>7</v>
      </c>
      <c r="Q55" s="53">
        <f t="shared" si="5"/>
        <v>1</v>
      </c>
    </row>
    <row r="56" spans="2:17" ht="15" customHeight="1" x14ac:dyDescent="0.2">
      <c r="B56" s="44"/>
      <c r="C56" s="73" t="s">
        <v>156</v>
      </c>
      <c r="D56" s="74"/>
      <c r="E56" s="75"/>
      <c r="F56" s="76">
        <v>1388742</v>
      </c>
      <c r="G56" s="76">
        <v>1452151</v>
      </c>
      <c r="H56" s="76">
        <v>1427241</v>
      </c>
      <c r="M56" s="59">
        <f>IF(SUM(M45:M55)=0,0,1)</f>
        <v>1</v>
      </c>
    </row>
    <row r="57" spans="2:17" ht="15" customHeight="1" x14ac:dyDescent="0.2">
      <c r="B57" s="44"/>
      <c r="C57" s="65"/>
      <c r="D57" s="61"/>
      <c r="E57" s="62"/>
      <c r="F57" s="13"/>
      <c r="G57" s="13"/>
      <c r="H57" s="13"/>
      <c r="M57" s="59">
        <f>IF(M56=0,0,1)</f>
        <v>1</v>
      </c>
    </row>
    <row r="58" spans="2:17" ht="15" customHeight="1" x14ac:dyDescent="0.2">
      <c r="B58" s="44"/>
      <c r="C58" s="65" t="s">
        <v>39</v>
      </c>
      <c r="D58" s="61" t="s">
        <v>157</v>
      </c>
      <c r="E58" s="62" t="s">
        <v>158</v>
      </c>
      <c r="F58" s="13">
        <v>166231</v>
      </c>
      <c r="G58" s="13">
        <v>172782</v>
      </c>
      <c r="H58" s="13">
        <v>167192</v>
      </c>
      <c r="M58" s="67">
        <f>IF(LEN(E58)&lt;2,0,1)</f>
        <v>1</v>
      </c>
      <c r="O58" s="53">
        <v>1</v>
      </c>
      <c r="P58" s="53">
        <v>8</v>
      </c>
      <c r="Q58" s="66">
        <v>1</v>
      </c>
    </row>
    <row r="59" spans="2:17" ht="15" customHeight="1" x14ac:dyDescent="0.2">
      <c r="B59" s="44"/>
      <c r="C59" s="65" t="s">
        <v>39</v>
      </c>
      <c r="D59" s="61" t="s">
        <v>159</v>
      </c>
      <c r="E59" s="62" t="s">
        <v>160</v>
      </c>
      <c r="F59" s="13">
        <v>163362</v>
      </c>
      <c r="G59" s="13">
        <v>169699</v>
      </c>
      <c r="H59" s="13">
        <v>164060</v>
      </c>
      <c r="M59" s="67">
        <f t="shared" ref="M59:M68" si="6">IF(LEN(E59)&lt;2,0,1)</f>
        <v>1</v>
      </c>
      <c r="O59" s="53">
        <v>1</v>
      </c>
      <c r="P59" s="53">
        <v>8</v>
      </c>
      <c r="Q59" s="53">
        <f>IF(P59=P58,Q58+1,1)</f>
        <v>2</v>
      </c>
    </row>
    <row r="60" spans="2:17" ht="15" customHeight="1" x14ac:dyDescent="0.2">
      <c r="B60" s="44"/>
      <c r="C60" s="65" t="s">
        <v>39</v>
      </c>
      <c r="D60" s="61" t="s">
        <v>161</v>
      </c>
      <c r="E60" s="62" t="s">
        <v>162</v>
      </c>
      <c r="F60" s="13">
        <v>64368</v>
      </c>
      <c r="G60" s="13">
        <v>67623</v>
      </c>
      <c r="H60" s="13">
        <v>66811</v>
      </c>
      <c r="M60" s="67">
        <f t="shared" si="6"/>
        <v>1</v>
      </c>
      <c r="O60" s="53">
        <v>1</v>
      </c>
      <c r="P60" s="53">
        <v>8</v>
      </c>
      <c r="Q60" s="53">
        <f t="shared" ref="Q60:Q68" si="7">IF(P60=P59,Q59+1,1)</f>
        <v>3</v>
      </c>
    </row>
    <row r="61" spans="2:17" ht="15" hidden="1" customHeight="1" x14ac:dyDescent="0.2">
      <c r="B61" s="44"/>
      <c r="C61" s="65" t="s">
        <v>39</v>
      </c>
      <c r="D61" s="61" t="s">
        <v>109</v>
      </c>
      <c r="E61" s="62" t="s">
        <v>109</v>
      </c>
      <c r="F61" s="68">
        <v>0</v>
      </c>
      <c r="G61" s="68">
        <v>0</v>
      </c>
      <c r="H61" s="68">
        <v>0</v>
      </c>
      <c r="M61" s="67">
        <f t="shared" si="6"/>
        <v>0</v>
      </c>
      <c r="O61" s="53">
        <v>1</v>
      </c>
      <c r="P61" s="53">
        <v>8</v>
      </c>
      <c r="Q61" s="53">
        <f t="shared" si="7"/>
        <v>4</v>
      </c>
    </row>
    <row r="62" spans="2:17" ht="15" hidden="1" customHeight="1" x14ac:dyDescent="0.2">
      <c r="B62" s="44"/>
      <c r="C62" s="65" t="s">
        <v>39</v>
      </c>
      <c r="D62" s="61" t="s">
        <v>109</v>
      </c>
      <c r="E62" s="62" t="s">
        <v>109</v>
      </c>
      <c r="F62" s="68">
        <v>0</v>
      </c>
      <c r="G62" s="68">
        <v>0</v>
      </c>
      <c r="H62" s="68">
        <v>0</v>
      </c>
      <c r="M62" s="67">
        <f t="shared" si="6"/>
        <v>0</v>
      </c>
      <c r="O62" s="53">
        <v>1</v>
      </c>
      <c r="P62" s="53">
        <v>8</v>
      </c>
      <c r="Q62" s="53">
        <f t="shared" si="7"/>
        <v>5</v>
      </c>
    </row>
    <row r="63" spans="2:17" ht="15" hidden="1" customHeight="1" x14ac:dyDescent="0.2">
      <c r="B63" s="44"/>
      <c r="C63" s="65" t="s">
        <v>39</v>
      </c>
      <c r="D63" s="61" t="s">
        <v>109</v>
      </c>
      <c r="E63" s="62" t="s">
        <v>109</v>
      </c>
      <c r="F63" s="68">
        <v>0</v>
      </c>
      <c r="G63" s="68">
        <v>0</v>
      </c>
      <c r="H63" s="68">
        <v>0</v>
      </c>
      <c r="M63" s="67">
        <f t="shared" si="6"/>
        <v>0</v>
      </c>
      <c r="O63" s="53">
        <v>1</v>
      </c>
      <c r="P63" s="53">
        <v>8</v>
      </c>
      <c r="Q63" s="53">
        <f t="shared" si="7"/>
        <v>6</v>
      </c>
    </row>
    <row r="64" spans="2:17" ht="15" hidden="1" customHeight="1" x14ac:dyDescent="0.2">
      <c r="B64" s="44"/>
      <c r="C64" s="65" t="s">
        <v>39</v>
      </c>
      <c r="D64" s="61" t="s">
        <v>109</v>
      </c>
      <c r="E64" s="62" t="s">
        <v>109</v>
      </c>
      <c r="F64" s="68">
        <v>0</v>
      </c>
      <c r="G64" s="68">
        <v>0</v>
      </c>
      <c r="H64" s="68">
        <v>0</v>
      </c>
      <c r="M64" s="67">
        <f t="shared" si="6"/>
        <v>0</v>
      </c>
      <c r="O64" s="53">
        <v>1</v>
      </c>
      <c r="P64" s="53">
        <v>8</v>
      </c>
      <c r="Q64" s="53">
        <f t="shared" si="7"/>
        <v>7</v>
      </c>
    </row>
    <row r="65" spans="2:17" ht="15" hidden="1" customHeight="1" x14ac:dyDescent="0.2">
      <c r="B65" s="44"/>
      <c r="C65" s="65" t="s">
        <v>39</v>
      </c>
      <c r="D65" s="61" t="s">
        <v>109</v>
      </c>
      <c r="E65" s="62" t="s">
        <v>109</v>
      </c>
      <c r="F65" s="68">
        <v>0</v>
      </c>
      <c r="G65" s="68">
        <v>0</v>
      </c>
      <c r="H65" s="68">
        <v>0</v>
      </c>
      <c r="M65" s="67">
        <f t="shared" si="6"/>
        <v>0</v>
      </c>
      <c r="O65" s="53">
        <v>1</v>
      </c>
      <c r="P65" s="53">
        <v>8</v>
      </c>
      <c r="Q65" s="53">
        <f t="shared" si="7"/>
        <v>8</v>
      </c>
    </row>
    <row r="66" spans="2:17" ht="15" hidden="1" customHeight="1" x14ac:dyDescent="0.2">
      <c r="B66" s="44"/>
      <c r="C66" s="65" t="s">
        <v>39</v>
      </c>
      <c r="D66" s="61" t="s">
        <v>109</v>
      </c>
      <c r="E66" s="62" t="s">
        <v>109</v>
      </c>
      <c r="F66" s="68">
        <v>0</v>
      </c>
      <c r="G66" s="68">
        <v>0</v>
      </c>
      <c r="H66" s="68">
        <v>0</v>
      </c>
      <c r="M66" s="67">
        <f t="shared" si="6"/>
        <v>0</v>
      </c>
      <c r="O66" s="53">
        <v>1</v>
      </c>
      <c r="P66" s="53">
        <v>8</v>
      </c>
      <c r="Q66" s="53">
        <f t="shared" si="7"/>
        <v>9</v>
      </c>
    </row>
    <row r="67" spans="2:17" ht="15" hidden="1" customHeight="1" x14ac:dyDescent="0.2">
      <c r="B67" s="44"/>
      <c r="C67" s="65" t="s">
        <v>39</v>
      </c>
      <c r="D67" s="61" t="s">
        <v>109</v>
      </c>
      <c r="E67" s="62" t="s">
        <v>109</v>
      </c>
      <c r="F67" s="68">
        <v>0</v>
      </c>
      <c r="G67" s="68">
        <v>0</v>
      </c>
      <c r="H67" s="68">
        <v>0</v>
      </c>
      <c r="M67" s="67">
        <f t="shared" si="6"/>
        <v>0</v>
      </c>
      <c r="O67" s="53">
        <v>1</v>
      </c>
      <c r="P67" s="53">
        <v>8</v>
      </c>
      <c r="Q67" s="53">
        <f t="shared" si="7"/>
        <v>10</v>
      </c>
    </row>
    <row r="68" spans="2:17" ht="15" customHeight="1" x14ac:dyDescent="0.2">
      <c r="B68" s="44"/>
      <c r="C68" s="65" t="s">
        <v>40</v>
      </c>
      <c r="D68" s="61" t="s">
        <v>163</v>
      </c>
      <c r="E68" s="62" t="s">
        <v>164</v>
      </c>
      <c r="F68" s="13">
        <v>302992</v>
      </c>
      <c r="G68" s="13">
        <v>319392</v>
      </c>
      <c r="H68" s="13">
        <v>320072</v>
      </c>
      <c r="M68" s="67">
        <f t="shared" si="6"/>
        <v>1</v>
      </c>
      <c r="O68" s="53">
        <v>1</v>
      </c>
      <c r="P68" s="53">
        <v>9</v>
      </c>
      <c r="Q68" s="53">
        <f t="shared" si="7"/>
        <v>1</v>
      </c>
    </row>
    <row r="69" spans="2:17" ht="15" customHeight="1" x14ac:dyDescent="0.2">
      <c r="B69" s="44"/>
      <c r="C69" s="73" t="s">
        <v>165</v>
      </c>
      <c r="D69" s="74"/>
      <c r="E69" s="75"/>
      <c r="F69" s="76">
        <v>696953</v>
      </c>
      <c r="G69" s="76">
        <v>729496</v>
      </c>
      <c r="H69" s="76">
        <v>718135</v>
      </c>
      <c r="M69" s="59">
        <f>IF(SUM(M58:M68)=0,0,1)</f>
        <v>1</v>
      </c>
    </row>
    <row r="70" spans="2:17" ht="15" customHeight="1" x14ac:dyDescent="0.2">
      <c r="B70" s="44"/>
      <c r="C70" s="65"/>
      <c r="D70" s="61"/>
      <c r="E70" s="62"/>
      <c r="F70" s="13"/>
      <c r="G70" s="13"/>
      <c r="H70" s="13"/>
      <c r="M70" s="59">
        <f>IF(M69=0,0,1)</f>
        <v>1</v>
      </c>
    </row>
    <row r="71" spans="2:17" ht="15" customHeight="1" x14ac:dyDescent="0.2">
      <c r="B71" s="44"/>
      <c r="C71" s="65" t="s">
        <v>39</v>
      </c>
      <c r="D71" s="61" t="s">
        <v>166</v>
      </c>
      <c r="E71" s="62" t="s">
        <v>167</v>
      </c>
      <c r="F71" s="13">
        <v>283556</v>
      </c>
      <c r="G71" s="13">
        <v>296237</v>
      </c>
      <c r="H71" s="13">
        <v>287542</v>
      </c>
      <c r="M71" s="67">
        <f>IF(LEN(E71)&lt;2,0,1)</f>
        <v>1</v>
      </c>
      <c r="O71" s="53">
        <v>1</v>
      </c>
      <c r="P71" s="53">
        <v>10</v>
      </c>
      <c r="Q71" s="66">
        <v>1</v>
      </c>
    </row>
    <row r="72" spans="2:17" ht="15" customHeight="1" x14ac:dyDescent="0.2">
      <c r="B72" s="44"/>
      <c r="C72" s="65" t="s">
        <v>39</v>
      </c>
      <c r="D72" s="61" t="s">
        <v>168</v>
      </c>
      <c r="E72" s="62" t="s">
        <v>169</v>
      </c>
      <c r="F72" s="13">
        <v>168140</v>
      </c>
      <c r="G72" s="13">
        <v>175438</v>
      </c>
      <c r="H72" s="13">
        <v>170354</v>
      </c>
      <c r="M72" s="67">
        <f t="shared" ref="M72:M81" si="8">IF(LEN(E72)&lt;2,0,1)</f>
        <v>1</v>
      </c>
      <c r="O72" s="53">
        <v>1</v>
      </c>
      <c r="P72" s="53">
        <v>10</v>
      </c>
      <c r="Q72" s="53">
        <f>IF(P72=P71,Q71+1,1)</f>
        <v>2</v>
      </c>
    </row>
    <row r="73" spans="2:17" ht="15" customHeight="1" x14ac:dyDescent="0.2">
      <c r="B73" s="44"/>
      <c r="C73" s="65" t="s">
        <v>39</v>
      </c>
      <c r="D73" s="61" t="s">
        <v>170</v>
      </c>
      <c r="E73" s="62" t="s">
        <v>171</v>
      </c>
      <c r="F73" s="13">
        <v>286893</v>
      </c>
      <c r="G73" s="13">
        <v>298811</v>
      </c>
      <c r="H73" s="13">
        <v>289218</v>
      </c>
      <c r="M73" s="67">
        <f t="shared" si="8"/>
        <v>1</v>
      </c>
      <c r="O73" s="53">
        <v>1</v>
      </c>
      <c r="P73" s="53">
        <v>10</v>
      </c>
      <c r="Q73" s="53">
        <f t="shared" ref="Q73:Q81" si="9">IF(P73=P72,Q72+1,1)</f>
        <v>3</v>
      </c>
    </row>
    <row r="74" spans="2:17" ht="15" customHeight="1" x14ac:dyDescent="0.2">
      <c r="B74" s="44"/>
      <c r="C74" s="65" t="s">
        <v>39</v>
      </c>
      <c r="D74" s="61" t="s">
        <v>172</v>
      </c>
      <c r="E74" s="62" t="s">
        <v>173</v>
      </c>
      <c r="F74" s="13">
        <v>200960</v>
      </c>
      <c r="G74" s="13">
        <v>208850</v>
      </c>
      <c r="H74" s="13">
        <v>201748</v>
      </c>
      <c r="M74" s="67">
        <f t="shared" si="8"/>
        <v>1</v>
      </c>
      <c r="O74" s="53">
        <v>1</v>
      </c>
      <c r="P74" s="53">
        <v>10</v>
      </c>
      <c r="Q74" s="53">
        <f t="shared" si="9"/>
        <v>4</v>
      </c>
    </row>
    <row r="75" spans="2:17" ht="15" customHeight="1" x14ac:dyDescent="0.2">
      <c r="B75" s="44"/>
      <c r="C75" s="65" t="s">
        <v>39</v>
      </c>
      <c r="D75" s="61" t="s">
        <v>174</v>
      </c>
      <c r="E75" s="62" t="s">
        <v>175</v>
      </c>
      <c r="F75" s="13">
        <v>365575</v>
      </c>
      <c r="G75" s="13">
        <v>383697</v>
      </c>
      <c r="H75" s="13">
        <v>374179</v>
      </c>
      <c r="M75" s="67">
        <f t="shared" si="8"/>
        <v>1</v>
      </c>
      <c r="O75" s="53">
        <v>1</v>
      </c>
      <c r="P75" s="53">
        <v>10</v>
      </c>
      <c r="Q75" s="53">
        <f t="shared" si="9"/>
        <v>5</v>
      </c>
    </row>
    <row r="76" spans="2:17" ht="15" hidden="1" customHeight="1" x14ac:dyDescent="0.2">
      <c r="B76" s="44"/>
      <c r="C76" s="65" t="s">
        <v>39</v>
      </c>
      <c r="D76" s="61" t="s">
        <v>109</v>
      </c>
      <c r="E76" s="62" t="s">
        <v>109</v>
      </c>
      <c r="F76" s="68">
        <v>0</v>
      </c>
      <c r="G76" s="68">
        <v>0</v>
      </c>
      <c r="H76" s="68">
        <v>0</v>
      </c>
      <c r="M76" s="67">
        <f t="shared" si="8"/>
        <v>0</v>
      </c>
      <c r="O76" s="53">
        <v>1</v>
      </c>
      <c r="P76" s="53">
        <v>10</v>
      </c>
      <c r="Q76" s="53">
        <f t="shared" si="9"/>
        <v>6</v>
      </c>
    </row>
    <row r="77" spans="2:17" ht="15" hidden="1" customHeight="1" x14ac:dyDescent="0.2">
      <c r="B77" s="44"/>
      <c r="C77" s="65" t="s">
        <v>39</v>
      </c>
      <c r="D77" s="61" t="s">
        <v>109</v>
      </c>
      <c r="E77" s="62" t="s">
        <v>109</v>
      </c>
      <c r="F77" s="68">
        <v>0</v>
      </c>
      <c r="G77" s="68">
        <v>0</v>
      </c>
      <c r="H77" s="68">
        <v>0</v>
      </c>
      <c r="M77" s="67">
        <f t="shared" si="8"/>
        <v>0</v>
      </c>
      <c r="O77" s="53">
        <v>1</v>
      </c>
      <c r="P77" s="53">
        <v>10</v>
      </c>
      <c r="Q77" s="53">
        <f t="shared" si="9"/>
        <v>7</v>
      </c>
    </row>
    <row r="78" spans="2:17" ht="15" hidden="1" customHeight="1" x14ac:dyDescent="0.2">
      <c r="B78" s="44"/>
      <c r="C78" s="65" t="s">
        <v>39</v>
      </c>
      <c r="D78" s="61" t="s">
        <v>109</v>
      </c>
      <c r="E78" s="62" t="s">
        <v>109</v>
      </c>
      <c r="F78" s="68">
        <v>0</v>
      </c>
      <c r="G78" s="68">
        <v>0</v>
      </c>
      <c r="H78" s="68">
        <v>0</v>
      </c>
      <c r="M78" s="67">
        <f t="shared" si="8"/>
        <v>0</v>
      </c>
      <c r="O78" s="53">
        <v>1</v>
      </c>
      <c r="P78" s="53">
        <v>10</v>
      </c>
      <c r="Q78" s="53">
        <f t="shared" si="9"/>
        <v>8</v>
      </c>
    </row>
    <row r="79" spans="2:17" ht="15" hidden="1" customHeight="1" x14ac:dyDescent="0.2">
      <c r="B79" s="44"/>
      <c r="C79" s="65" t="s">
        <v>39</v>
      </c>
      <c r="D79" s="61" t="s">
        <v>109</v>
      </c>
      <c r="E79" s="62" t="s">
        <v>109</v>
      </c>
      <c r="F79" s="68">
        <v>0</v>
      </c>
      <c r="G79" s="68">
        <v>0</v>
      </c>
      <c r="H79" s="68">
        <v>0</v>
      </c>
      <c r="M79" s="67">
        <f t="shared" si="8"/>
        <v>0</v>
      </c>
      <c r="O79" s="53">
        <v>1</v>
      </c>
      <c r="P79" s="53">
        <v>10</v>
      </c>
      <c r="Q79" s="53">
        <f t="shared" si="9"/>
        <v>9</v>
      </c>
    </row>
    <row r="80" spans="2:17" ht="15" hidden="1" customHeight="1" x14ac:dyDescent="0.2">
      <c r="B80" s="44"/>
      <c r="C80" s="65" t="s">
        <v>39</v>
      </c>
      <c r="D80" s="61" t="s">
        <v>109</v>
      </c>
      <c r="E80" s="62" t="s">
        <v>109</v>
      </c>
      <c r="F80" s="68">
        <v>0</v>
      </c>
      <c r="G80" s="68">
        <v>0</v>
      </c>
      <c r="H80" s="68">
        <v>0</v>
      </c>
      <c r="M80" s="67">
        <f t="shared" si="8"/>
        <v>0</v>
      </c>
      <c r="O80" s="53">
        <v>1</v>
      </c>
      <c r="P80" s="53">
        <v>10</v>
      </c>
      <c r="Q80" s="53">
        <f t="shared" si="9"/>
        <v>10</v>
      </c>
    </row>
    <row r="81" spans="2:17" ht="15" customHeight="1" x14ac:dyDescent="0.2">
      <c r="B81" s="44"/>
      <c r="C81" s="65" t="s">
        <v>40</v>
      </c>
      <c r="D81" s="61" t="s">
        <v>176</v>
      </c>
      <c r="E81" s="62" t="s">
        <v>177</v>
      </c>
      <c r="F81" s="13">
        <v>950456</v>
      </c>
      <c r="G81" s="13">
        <v>1004726</v>
      </c>
      <c r="H81" s="13">
        <v>1008071</v>
      </c>
      <c r="M81" s="67">
        <f t="shared" si="8"/>
        <v>1</v>
      </c>
      <c r="O81" s="53">
        <v>1</v>
      </c>
      <c r="P81" s="53">
        <v>11</v>
      </c>
      <c r="Q81" s="53">
        <f t="shared" si="9"/>
        <v>1</v>
      </c>
    </row>
    <row r="82" spans="2:17" ht="15" customHeight="1" x14ac:dyDescent="0.2">
      <c r="B82" s="44"/>
      <c r="C82" s="73" t="s">
        <v>178</v>
      </c>
      <c r="D82" s="74"/>
      <c r="E82" s="75"/>
      <c r="F82" s="76">
        <v>2255580</v>
      </c>
      <c r="G82" s="76">
        <v>2367759</v>
      </c>
      <c r="H82" s="76">
        <v>2331112</v>
      </c>
      <c r="M82" s="59">
        <f>IF(SUM(M71:M81)=0,0,1)</f>
        <v>1</v>
      </c>
    </row>
    <row r="83" spans="2:17" ht="15" customHeight="1" x14ac:dyDescent="0.2">
      <c r="B83" s="44"/>
      <c r="C83" s="65"/>
      <c r="D83" s="61"/>
      <c r="E83" s="62"/>
      <c r="F83" s="13"/>
      <c r="G83" s="13"/>
      <c r="H83" s="13"/>
      <c r="M83" s="59">
        <f>IF(M82=0,0,1)</f>
        <v>1</v>
      </c>
    </row>
    <row r="84" spans="2:17" ht="15" customHeight="1" x14ac:dyDescent="0.2">
      <c r="B84" s="44"/>
      <c r="C84" s="65" t="s">
        <v>39</v>
      </c>
      <c r="D84" s="61" t="s">
        <v>179</v>
      </c>
      <c r="E84" s="62" t="s">
        <v>180</v>
      </c>
      <c r="F84" s="13">
        <v>258826</v>
      </c>
      <c r="G84" s="13">
        <v>270472</v>
      </c>
      <c r="H84" s="13">
        <v>262787</v>
      </c>
      <c r="M84" s="67">
        <f>IF(LEN(E84)&lt;2,0,1)</f>
        <v>1</v>
      </c>
      <c r="O84" s="53">
        <v>1</v>
      </c>
      <c r="P84" s="53">
        <v>12</v>
      </c>
      <c r="Q84" s="66">
        <v>1</v>
      </c>
    </row>
    <row r="85" spans="2:17" ht="15" customHeight="1" x14ac:dyDescent="0.2">
      <c r="B85" s="44"/>
      <c r="C85" s="65" t="s">
        <v>39</v>
      </c>
      <c r="D85" s="61" t="s">
        <v>181</v>
      </c>
      <c r="E85" s="62" t="s">
        <v>182</v>
      </c>
      <c r="F85" s="13">
        <v>238026</v>
      </c>
      <c r="G85" s="13">
        <v>247612</v>
      </c>
      <c r="H85" s="13">
        <v>239427</v>
      </c>
      <c r="M85" s="67">
        <f t="shared" ref="M85:M94" si="10">IF(LEN(E85)&lt;2,0,1)</f>
        <v>1</v>
      </c>
      <c r="O85" s="53">
        <v>1</v>
      </c>
      <c r="P85" s="53">
        <v>12</v>
      </c>
      <c r="Q85" s="53">
        <f>IF(P85=P84,Q84+1,1)</f>
        <v>2</v>
      </c>
    </row>
    <row r="86" spans="2:17" ht="15" customHeight="1" x14ac:dyDescent="0.2">
      <c r="B86" s="44"/>
      <c r="C86" s="65" t="s">
        <v>39</v>
      </c>
      <c r="D86" s="61" t="s">
        <v>183</v>
      </c>
      <c r="E86" s="62" t="s">
        <v>184</v>
      </c>
      <c r="F86" s="13">
        <v>289620</v>
      </c>
      <c r="G86" s="13">
        <v>304052</v>
      </c>
      <c r="H86" s="13">
        <v>296623</v>
      </c>
      <c r="M86" s="67">
        <f t="shared" si="10"/>
        <v>1</v>
      </c>
      <c r="O86" s="53">
        <v>1</v>
      </c>
      <c r="P86" s="53">
        <v>12</v>
      </c>
      <c r="Q86" s="53">
        <f t="shared" ref="Q86:Q94" si="11">IF(P86=P85,Q85+1,1)</f>
        <v>3</v>
      </c>
    </row>
    <row r="87" spans="2:17" ht="15" customHeight="1" x14ac:dyDescent="0.2">
      <c r="B87" s="44"/>
      <c r="C87" s="65" t="s">
        <v>39</v>
      </c>
      <c r="D87" s="61" t="s">
        <v>185</v>
      </c>
      <c r="E87" s="62" t="s">
        <v>186</v>
      </c>
      <c r="F87" s="13">
        <v>133703</v>
      </c>
      <c r="G87" s="13">
        <v>138980</v>
      </c>
      <c r="H87" s="13">
        <v>134533</v>
      </c>
      <c r="M87" s="67">
        <f t="shared" si="10"/>
        <v>1</v>
      </c>
      <c r="O87" s="53">
        <v>1</v>
      </c>
      <c r="P87" s="53">
        <v>12</v>
      </c>
      <c r="Q87" s="53">
        <f t="shared" si="11"/>
        <v>4</v>
      </c>
    </row>
    <row r="88" spans="2:17" ht="15" hidden="1" customHeight="1" x14ac:dyDescent="0.2">
      <c r="B88" s="44"/>
      <c r="C88" s="65" t="s">
        <v>39</v>
      </c>
      <c r="D88" s="61" t="s">
        <v>109</v>
      </c>
      <c r="E88" s="62" t="s">
        <v>109</v>
      </c>
      <c r="F88" s="68">
        <v>0</v>
      </c>
      <c r="G88" s="68">
        <v>0</v>
      </c>
      <c r="H88" s="68">
        <v>0</v>
      </c>
      <c r="M88" s="67">
        <f t="shared" si="10"/>
        <v>0</v>
      </c>
      <c r="O88" s="53">
        <v>1</v>
      </c>
      <c r="P88" s="53">
        <v>12</v>
      </c>
      <c r="Q88" s="53">
        <f t="shared" si="11"/>
        <v>5</v>
      </c>
    </row>
    <row r="89" spans="2:17" ht="15" hidden="1" customHeight="1" x14ac:dyDescent="0.2">
      <c r="B89" s="44"/>
      <c r="C89" s="65" t="s">
        <v>39</v>
      </c>
      <c r="D89" s="61" t="s">
        <v>109</v>
      </c>
      <c r="E89" s="62" t="s">
        <v>109</v>
      </c>
      <c r="F89" s="68">
        <v>0</v>
      </c>
      <c r="G89" s="68">
        <v>0</v>
      </c>
      <c r="H89" s="68">
        <v>0</v>
      </c>
      <c r="M89" s="67">
        <f t="shared" si="10"/>
        <v>0</v>
      </c>
      <c r="O89" s="53">
        <v>1</v>
      </c>
      <c r="P89" s="53">
        <v>12</v>
      </c>
      <c r="Q89" s="53">
        <f t="shared" si="11"/>
        <v>6</v>
      </c>
    </row>
    <row r="90" spans="2:17" ht="15" hidden="1" customHeight="1" x14ac:dyDescent="0.2">
      <c r="B90" s="44"/>
      <c r="C90" s="65" t="s">
        <v>39</v>
      </c>
      <c r="D90" s="61" t="s">
        <v>109</v>
      </c>
      <c r="E90" s="62" t="s">
        <v>109</v>
      </c>
      <c r="F90" s="68">
        <v>0</v>
      </c>
      <c r="G90" s="68">
        <v>0</v>
      </c>
      <c r="H90" s="68">
        <v>0</v>
      </c>
      <c r="M90" s="67">
        <f t="shared" si="10"/>
        <v>0</v>
      </c>
      <c r="O90" s="53">
        <v>1</v>
      </c>
      <c r="P90" s="53">
        <v>12</v>
      </c>
      <c r="Q90" s="53">
        <f t="shared" si="11"/>
        <v>7</v>
      </c>
    </row>
    <row r="91" spans="2:17" ht="15" hidden="1" customHeight="1" x14ac:dyDescent="0.2">
      <c r="B91" s="44"/>
      <c r="C91" s="65" t="s">
        <v>39</v>
      </c>
      <c r="D91" s="61" t="s">
        <v>109</v>
      </c>
      <c r="E91" s="62" t="s">
        <v>109</v>
      </c>
      <c r="F91" s="68">
        <v>0</v>
      </c>
      <c r="G91" s="68">
        <v>0</v>
      </c>
      <c r="H91" s="68">
        <v>0</v>
      </c>
      <c r="M91" s="67">
        <f t="shared" si="10"/>
        <v>0</v>
      </c>
      <c r="O91" s="53">
        <v>1</v>
      </c>
      <c r="P91" s="53">
        <v>12</v>
      </c>
      <c r="Q91" s="53">
        <f t="shared" si="11"/>
        <v>8</v>
      </c>
    </row>
    <row r="92" spans="2:17" ht="15" hidden="1" customHeight="1" x14ac:dyDescent="0.2">
      <c r="B92" s="44"/>
      <c r="C92" s="65" t="s">
        <v>39</v>
      </c>
      <c r="D92" s="61" t="s">
        <v>109</v>
      </c>
      <c r="E92" s="62" t="s">
        <v>109</v>
      </c>
      <c r="F92" s="68">
        <v>0</v>
      </c>
      <c r="G92" s="68">
        <v>0</v>
      </c>
      <c r="H92" s="68">
        <v>0</v>
      </c>
      <c r="M92" s="67">
        <f t="shared" si="10"/>
        <v>0</v>
      </c>
      <c r="O92" s="53">
        <v>1</v>
      </c>
      <c r="P92" s="53">
        <v>12</v>
      </c>
      <c r="Q92" s="53">
        <f t="shared" si="11"/>
        <v>9</v>
      </c>
    </row>
    <row r="93" spans="2:17" ht="15" hidden="1" customHeight="1" x14ac:dyDescent="0.2">
      <c r="B93" s="44"/>
      <c r="C93" s="65" t="s">
        <v>39</v>
      </c>
      <c r="D93" s="61" t="s">
        <v>109</v>
      </c>
      <c r="E93" s="62" t="s">
        <v>109</v>
      </c>
      <c r="F93" s="68">
        <v>0</v>
      </c>
      <c r="G93" s="68">
        <v>0</v>
      </c>
      <c r="H93" s="68">
        <v>0</v>
      </c>
      <c r="M93" s="67">
        <f t="shared" si="10"/>
        <v>0</v>
      </c>
      <c r="O93" s="53">
        <v>1</v>
      </c>
      <c r="P93" s="53">
        <v>12</v>
      </c>
      <c r="Q93" s="53">
        <f t="shared" si="11"/>
        <v>10</v>
      </c>
    </row>
    <row r="94" spans="2:17" ht="15" customHeight="1" x14ac:dyDescent="0.2">
      <c r="B94" s="44"/>
      <c r="C94" s="65" t="s">
        <v>40</v>
      </c>
      <c r="D94" s="61" t="s">
        <v>187</v>
      </c>
      <c r="E94" s="62" t="s">
        <v>188</v>
      </c>
      <c r="F94" s="13">
        <v>618487</v>
      </c>
      <c r="G94" s="13">
        <v>653836</v>
      </c>
      <c r="H94" s="13">
        <v>655844</v>
      </c>
      <c r="M94" s="67">
        <f t="shared" si="10"/>
        <v>1</v>
      </c>
      <c r="O94" s="53">
        <v>1</v>
      </c>
      <c r="P94" s="53">
        <v>13</v>
      </c>
      <c r="Q94" s="53">
        <f t="shared" si="11"/>
        <v>1</v>
      </c>
    </row>
    <row r="95" spans="2:17" ht="15" customHeight="1" x14ac:dyDescent="0.2">
      <c r="B95" s="44"/>
      <c r="C95" s="73" t="s">
        <v>189</v>
      </c>
      <c r="D95" s="74"/>
      <c r="E95" s="75"/>
      <c r="F95" s="76">
        <v>1538662</v>
      </c>
      <c r="G95" s="76">
        <v>1614952</v>
      </c>
      <c r="H95" s="76">
        <v>1589214</v>
      </c>
      <c r="M95" s="59">
        <f>IF(SUM(M84:M94)=0,0,1)</f>
        <v>1</v>
      </c>
    </row>
    <row r="96" spans="2:17" ht="15" customHeight="1" x14ac:dyDescent="0.2">
      <c r="B96" s="44"/>
      <c r="C96" s="65"/>
      <c r="D96" s="61"/>
      <c r="E96" s="62"/>
      <c r="F96" s="13"/>
      <c r="G96" s="13"/>
      <c r="H96" s="13"/>
      <c r="M96" s="59">
        <f>IF(M95=0,0,1)</f>
        <v>1</v>
      </c>
    </row>
    <row r="97" spans="2:17" ht="15" hidden="1" customHeight="1" x14ac:dyDescent="0.2">
      <c r="B97" s="44"/>
      <c r="C97" s="65" t="s">
        <v>39</v>
      </c>
      <c r="D97" s="61" t="s">
        <v>109</v>
      </c>
      <c r="E97" s="62" t="s">
        <v>109</v>
      </c>
      <c r="F97" s="68">
        <v>0</v>
      </c>
      <c r="G97" s="68">
        <v>0</v>
      </c>
      <c r="H97" s="68">
        <v>0</v>
      </c>
      <c r="M97" s="67">
        <f>IF(LEN(E97)&lt;2,0,1)</f>
        <v>0</v>
      </c>
      <c r="O97" s="53">
        <v>1</v>
      </c>
      <c r="P97" s="53">
        <v>14</v>
      </c>
      <c r="Q97" s="66">
        <v>1</v>
      </c>
    </row>
    <row r="98" spans="2:17" ht="15" hidden="1" customHeight="1" x14ac:dyDescent="0.2">
      <c r="B98" s="44"/>
      <c r="C98" s="65" t="s">
        <v>39</v>
      </c>
      <c r="D98" s="61" t="s">
        <v>109</v>
      </c>
      <c r="E98" s="62" t="s">
        <v>109</v>
      </c>
      <c r="F98" s="68">
        <v>0</v>
      </c>
      <c r="G98" s="68">
        <v>0</v>
      </c>
      <c r="H98" s="68">
        <v>0</v>
      </c>
      <c r="M98" s="67">
        <f t="shared" ref="M98:M107" si="12">IF(LEN(E98)&lt;2,0,1)</f>
        <v>0</v>
      </c>
      <c r="O98" s="53">
        <v>1</v>
      </c>
      <c r="P98" s="53">
        <v>14</v>
      </c>
      <c r="Q98" s="53">
        <f>IF(P98=P97,Q97+1,1)</f>
        <v>2</v>
      </c>
    </row>
    <row r="99" spans="2:17" ht="15" hidden="1" customHeight="1" x14ac:dyDescent="0.2">
      <c r="B99" s="44"/>
      <c r="C99" s="65" t="s">
        <v>39</v>
      </c>
      <c r="D99" s="61" t="s">
        <v>109</v>
      </c>
      <c r="E99" s="62" t="s">
        <v>109</v>
      </c>
      <c r="F99" s="68">
        <v>0</v>
      </c>
      <c r="G99" s="68">
        <v>0</v>
      </c>
      <c r="H99" s="68">
        <v>0</v>
      </c>
      <c r="M99" s="67">
        <f t="shared" si="12"/>
        <v>0</v>
      </c>
      <c r="O99" s="53">
        <v>1</v>
      </c>
      <c r="P99" s="53">
        <v>14</v>
      </c>
      <c r="Q99" s="53">
        <f t="shared" ref="Q99:Q107" si="13">IF(P99=P98,Q98+1,1)</f>
        <v>3</v>
      </c>
    </row>
    <row r="100" spans="2:17" ht="15" hidden="1" customHeight="1" x14ac:dyDescent="0.2">
      <c r="B100" s="44"/>
      <c r="C100" s="65" t="s">
        <v>39</v>
      </c>
      <c r="D100" s="61" t="s">
        <v>109</v>
      </c>
      <c r="E100" s="62" t="s">
        <v>109</v>
      </c>
      <c r="F100" s="68">
        <v>0</v>
      </c>
      <c r="G100" s="68">
        <v>0</v>
      </c>
      <c r="H100" s="68">
        <v>0</v>
      </c>
      <c r="M100" s="67">
        <f t="shared" si="12"/>
        <v>0</v>
      </c>
      <c r="O100" s="53">
        <v>1</v>
      </c>
      <c r="P100" s="53">
        <v>14</v>
      </c>
      <c r="Q100" s="53">
        <f t="shared" si="13"/>
        <v>4</v>
      </c>
    </row>
    <row r="101" spans="2:17" ht="15" hidden="1" customHeight="1" x14ac:dyDescent="0.2">
      <c r="B101" s="44"/>
      <c r="C101" s="65" t="s">
        <v>39</v>
      </c>
      <c r="D101" s="61" t="s">
        <v>109</v>
      </c>
      <c r="E101" s="62" t="s">
        <v>109</v>
      </c>
      <c r="F101" s="68">
        <v>0</v>
      </c>
      <c r="G101" s="68">
        <v>0</v>
      </c>
      <c r="H101" s="68">
        <v>0</v>
      </c>
      <c r="M101" s="67">
        <f t="shared" si="12"/>
        <v>0</v>
      </c>
      <c r="O101" s="53">
        <v>1</v>
      </c>
      <c r="P101" s="53">
        <v>14</v>
      </c>
      <c r="Q101" s="53">
        <f t="shared" si="13"/>
        <v>5</v>
      </c>
    </row>
    <row r="102" spans="2:17" ht="15" hidden="1" customHeight="1" x14ac:dyDescent="0.2">
      <c r="B102" s="44"/>
      <c r="C102" s="65" t="s">
        <v>39</v>
      </c>
      <c r="D102" s="61" t="s">
        <v>109</v>
      </c>
      <c r="E102" s="62" t="s">
        <v>109</v>
      </c>
      <c r="F102" s="68">
        <v>0</v>
      </c>
      <c r="G102" s="68">
        <v>0</v>
      </c>
      <c r="H102" s="68">
        <v>0</v>
      </c>
      <c r="M102" s="67">
        <f t="shared" si="12"/>
        <v>0</v>
      </c>
      <c r="O102" s="53">
        <v>1</v>
      </c>
      <c r="P102" s="53">
        <v>14</v>
      </c>
      <c r="Q102" s="53">
        <f t="shared" si="13"/>
        <v>6</v>
      </c>
    </row>
    <row r="103" spans="2:17" ht="15" hidden="1" customHeight="1" x14ac:dyDescent="0.2">
      <c r="B103" s="44"/>
      <c r="C103" s="65" t="s">
        <v>39</v>
      </c>
      <c r="D103" s="61" t="s">
        <v>109</v>
      </c>
      <c r="E103" s="62" t="s">
        <v>109</v>
      </c>
      <c r="F103" s="68">
        <v>0</v>
      </c>
      <c r="G103" s="68">
        <v>0</v>
      </c>
      <c r="H103" s="68">
        <v>0</v>
      </c>
      <c r="M103" s="67">
        <f t="shared" si="12"/>
        <v>0</v>
      </c>
      <c r="O103" s="53">
        <v>1</v>
      </c>
      <c r="P103" s="53">
        <v>14</v>
      </c>
      <c r="Q103" s="53">
        <f t="shared" si="13"/>
        <v>7</v>
      </c>
    </row>
    <row r="104" spans="2:17" ht="15" hidden="1" customHeight="1" x14ac:dyDescent="0.2">
      <c r="B104" s="44"/>
      <c r="C104" s="65" t="s">
        <v>39</v>
      </c>
      <c r="D104" s="61" t="s">
        <v>109</v>
      </c>
      <c r="E104" s="62" t="s">
        <v>109</v>
      </c>
      <c r="F104" s="68">
        <v>0</v>
      </c>
      <c r="G104" s="68">
        <v>0</v>
      </c>
      <c r="H104" s="68">
        <v>0</v>
      </c>
      <c r="M104" s="67">
        <f t="shared" si="12"/>
        <v>0</v>
      </c>
      <c r="O104" s="53">
        <v>1</v>
      </c>
      <c r="P104" s="53">
        <v>14</v>
      </c>
      <c r="Q104" s="53">
        <f t="shared" si="13"/>
        <v>8</v>
      </c>
    </row>
    <row r="105" spans="2:17" ht="15" hidden="1" customHeight="1" x14ac:dyDescent="0.2">
      <c r="B105" s="44"/>
      <c r="C105" s="65" t="s">
        <v>39</v>
      </c>
      <c r="D105" s="61" t="s">
        <v>109</v>
      </c>
      <c r="E105" s="62" t="s">
        <v>109</v>
      </c>
      <c r="F105" s="68">
        <v>0</v>
      </c>
      <c r="G105" s="68">
        <v>0</v>
      </c>
      <c r="H105" s="68">
        <v>0</v>
      </c>
      <c r="M105" s="67">
        <f t="shared" si="12"/>
        <v>0</v>
      </c>
      <c r="O105" s="53">
        <v>1</v>
      </c>
      <c r="P105" s="53">
        <v>14</v>
      </c>
      <c r="Q105" s="53">
        <f t="shared" si="13"/>
        <v>9</v>
      </c>
    </row>
    <row r="106" spans="2:17" ht="15" hidden="1" customHeight="1" x14ac:dyDescent="0.2">
      <c r="B106" s="44"/>
      <c r="C106" s="65" t="s">
        <v>39</v>
      </c>
      <c r="D106" s="61" t="s">
        <v>109</v>
      </c>
      <c r="E106" s="62" t="s">
        <v>109</v>
      </c>
      <c r="F106" s="68">
        <v>0</v>
      </c>
      <c r="G106" s="68">
        <v>0</v>
      </c>
      <c r="H106" s="68">
        <v>0</v>
      </c>
      <c r="M106" s="67">
        <f t="shared" si="12"/>
        <v>0</v>
      </c>
      <c r="O106" s="53">
        <v>1</v>
      </c>
      <c r="P106" s="53">
        <v>14</v>
      </c>
      <c r="Q106" s="53">
        <f t="shared" si="13"/>
        <v>10</v>
      </c>
    </row>
    <row r="107" spans="2:17" ht="15" hidden="1" customHeight="1" x14ac:dyDescent="0.2">
      <c r="B107" s="44"/>
      <c r="C107" s="65" t="s">
        <v>40</v>
      </c>
      <c r="D107" s="61" t="s">
        <v>109</v>
      </c>
      <c r="E107" s="62" t="s">
        <v>109</v>
      </c>
      <c r="F107" s="68">
        <v>0</v>
      </c>
      <c r="G107" s="68">
        <v>0</v>
      </c>
      <c r="H107" s="68">
        <v>0</v>
      </c>
      <c r="M107" s="67">
        <f t="shared" si="12"/>
        <v>0</v>
      </c>
      <c r="O107" s="53">
        <v>1</v>
      </c>
      <c r="P107" s="53">
        <v>15</v>
      </c>
      <c r="Q107" s="53">
        <f t="shared" si="13"/>
        <v>1</v>
      </c>
    </row>
    <row r="108" spans="2:17" ht="15" hidden="1" customHeight="1" x14ac:dyDescent="0.2">
      <c r="B108" s="44"/>
      <c r="C108" s="73" t="s">
        <v>109</v>
      </c>
      <c r="D108" s="74"/>
      <c r="E108" s="75"/>
      <c r="F108" s="77">
        <v>0</v>
      </c>
      <c r="G108" s="77">
        <v>0</v>
      </c>
      <c r="H108" s="77">
        <v>0</v>
      </c>
      <c r="M108" s="59">
        <f>IF(SUM(M97:M107)=0,0,1)</f>
        <v>0</v>
      </c>
    </row>
    <row r="109" spans="2:17" ht="15" hidden="1" customHeight="1" x14ac:dyDescent="0.2">
      <c r="B109" s="44"/>
      <c r="C109" s="65"/>
      <c r="D109" s="61"/>
      <c r="E109" s="62"/>
      <c r="F109" s="68"/>
      <c r="G109" s="68"/>
      <c r="H109" s="68"/>
      <c r="M109" s="59">
        <f>IF(M108=0,0,1)</f>
        <v>0</v>
      </c>
    </row>
    <row r="110" spans="2:17" ht="15" hidden="1" customHeight="1" x14ac:dyDescent="0.2">
      <c r="B110" s="44"/>
      <c r="C110" s="65" t="s">
        <v>39</v>
      </c>
      <c r="D110" s="61" t="s">
        <v>109</v>
      </c>
      <c r="E110" s="62" t="s">
        <v>109</v>
      </c>
      <c r="F110" s="68">
        <v>0</v>
      </c>
      <c r="G110" s="68">
        <v>0</v>
      </c>
      <c r="H110" s="68">
        <v>0</v>
      </c>
      <c r="M110" s="67">
        <f>IF(LEN(E110)&lt;2,0,1)</f>
        <v>0</v>
      </c>
      <c r="O110" s="53">
        <v>1</v>
      </c>
      <c r="P110" s="53">
        <v>16</v>
      </c>
      <c r="Q110" s="66">
        <v>1</v>
      </c>
    </row>
    <row r="111" spans="2:17" ht="15" hidden="1" customHeight="1" x14ac:dyDescent="0.2">
      <c r="B111" s="44"/>
      <c r="C111" s="65" t="s">
        <v>39</v>
      </c>
      <c r="D111" s="61" t="s">
        <v>109</v>
      </c>
      <c r="E111" s="62" t="s">
        <v>109</v>
      </c>
      <c r="F111" s="68">
        <v>0</v>
      </c>
      <c r="G111" s="68">
        <v>0</v>
      </c>
      <c r="H111" s="68">
        <v>0</v>
      </c>
      <c r="M111" s="67">
        <f t="shared" ref="M111:M120" si="14">IF(LEN(E111)&lt;2,0,1)</f>
        <v>0</v>
      </c>
      <c r="O111" s="53">
        <v>1</v>
      </c>
      <c r="P111" s="53">
        <v>16</v>
      </c>
      <c r="Q111" s="53">
        <f>IF(P111=P110,Q110+1,1)</f>
        <v>2</v>
      </c>
    </row>
    <row r="112" spans="2:17" ht="15" hidden="1" customHeight="1" x14ac:dyDescent="0.2">
      <c r="B112" s="44"/>
      <c r="C112" s="65" t="s">
        <v>39</v>
      </c>
      <c r="D112" s="61" t="s">
        <v>109</v>
      </c>
      <c r="E112" s="62" t="s">
        <v>109</v>
      </c>
      <c r="F112" s="68">
        <v>0</v>
      </c>
      <c r="G112" s="68">
        <v>0</v>
      </c>
      <c r="H112" s="68">
        <v>0</v>
      </c>
      <c r="M112" s="67">
        <f t="shared" si="14"/>
        <v>0</v>
      </c>
      <c r="O112" s="53">
        <v>1</v>
      </c>
      <c r="P112" s="53">
        <v>16</v>
      </c>
      <c r="Q112" s="53">
        <f t="shared" ref="Q112:Q120" si="15">IF(P112=P111,Q111+1,1)</f>
        <v>3</v>
      </c>
    </row>
    <row r="113" spans="2:17" ht="15" hidden="1" customHeight="1" x14ac:dyDescent="0.2">
      <c r="B113" s="44"/>
      <c r="C113" s="65" t="s">
        <v>39</v>
      </c>
      <c r="D113" s="61" t="s">
        <v>109</v>
      </c>
      <c r="E113" s="62" t="s">
        <v>109</v>
      </c>
      <c r="F113" s="68">
        <v>0</v>
      </c>
      <c r="G113" s="68">
        <v>0</v>
      </c>
      <c r="H113" s="68">
        <v>0</v>
      </c>
      <c r="M113" s="67">
        <f t="shared" si="14"/>
        <v>0</v>
      </c>
      <c r="O113" s="53">
        <v>1</v>
      </c>
      <c r="P113" s="53">
        <v>16</v>
      </c>
      <c r="Q113" s="53">
        <f t="shared" si="15"/>
        <v>4</v>
      </c>
    </row>
    <row r="114" spans="2:17" ht="15" hidden="1" customHeight="1" x14ac:dyDescent="0.2">
      <c r="B114" s="44"/>
      <c r="C114" s="65" t="s">
        <v>39</v>
      </c>
      <c r="D114" s="61" t="s">
        <v>109</v>
      </c>
      <c r="E114" s="62" t="s">
        <v>109</v>
      </c>
      <c r="F114" s="68">
        <v>0</v>
      </c>
      <c r="G114" s="68">
        <v>0</v>
      </c>
      <c r="H114" s="68">
        <v>0</v>
      </c>
      <c r="M114" s="67">
        <f t="shared" si="14"/>
        <v>0</v>
      </c>
      <c r="O114" s="53">
        <v>1</v>
      </c>
      <c r="P114" s="53">
        <v>16</v>
      </c>
      <c r="Q114" s="53">
        <f t="shared" si="15"/>
        <v>5</v>
      </c>
    </row>
    <row r="115" spans="2:17" ht="15" hidden="1" customHeight="1" x14ac:dyDescent="0.2">
      <c r="B115" s="44"/>
      <c r="C115" s="65" t="s">
        <v>39</v>
      </c>
      <c r="D115" s="61" t="s">
        <v>109</v>
      </c>
      <c r="E115" s="62" t="s">
        <v>109</v>
      </c>
      <c r="F115" s="68">
        <v>0</v>
      </c>
      <c r="G115" s="68">
        <v>0</v>
      </c>
      <c r="H115" s="68">
        <v>0</v>
      </c>
      <c r="M115" s="67">
        <f t="shared" si="14"/>
        <v>0</v>
      </c>
      <c r="O115" s="53">
        <v>1</v>
      </c>
      <c r="P115" s="53">
        <v>16</v>
      </c>
      <c r="Q115" s="53">
        <f t="shared" si="15"/>
        <v>6</v>
      </c>
    </row>
    <row r="116" spans="2:17" ht="15" hidden="1" customHeight="1" x14ac:dyDescent="0.2">
      <c r="B116" s="44"/>
      <c r="C116" s="65" t="s">
        <v>39</v>
      </c>
      <c r="D116" s="61" t="s">
        <v>109</v>
      </c>
      <c r="E116" s="62" t="s">
        <v>109</v>
      </c>
      <c r="F116" s="68">
        <v>0</v>
      </c>
      <c r="G116" s="68">
        <v>0</v>
      </c>
      <c r="H116" s="68">
        <v>0</v>
      </c>
      <c r="M116" s="67">
        <f t="shared" si="14"/>
        <v>0</v>
      </c>
      <c r="O116" s="53">
        <v>1</v>
      </c>
      <c r="P116" s="53">
        <v>16</v>
      </c>
      <c r="Q116" s="53">
        <f t="shared" si="15"/>
        <v>7</v>
      </c>
    </row>
    <row r="117" spans="2:17" ht="15" hidden="1" customHeight="1" x14ac:dyDescent="0.2">
      <c r="B117" s="44"/>
      <c r="C117" s="65" t="s">
        <v>39</v>
      </c>
      <c r="D117" s="61" t="s">
        <v>109</v>
      </c>
      <c r="E117" s="62" t="s">
        <v>109</v>
      </c>
      <c r="F117" s="68">
        <v>0</v>
      </c>
      <c r="G117" s="68">
        <v>0</v>
      </c>
      <c r="H117" s="68">
        <v>0</v>
      </c>
      <c r="M117" s="67">
        <f t="shared" si="14"/>
        <v>0</v>
      </c>
      <c r="O117" s="53">
        <v>1</v>
      </c>
      <c r="P117" s="53">
        <v>16</v>
      </c>
      <c r="Q117" s="53">
        <f t="shared" si="15"/>
        <v>8</v>
      </c>
    </row>
    <row r="118" spans="2:17" ht="15" hidden="1" customHeight="1" x14ac:dyDescent="0.2">
      <c r="B118" s="44"/>
      <c r="C118" s="65" t="s">
        <v>39</v>
      </c>
      <c r="D118" s="61" t="s">
        <v>109</v>
      </c>
      <c r="E118" s="62" t="s">
        <v>109</v>
      </c>
      <c r="F118" s="68">
        <v>0</v>
      </c>
      <c r="G118" s="68">
        <v>0</v>
      </c>
      <c r="H118" s="68">
        <v>0</v>
      </c>
      <c r="M118" s="67">
        <f t="shared" si="14"/>
        <v>0</v>
      </c>
      <c r="O118" s="53">
        <v>1</v>
      </c>
      <c r="P118" s="53">
        <v>16</v>
      </c>
      <c r="Q118" s="53">
        <f t="shared" si="15"/>
        <v>9</v>
      </c>
    </row>
    <row r="119" spans="2:17" ht="15" hidden="1" customHeight="1" x14ac:dyDescent="0.2">
      <c r="B119" s="44"/>
      <c r="C119" s="65" t="s">
        <v>39</v>
      </c>
      <c r="D119" s="61" t="s">
        <v>109</v>
      </c>
      <c r="E119" s="62" t="s">
        <v>109</v>
      </c>
      <c r="F119" s="68">
        <v>0</v>
      </c>
      <c r="G119" s="68">
        <v>0</v>
      </c>
      <c r="H119" s="68">
        <v>0</v>
      </c>
      <c r="M119" s="67">
        <f t="shared" si="14"/>
        <v>0</v>
      </c>
      <c r="O119" s="53">
        <v>1</v>
      </c>
      <c r="P119" s="53">
        <v>16</v>
      </c>
      <c r="Q119" s="53">
        <f t="shared" si="15"/>
        <v>10</v>
      </c>
    </row>
    <row r="120" spans="2:17" ht="15" hidden="1" customHeight="1" x14ac:dyDescent="0.2">
      <c r="B120" s="44"/>
      <c r="C120" s="65" t="s">
        <v>40</v>
      </c>
      <c r="D120" s="61" t="s">
        <v>109</v>
      </c>
      <c r="E120" s="62" t="s">
        <v>109</v>
      </c>
      <c r="F120" s="68">
        <v>0</v>
      </c>
      <c r="G120" s="68">
        <v>0</v>
      </c>
      <c r="H120" s="68">
        <v>0</v>
      </c>
      <c r="M120" s="67">
        <f t="shared" si="14"/>
        <v>0</v>
      </c>
      <c r="O120" s="53">
        <v>1</v>
      </c>
      <c r="P120" s="53">
        <v>17</v>
      </c>
      <c r="Q120" s="53">
        <f t="shared" si="15"/>
        <v>1</v>
      </c>
    </row>
    <row r="121" spans="2:17" ht="15" hidden="1" customHeight="1" x14ac:dyDescent="0.2">
      <c r="B121" s="44"/>
      <c r="C121" s="73" t="s">
        <v>109</v>
      </c>
      <c r="D121" s="74"/>
      <c r="E121" s="75"/>
      <c r="F121" s="77">
        <v>0</v>
      </c>
      <c r="G121" s="77">
        <v>0</v>
      </c>
      <c r="H121" s="77">
        <v>0</v>
      </c>
      <c r="M121" s="59">
        <f>IF(SUM(M110:M120)=0,0,1)</f>
        <v>0</v>
      </c>
    </row>
    <row r="122" spans="2:17" ht="15" hidden="1" customHeight="1" x14ac:dyDescent="0.2">
      <c r="B122" s="44"/>
      <c r="C122" s="65"/>
      <c r="D122" s="61"/>
      <c r="E122" s="62"/>
      <c r="F122" s="68"/>
      <c r="G122" s="68"/>
      <c r="H122" s="68"/>
      <c r="M122" s="59">
        <f>IF(M121=0,0,1)</f>
        <v>0</v>
      </c>
    </row>
    <row r="123" spans="2:17" ht="15" hidden="1" customHeight="1" x14ac:dyDescent="0.2">
      <c r="B123" s="44"/>
      <c r="C123" s="65" t="s">
        <v>39</v>
      </c>
      <c r="D123" s="61" t="s">
        <v>109</v>
      </c>
      <c r="E123" s="62" t="s">
        <v>109</v>
      </c>
      <c r="F123" s="68">
        <v>0</v>
      </c>
      <c r="G123" s="68">
        <v>0</v>
      </c>
      <c r="H123" s="68">
        <v>0</v>
      </c>
      <c r="M123" s="67">
        <f>IF(LEN(E123)&lt;2,0,1)</f>
        <v>0</v>
      </c>
      <c r="O123" s="53">
        <v>1</v>
      </c>
      <c r="P123" s="53">
        <v>18</v>
      </c>
      <c r="Q123" s="66">
        <v>1</v>
      </c>
    </row>
    <row r="124" spans="2:17" ht="15" hidden="1" customHeight="1" x14ac:dyDescent="0.2">
      <c r="B124" s="44"/>
      <c r="C124" s="65" t="s">
        <v>39</v>
      </c>
      <c r="D124" s="61" t="s">
        <v>109</v>
      </c>
      <c r="E124" s="62" t="s">
        <v>109</v>
      </c>
      <c r="F124" s="68">
        <v>0</v>
      </c>
      <c r="G124" s="68">
        <v>0</v>
      </c>
      <c r="H124" s="68">
        <v>0</v>
      </c>
      <c r="M124" s="67">
        <f t="shared" ref="M124:M133" si="16">IF(LEN(E124)&lt;2,0,1)</f>
        <v>0</v>
      </c>
      <c r="O124" s="53">
        <v>1</v>
      </c>
      <c r="P124" s="53">
        <v>18</v>
      </c>
      <c r="Q124" s="53">
        <f>IF(P124=P123,Q123+1,1)</f>
        <v>2</v>
      </c>
    </row>
    <row r="125" spans="2:17" ht="15" hidden="1" customHeight="1" x14ac:dyDescent="0.2">
      <c r="B125" s="44"/>
      <c r="C125" s="65" t="s">
        <v>39</v>
      </c>
      <c r="D125" s="61" t="s">
        <v>109</v>
      </c>
      <c r="E125" s="62" t="s">
        <v>109</v>
      </c>
      <c r="F125" s="68">
        <v>0</v>
      </c>
      <c r="G125" s="68">
        <v>0</v>
      </c>
      <c r="H125" s="68">
        <v>0</v>
      </c>
      <c r="M125" s="67">
        <f t="shared" si="16"/>
        <v>0</v>
      </c>
      <c r="O125" s="53">
        <v>1</v>
      </c>
      <c r="P125" s="53">
        <v>18</v>
      </c>
      <c r="Q125" s="53">
        <f t="shared" ref="Q125:Q133" si="17">IF(P125=P124,Q124+1,1)</f>
        <v>3</v>
      </c>
    </row>
    <row r="126" spans="2:17" ht="15" hidden="1" customHeight="1" x14ac:dyDescent="0.2">
      <c r="B126" s="44"/>
      <c r="C126" s="65" t="s">
        <v>39</v>
      </c>
      <c r="D126" s="61" t="s">
        <v>109</v>
      </c>
      <c r="E126" s="62" t="s">
        <v>109</v>
      </c>
      <c r="F126" s="68">
        <v>0</v>
      </c>
      <c r="G126" s="68">
        <v>0</v>
      </c>
      <c r="H126" s="68">
        <v>0</v>
      </c>
      <c r="M126" s="67">
        <f t="shared" si="16"/>
        <v>0</v>
      </c>
      <c r="O126" s="53">
        <v>1</v>
      </c>
      <c r="P126" s="53">
        <v>18</v>
      </c>
      <c r="Q126" s="53">
        <f t="shared" si="17"/>
        <v>4</v>
      </c>
    </row>
    <row r="127" spans="2:17" ht="15" hidden="1" customHeight="1" x14ac:dyDescent="0.2">
      <c r="B127" s="44"/>
      <c r="C127" s="65" t="s">
        <v>39</v>
      </c>
      <c r="D127" s="61" t="s">
        <v>109</v>
      </c>
      <c r="E127" s="62" t="s">
        <v>109</v>
      </c>
      <c r="F127" s="68">
        <v>0</v>
      </c>
      <c r="G127" s="68">
        <v>0</v>
      </c>
      <c r="H127" s="68">
        <v>0</v>
      </c>
      <c r="M127" s="67">
        <f t="shared" si="16"/>
        <v>0</v>
      </c>
      <c r="O127" s="53">
        <v>1</v>
      </c>
      <c r="P127" s="53">
        <v>18</v>
      </c>
      <c r="Q127" s="53">
        <f t="shared" si="17"/>
        <v>5</v>
      </c>
    </row>
    <row r="128" spans="2:17" ht="15" hidden="1" customHeight="1" x14ac:dyDescent="0.2">
      <c r="B128" s="44"/>
      <c r="C128" s="65" t="s">
        <v>39</v>
      </c>
      <c r="D128" s="61" t="s">
        <v>109</v>
      </c>
      <c r="E128" s="62" t="s">
        <v>109</v>
      </c>
      <c r="F128" s="68">
        <v>0</v>
      </c>
      <c r="G128" s="68">
        <v>0</v>
      </c>
      <c r="H128" s="68">
        <v>0</v>
      </c>
      <c r="M128" s="67">
        <f t="shared" si="16"/>
        <v>0</v>
      </c>
      <c r="O128" s="53">
        <v>1</v>
      </c>
      <c r="P128" s="53">
        <v>18</v>
      </c>
      <c r="Q128" s="53">
        <f t="shared" si="17"/>
        <v>6</v>
      </c>
    </row>
    <row r="129" spans="2:17" ht="15" hidden="1" customHeight="1" x14ac:dyDescent="0.2">
      <c r="B129" s="44"/>
      <c r="C129" s="65" t="s">
        <v>39</v>
      </c>
      <c r="D129" s="70" t="s">
        <v>109</v>
      </c>
      <c r="E129" s="71" t="s">
        <v>109</v>
      </c>
      <c r="F129" s="78">
        <v>0</v>
      </c>
      <c r="G129" s="78">
        <v>0</v>
      </c>
      <c r="H129" s="68">
        <v>0</v>
      </c>
      <c r="M129" s="67">
        <f t="shared" si="16"/>
        <v>0</v>
      </c>
      <c r="O129" s="53">
        <v>1</v>
      </c>
      <c r="P129" s="53">
        <v>18</v>
      </c>
      <c r="Q129" s="53">
        <f t="shared" si="17"/>
        <v>7</v>
      </c>
    </row>
    <row r="130" spans="2:17" ht="15" hidden="1" customHeight="1" x14ac:dyDescent="0.2">
      <c r="B130" s="44"/>
      <c r="C130" s="65" t="s">
        <v>39</v>
      </c>
      <c r="D130" s="61" t="s">
        <v>109</v>
      </c>
      <c r="E130" s="62" t="s">
        <v>109</v>
      </c>
      <c r="F130" s="68">
        <v>0</v>
      </c>
      <c r="G130" s="68">
        <v>0</v>
      </c>
      <c r="H130" s="68">
        <v>0</v>
      </c>
      <c r="M130" s="67">
        <f t="shared" si="16"/>
        <v>0</v>
      </c>
      <c r="O130" s="53">
        <v>1</v>
      </c>
      <c r="P130" s="53">
        <v>18</v>
      </c>
      <c r="Q130" s="53">
        <f t="shared" si="17"/>
        <v>8</v>
      </c>
    </row>
    <row r="131" spans="2:17" ht="15" hidden="1" customHeight="1" x14ac:dyDescent="0.2">
      <c r="B131" s="44"/>
      <c r="C131" s="65" t="s">
        <v>39</v>
      </c>
      <c r="D131" s="61" t="s">
        <v>109</v>
      </c>
      <c r="E131" s="62" t="s">
        <v>109</v>
      </c>
      <c r="F131" s="68">
        <v>0</v>
      </c>
      <c r="G131" s="68">
        <v>0</v>
      </c>
      <c r="H131" s="68">
        <v>0</v>
      </c>
      <c r="M131" s="67">
        <f t="shared" si="16"/>
        <v>0</v>
      </c>
      <c r="O131" s="53">
        <v>1</v>
      </c>
      <c r="P131" s="53">
        <v>18</v>
      </c>
      <c r="Q131" s="53">
        <f t="shared" si="17"/>
        <v>9</v>
      </c>
    </row>
    <row r="132" spans="2:17" ht="15" hidden="1" customHeight="1" x14ac:dyDescent="0.2">
      <c r="B132" s="44"/>
      <c r="C132" s="65" t="s">
        <v>39</v>
      </c>
      <c r="D132" s="61" t="s">
        <v>109</v>
      </c>
      <c r="E132" s="62" t="s">
        <v>109</v>
      </c>
      <c r="F132" s="68">
        <v>0</v>
      </c>
      <c r="G132" s="68">
        <v>0</v>
      </c>
      <c r="H132" s="68">
        <v>0</v>
      </c>
      <c r="M132" s="67">
        <f t="shared" si="16"/>
        <v>0</v>
      </c>
      <c r="O132" s="53">
        <v>1</v>
      </c>
      <c r="P132" s="53">
        <v>18</v>
      </c>
      <c r="Q132" s="53">
        <f t="shared" si="17"/>
        <v>10</v>
      </c>
    </row>
    <row r="133" spans="2:17" ht="15" hidden="1" customHeight="1" x14ac:dyDescent="0.2">
      <c r="B133" s="44"/>
      <c r="C133" s="65" t="s">
        <v>40</v>
      </c>
      <c r="D133" s="61" t="s">
        <v>109</v>
      </c>
      <c r="E133" s="62" t="s">
        <v>109</v>
      </c>
      <c r="F133" s="68">
        <v>0</v>
      </c>
      <c r="G133" s="68">
        <v>0</v>
      </c>
      <c r="H133" s="68">
        <v>0</v>
      </c>
      <c r="M133" s="67">
        <f t="shared" si="16"/>
        <v>0</v>
      </c>
      <c r="O133" s="53">
        <v>1</v>
      </c>
      <c r="P133" s="53">
        <v>19</v>
      </c>
      <c r="Q133" s="53">
        <f t="shared" si="17"/>
        <v>1</v>
      </c>
    </row>
    <row r="134" spans="2:17" ht="15" hidden="1" customHeight="1" x14ac:dyDescent="0.2">
      <c r="B134" s="44"/>
      <c r="C134" s="73" t="s">
        <v>109</v>
      </c>
      <c r="D134" s="74"/>
      <c r="E134" s="75"/>
      <c r="F134" s="77">
        <v>0</v>
      </c>
      <c r="G134" s="77">
        <v>0</v>
      </c>
      <c r="H134" s="77">
        <v>0</v>
      </c>
      <c r="M134" s="59">
        <f>IF(SUM(M123:M133)=0,0,1)</f>
        <v>0</v>
      </c>
    </row>
    <row r="135" spans="2:17" ht="15" hidden="1" customHeight="1" x14ac:dyDescent="0.2">
      <c r="B135" s="44"/>
      <c r="C135" s="65"/>
      <c r="D135" s="61"/>
      <c r="E135" s="62"/>
      <c r="F135" s="68"/>
      <c r="G135" s="68"/>
      <c r="H135" s="68"/>
      <c r="M135" s="59">
        <f>IF(M134=0,0,1)</f>
        <v>0</v>
      </c>
    </row>
    <row r="136" spans="2:17" ht="15" hidden="1" customHeight="1" x14ac:dyDescent="0.2">
      <c r="B136" s="44"/>
      <c r="C136" s="65" t="s">
        <v>39</v>
      </c>
      <c r="D136" s="61" t="s">
        <v>109</v>
      </c>
      <c r="E136" s="62" t="s">
        <v>109</v>
      </c>
      <c r="F136" s="68">
        <v>0</v>
      </c>
      <c r="G136" s="68">
        <v>0</v>
      </c>
      <c r="H136" s="68">
        <v>0</v>
      </c>
      <c r="M136" s="67">
        <f>IF(LEN(E136)&lt;2,0,1)</f>
        <v>0</v>
      </c>
      <c r="O136" s="53">
        <v>1</v>
      </c>
      <c r="P136" s="53">
        <v>20</v>
      </c>
      <c r="Q136" s="66">
        <v>1</v>
      </c>
    </row>
    <row r="137" spans="2:17" ht="15" hidden="1" customHeight="1" x14ac:dyDescent="0.2">
      <c r="B137" s="44"/>
      <c r="C137" s="65" t="s">
        <v>39</v>
      </c>
      <c r="D137" s="61" t="s">
        <v>109</v>
      </c>
      <c r="E137" s="62" t="s">
        <v>109</v>
      </c>
      <c r="F137" s="68">
        <v>0</v>
      </c>
      <c r="G137" s="68">
        <v>0</v>
      </c>
      <c r="H137" s="68">
        <v>0</v>
      </c>
      <c r="M137" s="67">
        <f t="shared" ref="M137:M146" si="18">IF(LEN(E137)&lt;2,0,1)</f>
        <v>0</v>
      </c>
      <c r="O137" s="53">
        <v>1</v>
      </c>
      <c r="P137" s="53">
        <v>20</v>
      </c>
      <c r="Q137" s="53">
        <f>IF(P137=P136,Q136+1,1)</f>
        <v>2</v>
      </c>
    </row>
    <row r="138" spans="2:17" ht="15" hidden="1" customHeight="1" x14ac:dyDescent="0.2">
      <c r="B138" s="44"/>
      <c r="C138" s="65" t="s">
        <v>39</v>
      </c>
      <c r="D138" s="61" t="s">
        <v>109</v>
      </c>
      <c r="E138" s="62" t="s">
        <v>109</v>
      </c>
      <c r="F138" s="68">
        <v>0</v>
      </c>
      <c r="G138" s="68">
        <v>0</v>
      </c>
      <c r="H138" s="68">
        <v>0</v>
      </c>
      <c r="M138" s="67">
        <f t="shared" si="18"/>
        <v>0</v>
      </c>
      <c r="O138" s="53">
        <v>1</v>
      </c>
      <c r="P138" s="53">
        <v>20</v>
      </c>
      <c r="Q138" s="53">
        <f t="shared" ref="Q138:Q146" si="19">IF(P138=P137,Q137+1,1)</f>
        <v>3</v>
      </c>
    </row>
    <row r="139" spans="2:17" ht="15" hidden="1" customHeight="1" x14ac:dyDescent="0.2">
      <c r="B139" s="44"/>
      <c r="C139" s="65" t="s">
        <v>39</v>
      </c>
      <c r="D139" s="61" t="s">
        <v>109</v>
      </c>
      <c r="E139" s="62" t="s">
        <v>109</v>
      </c>
      <c r="F139" s="68">
        <v>0</v>
      </c>
      <c r="G139" s="68">
        <v>0</v>
      </c>
      <c r="H139" s="68">
        <v>0</v>
      </c>
      <c r="M139" s="67">
        <f t="shared" si="18"/>
        <v>0</v>
      </c>
      <c r="O139" s="53">
        <v>1</v>
      </c>
      <c r="P139" s="53">
        <v>20</v>
      </c>
      <c r="Q139" s="53">
        <f t="shared" si="19"/>
        <v>4</v>
      </c>
    </row>
    <row r="140" spans="2:17" ht="15" hidden="1" customHeight="1" x14ac:dyDescent="0.2">
      <c r="B140" s="44"/>
      <c r="C140" s="65" t="s">
        <v>39</v>
      </c>
      <c r="D140" s="61" t="s">
        <v>109</v>
      </c>
      <c r="E140" s="62" t="s">
        <v>109</v>
      </c>
      <c r="F140" s="68">
        <v>0</v>
      </c>
      <c r="G140" s="68">
        <v>0</v>
      </c>
      <c r="H140" s="68">
        <v>0</v>
      </c>
      <c r="M140" s="67">
        <f t="shared" si="18"/>
        <v>0</v>
      </c>
      <c r="O140" s="53">
        <v>1</v>
      </c>
      <c r="P140" s="53">
        <v>20</v>
      </c>
      <c r="Q140" s="53">
        <f t="shared" si="19"/>
        <v>5</v>
      </c>
    </row>
    <row r="141" spans="2:17" ht="15" hidden="1" customHeight="1" x14ac:dyDescent="0.2">
      <c r="B141" s="44"/>
      <c r="C141" s="65" t="s">
        <v>39</v>
      </c>
      <c r="D141" s="61" t="s">
        <v>109</v>
      </c>
      <c r="E141" s="62" t="s">
        <v>109</v>
      </c>
      <c r="F141" s="68">
        <v>0</v>
      </c>
      <c r="G141" s="68">
        <v>0</v>
      </c>
      <c r="H141" s="68">
        <v>0</v>
      </c>
      <c r="M141" s="67">
        <f t="shared" si="18"/>
        <v>0</v>
      </c>
      <c r="O141" s="53">
        <v>1</v>
      </c>
      <c r="P141" s="53">
        <v>20</v>
      </c>
      <c r="Q141" s="53">
        <f t="shared" si="19"/>
        <v>6</v>
      </c>
    </row>
    <row r="142" spans="2:17" ht="15" hidden="1" customHeight="1" x14ac:dyDescent="0.2">
      <c r="B142" s="44"/>
      <c r="C142" s="65" t="s">
        <v>39</v>
      </c>
      <c r="D142" s="61" t="s">
        <v>109</v>
      </c>
      <c r="E142" s="62" t="s">
        <v>109</v>
      </c>
      <c r="F142" s="68">
        <v>0</v>
      </c>
      <c r="G142" s="68">
        <v>0</v>
      </c>
      <c r="H142" s="68">
        <v>0</v>
      </c>
      <c r="M142" s="67">
        <f t="shared" si="18"/>
        <v>0</v>
      </c>
      <c r="O142" s="53">
        <v>1</v>
      </c>
      <c r="P142" s="53">
        <v>20</v>
      </c>
      <c r="Q142" s="53">
        <f t="shared" si="19"/>
        <v>7</v>
      </c>
    </row>
    <row r="143" spans="2:17" ht="15" hidden="1" customHeight="1" x14ac:dyDescent="0.2">
      <c r="B143" s="44"/>
      <c r="C143" s="65" t="s">
        <v>39</v>
      </c>
      <c r="D143" s="61" t="s">
        <v>109</v>
      </c>
      <c r="E143" s="62" t="s">
        <v>109</v>
      </c>
      <c r="F143" s="68">
        <v>0</v>
      </c>
      <c r="G143" s="68">
        <v>0</v>
      </c>
      <c r="H143" s="68">
        <v>0</v>
      </c>
      <c r="M143" s="67">
        <f t="shared" si="18"/>
        <v>0</v>
      </c>
      <c r="O143" s="53">
        <v>1</v>
      </c>
      <c r="P143" s="53">
        <v>20</v>
      </c>
      <c r="Q143" s="53">
        <f t="shared" si="19"/>
        <v>8</v>
      </c>
    </row>
    <row r="144" spans="2:17" ht="15" hidden="1" customHeight="1" x14ac:dyDescent="0.2">
      <c r="B144" s="44"/>
      <c r="C144" s="65" t="s">
        <v>39</v>
      </c>
      <c r="D144" s="61" t="s">
        <v>109</v>
      </c>
      <c r="E144" s="62" t="s">
        <v>109</v>
      </c>
      <c r="F144" s="68">
        <v>0</v>
      </c>
      <c r="G144" s="68">
        <v>0</v>
      </c>
      <c r="H144" s="68">
        <v>0</v>
      </c>
      <c r="M144" s="67">
        <f t="shared" si="18"/>
        <v>0</v>
      </c>
      <c r="O144" s="53">
        <v>1</v>
      </c>
      <c r="P144" s="53">
        <v>20</v>
      </c>
      <c r="Q144" s="53">
        <f t="shared" si="19"/>
        <v>9</v>
      </c>
    </row>
    <row r="145" spans="2:17" ht="15" hidden="1" customHeight="1" x14ac:dyDescent="0.2">
      <c r="B145" s="44"/>
      <c r="C145" s="65" t="s">
        <v>39</v>
      </c>
      <c r="D145" s="61" t="s">
        <v>109</v>
      </c>
      <c r="E145" s="62" t="s">
        <v>109</v>
      </c>
      <c r="F145" s="68">
        <v>0</v>
      </c>
      <c r="G145" s="68">
        <v>0</v>
      </c>
      <c r="H145" s="68">
        <v>0</v>
      </c>
      <c r="M145" s="67">
        <f t="shared" si="18"/>
        <v>0</v>
      </c>
      <c r="O145" s="53">
        <v>1</v>
      </c>
      <c r="P145" s="53">
        <v>20</v>
      </c>
      <c r="Q145" s="53">
        <f t="shared" si="19"/>
        <v>10</v>
      </c>
    </row>
    <row r="146" spans="2:17" ht="15" hidden="1" customHeight="1" x14ac:dyDescent="0.2">
      <c r="B146" s="44"/>
      <c r="C146" s="65" t="s">
        <v>40</v>
      </c>
      <c r="D146" s="61" t="s">
        <v>109</v>
      </c>
      <c r="E146" s="62" t="s">
        <v>109</v>
      </c>
      <c r="F146" s="68">
        <v>0</v>
      </c>
      <c r="G146" s="68">
        <v>0</v>
      </c>
      <c r="H146" s="68">
        <v>0</v>
      </c>
      <c r="M146" s="67">
        <f t="shared" si="18"/>
        <v>0</v>
      </c>
      <c r="O146" s="53">
        <v>1</v>
      </c>
      <c r="P146" s="53">
        <v>21</v>
      </c>
      <c r="Q146" s="53">
        <f t="shared" si="19"/>
        <v>1</v>
      </c>
    </row>
    <row r="147" spans="2:17" ht="15" hidden="1" customHeight="1" x14ac:dyDescent="0.2">
      <c r="B147" s="44"/>
      <c r="C147" s="73" t="s">
        <v>109</v>
      </c>
      <c r="D147" s="74"/>
      <c r="E147" s="75"/>
      <c r="F147" s="77">
        <v>0</v>
      </c>
      <c r="G147" s="77">
        <v>0</v>
      </c>
      <c r="H147" s="77">
        <v>0</v>
      </c>
      <c r="M147" s="59">
        <f>IF(SUM(M136:M146)=0,0,1)</f>
        <v>0</v>
      </c>
    </row>
    <row r="148" spans="2:17" ht="15" hidden="1" customHeight="1" x14ac:dyDescent="0.2">
      <c r="B148" s="44"/>
      <c r="C148" s="65"/>
      <c r="D148" s="61"/>
      <c r="E148" s="62"/>
      <c r="F148" s="68"/>
      <c r="G148" s="68"/>
      <c r="H148" s="68"/>
      <c r="M148" s="59">
        <v>0</v>
      </c>
    </row>
    <row r="149" spans="2:17" ht="15" customHeight="1" x14ac:dyDescent="0.2">
      <c r="B149" s="44"/>
      <c r="C149" s="79" t="s">
        <v>41</v>
      </c>
      <c r="D149" s="80"/>
      <c r="E149" s="81"/>
      <c r="F149" s="76">
        <v>10653629</v>
      </c>
      <c r="G149" s="76">
        <v>11200033</v>
      </c>
      <c r="H149" s="76">
        <v>11090457</v>
      </c>
      <c r="M149" s="59">
        <v>1</v>
      </c>
    </row>
    <row r="150" spans="2:17" ht="15" customHeight="1" x14ac:dyDescent="0.2">
      <c r="B150" s="44"/>
      <c r="C150" s="65"/>
      <c r="D150" s="61"/>
      <c r="E150" s="62"/>
      <c r="F150" s="13"/>
      <c r="G150" s="13"/>
      <c r="H150" s="13"/>
      <c r="M150" s="59">
        <v>1</v>
      </c>
      <c r="P150" s="66"/>
      <c r="Q150" s="66"/>
    </row>
    <row r="151" spans="2:17" ht="15" customHeight="1" x14ac:dyDescent="0.2">
      <c r="B151" s="44"/>
      <c r="C151" s="60" t="s">
        <v>42</v>
      </c>
      <c r="D151" s="61"/>
      <c r="E151" s="62"/>
      <c r="F151" s="82"/>
      <c r="G151" s="82"/>
      <c r="H151" s="82"/>
      <c r="M151" s="59">
        <v>1</v>
      </c>
      <c r="P151" s="66"/>
    </row>
    <row r="152" spans="2:17" ht="15" customHeight="1" x14ac:dyDescent="0.2">
      <c r="B152" s="44"/>
      <c r="C152" s="64">
        <v>0</v>
      </c>
      <c r="D152" s="61"/>
      <c r="E152" s="62"/>
      <c r="F152" s="82"/>
      <c r="G152" s="82"/>
      <c r="H152" s="82"/>
      <c r="M152" s="59">
        <v>1</v>
      </c>
      <c r="P152" s="66"/>
    </row>
    <row r="153" spans="2:17" ht="15" customHeight="1" x14ac:dyDescent="0.2">
      <c r="B153" s="44"/>
      <c r="C153" s="65" t="s">
        <v>38</v>
      </c>
      <c r="D153" s="61" t="s">
        <v>190</v>
      </c>
      <c r="E153" s="62" t="s">
        <v>77</v>
      </c>
      <c r="F153" s="13">
        <v>830046</v>
      </c>
      <c r="G153" s="13">
        <v>886647</v>
      </c>
      <c r="H153" s="13">
        <v>894449</v>
      </c>
      <c r="I153" s="66"/>
      <c r="J153" s="66"/>
      <c r="K153" s="66"/>
      <c r="L153" s="66"/>
      <c r="M153" s="67">
        <f>IF(LEN(E153)&lt;2,0,1)</f>
        <v>1</v>
      </c>
      <c r="O153" s="53">
        <v>2</v>
      </c>
      <c r="P153" s="66">
        <v>1</v>
      </c>
      <c r="Q153" s="66">
        <v>1</v>
      </c>
    </row>
    <row r="154" spans="2:17" ht="15" hidden="1" customHeight="1" x14ac:dyDescent="0.2">
      <c r="B154" s="44"/>
      <c r="C154" s="65" t="s">
        <v>38</v>
      </c>
      <c r="D154" s="61" t="s">
        <v>109</v>
      </c>
      <c r="E154" s="62" t="s">
        <v>109</v>
      </c>
      <c r="F154" s="68">
        <v>0</v>
      </c>
      <c r="G154" s="68">
        <v>0</v>
      </c>
      <c r="H154" s="68">
        <v>0</v>
      </c>
      <c r="M154" s="67">
        <f>IF(LEN(E154)&lt;2,0,1)</f>
        <v>0</v>
      </c>
      <c r="O154" s="53">
        <v>2</v>
      </c>
      <c r="P154" s="66">
        <v>1</v>
      </c>
      <c r="Q154" s="53">
        <f>IF(P154=P153,Q153+1,1)</f>
        <v>2</v>
      </c>
    </row>
    <row r="155" spans="2:17" ht="15" hidden="1" customHeight="1" x14ac:dyDescent="0.2">
      <c r="B155" s="44"/>
      <c r="C155" s="65" t="s">
        <v>38</v>
      </c>
      <c r="D155" s="61" t="s">
        <v>109</v>
      </c>
      <c r="E155" s="62" t="s">
        <v>109</v>
      </c>
      <c r="F155" s="68">
        <v>0</v>
      </c>
      <c r="G155" s="68">
        <v>0</v>
      </c>
      <c r="H155" s="68">
        <v>0</v>
      </c>
      <c r="M155" s="67">
        <f>IF(LEN(E155)&lt;2,0,1)</f>
        <v>0</v>
      </c>
      <c r="O155" s="53">
        <v>2</v>
      </c>
      <c r="P155" s="66">
        <v>1</v>
      </c>
      <c r="Q155" s="53">
        <f>IF(P155=P154,Q154+1,1)</f>
        <v>3</v>
      </c>
    </row>
    <row r="156" spans="2:17" ht="15" hidden="1" customHeight="1" x14ac:dyDescent="0.2">
      <c r="B156" s="44"/>
      <c r="C156" s="65" t="s">
        <v>38</v>
      </c>
      <c r="D156" s="61" t="s">
        <v>109</v>
      </c>
      <c r="E156" s="62" t="s">
        <v>109</v>
      </c>
      <c r="F156" s="68">
        <v>0</v>
      </c>
      <c r="G156" s="68">
        <v>0</v>
      </c>
      <c r="H156" s="68">
        <v>0</v>
      </c>
      <c r="M156" s="67">
        <f>IF(LEN(E156)&lt;2,0,1)</f>
        <v>0</v>
      </c>
      <c r="O156" s="53">
        <v>2</v>
      </c>
      <c r="P156" s="66">
        <v>1</v>
      </c>
      <c r="Q156" s="53">
        <f>IF(P156=P155,Q155+1,1)</f>
        <v>4</v>
      </c>
    </row>
    <row r="157" spans="2:17" ht="15" hidden="1" customHeight="1" x14ac:dyDescent="0.2">
      <c r="B157" s="44"/>
      <c r="C157" s="65" t="s">
        <v>38</v>
      </c>
      <c r="D157" s="61" t="s">
        <v>109</v>
      </c>
      <c r="E157" s="62" t="s">
        <v>109</v>
      </c>
      <c r="F157" s="68">
        <v>0</v>
      </c>
      <c r="G157" s="68">
        <v>0</v>
      </c>
      <c r="H157" s="68">
        <v>0</v>
      </c>
      <c r="M157" s="67">
        <f>IF(LEN(E157)&lt;2,0,1)</f>
        <v>0</v>
      </c>
      <c r="O157" s="53">
        <v>2</v>
      </c>
      <c r="P157" s="66">
        <v>1</v>
      </c>
      <c r="Q157" s="53">
        <f>IF(P157=P156,Q156+1,1)</f>
        <v>5</v>
      </c>
    </row>
    <row r="158" spans="2:17" ht="5.0999999999999996" customHeight="1" x14ac:dyDescent="0.2">
      <c r="B158" s="44"/>
      <c r="C158" s="69"/>
      <c r="D158" s="70"/>
      <c r="E158" s="71"/>
      <c r="F158" s="72"/>
      <c r="G158" s="72"/>
      <c r="H158" s="72"/>
      <c r="M158" s="59">
        <f>IF(SUM(M153:M157)=0,0,1)</f>
        <v>1</v>
      </c>
    </row>
    <row r="159" spans="2:17" ht="15" customHeight="1" x14ac:dyDescent="0.2">
      <c r="B159" s="44"/>
      <c r="C159" s="65"/>
      <c r="D159" s="61"/>
      <c r="E159" s="62"/>
      <c r="F159" s="13"/>
      <c r="G159" s="13"/>
      <c r="H159" s="13"/>
      <c r="M159" s="59">
        <f>IF(M158=0,0,1)</f>
        <v>1</v>
      </c>
    </row>
    <row r="160" spans="2:17" ht="15" customHeight="1" x14ac:dyDescent="0.2">
      <c r="B160" s="44"/>
      <c r="C160" s="65" t="s">
        <v>39</v>
      </c>
      <c r="D160" s="61" t="s">
        <v>191</v>
      </c>
      <c r="E160" s="62" t="s">
        <v>192</v>
      </c>
      <c r="F160" s="13">
        <v>70307</v>
      </c>
      <c r="G160" s="13">
        <v>73986</v>
      </c>
      <c r="H160" s="13">
        <v>73294</v>
      </c>
      <c r="M160" s="67">
        <f>IF(LEN(E160)&lt;2,0,1)</f>
        <v>1</v>
      </c>
      <c r="O160" s="53">
        <v>2</v>
      </c>
      <c r="P160" s="53">
        <v>2</v>
      </c>
      <c r="Q160" s="66">
        <v>1</v>
      </c>
    </row>
    <row r="161" spans="2:17" ht="15" customHeight="1" x14ac:dyDescent="0.2">
      <c r="B161" s="44"/>
      <c r="C161" s="65" t="s">
        <v>39</v>
      </c>
      <c r="D161" s="61" t="s">
        <v>193</v>
      </c>
      <c r="E161" s="62" t="s">
        <v>194</v>
      </c>
      <c r="F161" s="13">
        <v>93005</v>
      </c>
      <c r="G161" s="13">
        <v>97287</v>
      </c>
      <c r="H161" s="13">
        <v>95720</v>
      </c>
      <c r="M161" s="67">
        <f t="shared" ref="M161:M170" si="20">IF(LEN(E161)&lt;2,0,1)</f>
        <v>1</v>
      </c>
      <c r="O161" s="53">
        <v>2</v>
      </c>
      <c r="P161" s="53">
        <v>2</v>
      </c>
      <c r="Q161" s="53">
        <f>IF(P161=P160,Q160+1,1)</f>
        <v>2</v>
      </c>
    </row>
    <row r="162" spans="2:17" ht="15" customHeight="1" x14ac:dyDescent="0.2">
      <c r="B162" s="44"/>
      <c r="C162" s="65" t="s">
        <v>39</v>
      </c>
      <c r="D162" s="61" t="s">
        <v>195</v>
      </c>
      <c r="E162" s="62" t="s">
        <v>196</v>
      </c>
      <c r="F162" s="13">
        <v>76781</v>
      </c>
      <c r="G162" s="13">
        <v>81272</v>
      </c>
      <c r="H162" s="13">
        <v>80887</v>
      </c>
      <c r="M162" s="67">
        <f t="shared" si="20"/>
        <v>1</v>
      </c>
      <c r="O162" s="53">
        <v>2</v>
      </c>
      <c r="P162" s="53">
        <v>2</v>
      </c>
      <c r="Q162" s="53">
        <f t="shared" ref="Q162:Q170" si="21">IF(P162=P161,Q161+1,1)</f>
        <v>3</v>
      </c>
    </row>
    <row r="163" spans="2:17" ht="15" hidden="1" customHeight="1" x14ac:dyDescent="0.2">
      <c r="B163" s="44"/>
      <c r="C163" s="65" t="s">
        <v>39</v>
      </c>
      <c r="D163" s="61" t="s">
        <v>109</v>
      </c>
      <c r="E163" s="62" t="s">
        <v>109</v>
      </c>
      <c r="F163" s="68">
        <v>0</v>
      </c>
      <c r="G163" s="68">
        <v>0</v>
      </c>
      <c r="H163" s="68">
        <v>0</v>
      </c>
      <c r="M163" s="67">
        <f t="shared" si="20"/>
        <v>0</v>
      </c>
      <c r="O163" s="53">
        <v>2</v>
      </c>
      <c r="P163" s="53">
        <v>2</v>
      </c>
      <c r="Q163" s="53">
        <f t="shared" si="21"/>
        <v>4</v>
      </c>
    </row>
    <row r="164" spans="2:17" ht="15" hidden="1" customHeight="1" x14ac:dyDescent="0.2">
      <c r="B164" s="44"/>
      <c r="C164" s="65" t="s">
        <v>39</v>
      </c>
      <c r="D164" s="61" t="s">
        <v>109</v>
      </c>
      <c r="E164" s="62" t="s">
        <v>109</v>
      </c>
      <c r="F164" s="68">
        <v>0</v>
      </c>
      <c r="G164" s="68">
        <v>0</v>
      </c>
      <c r="H164" s="68">
        <v>0</v>
      </c>
      <c r="M164" s="67">
        <f t="shared" si="20"/>
        <v>0</v>
      </c>
      <c r="O164" s="53">
        <v>2</v>
      </c>
      <c r="P164" s="53">
        <v>2</v>
      </c>
      <c r="Q164" s="53">
        <f t="shared" si="21"/>
        <v>5</v>
      </c>
    </row>
    <row r="165" spans="2:17" ht="15" hidden="1" customHeight="1" x14ac:dyDescent="0.2">
      <c r="B165" s="44"/>
      <c r="C165" s="65" t="s">
        <v>39</v>
      </c>
      <c r="D165" s="61" t="s">
        <v>109</v>
      </c>
      <c r="E165" s="62" t="s">
        <v>109</v>
      </c>
      <c r="F165" s="68">
        <v>0</v>
      </c>
      <c r="G165" s="68">
        <v>0</v>
      </c>
      <c r="H165" s="68">
        <v>0</v>
      </c>
      <c r="M165" s="67">
        <f t="shared" si="20"/>
        <v>0</v>
      </c>
      <c r="O165" s="53">
        <v>2</v>
      </c>
      <c r="P165" s="53">
        <v>2</v>
      </c>
      <c r="Q165" s="53">
        <f t="shared" si="21"/>
        <v>6</v>
      </c>
    </row>
    <row r="166" spans="2:17" ht="15" hidden="1" customHeight="1" x14ac:dyDescent="0.2">
      <c r="B166" s="44"/>
      <c r="C166" s="65" t="s">
        <v>39</v>
      </c>
      <c r="D166" s="61" t="s">
        <v>109</v>
      </c>
      <c r="E166" s="62" t="s">
        <v>109</v>
      </c>
      <c r="F166" s="68">
        <v>0</v>
      </c>
      <c r="G166" s="68">
        <v>0</v>
      </c>
      <c r="H166" s="68">
        <v>0</v>
      </c>
      <c r="M166" s="67">
        <f t="shared" si="20"/>
        <v>0</v>
      </c>
      <c r="O166" s="53">
        <v>2</v>
      </c>
      <c r="P166" s="53">
        <v>2</v>
      </c>
      <c r="Q166" s="53">
        <f t="shared" si="21"/>
        <v>7</v>
      </c>
    </row>
    <row r="167" spans="2:17" ht="15" hidden="1" customHeight="1" x14ac:dyDescent="0.2">
      <c r="B167" s="44"/>
      <c r="C167" s="65" t="s">
        <v>39</v>
      </c>
      <c r="D167" s="61" t="s">
        <v>109</v>
      </c>
      <c r="E167" s="62" t="s">
        <v>109</v>
      </c>
      <c r="F167" s="68">
        <v>0</v>
      </c>
      <c r="G167" s="68">
        <v>0</v>
      </c>
      <c r="H167" s="68">
        <v>0</v>
      </c>
      <c r="M167" s="67">
        <f t="shared" si="20"/>
        <v>0</v>
      </c>
      <c r="O167" s="53">
        <v>2</v>
      </c>
      <c r="P167" s="53">
        <v>2</v>
      </c>
      <c r="Q167" s="53">
        <f t="shared" si="21"/>
        <v>8</v>
      </c>
    </row>
    <row r="168" spans="2:17" ht="15" hidden="1" customHeight="1" x14ac:dyDescent="0.2">
      <c r="B168" s="44"/>
      <c r="C168" s="65" t="s">
        <v>39</v>
      </c>
      <c r="D168" s="61" t="s">
        <v>109</v>
      </c>
      <c r="E168" s="62" t="s">
        <v>109</v>
      </c>
      <c r="F168" s="68">
        <v>0</v>
      </c>
      <c r="G168" s="68">
        <v>0</v>
      </c>
      <c r="H168" s="68">
        <v>0</v>
      </c>
      <c r="M168" s="67">
        <f t="shared" si="20"/>
        <v>0</v>
      </c>
      <c r="O168" s="53">
        <v>2</v>
      </c>
      <c r="P168" s="53">
        <v>2</v>
      </c>
      <c r="Q168" s="53">
        <f t="shared" si="21"/>
        <v>9</v>
      </c>
    </row>
    <row r="169" spans="2:17" ht="15" hidden="1" customHeight="1" x14ac:dyDescent="0.2">
      <c r="B169" s="44"/>
      <c r="C169" s="65" t="s">
        <v>39</v>
      </c>
      <c r="D169" s="61" t="s">
        <v>109</v>
      </c>
      <c r="E169" s="62" t="s">
        <v>109</v>
      </c>
      <c r="F169" s="68">
        <v>0</v>
      </c>
      <c r="G169" s="68">
        <v>0</v>
      </c>
      <c r="H169" s="68">
        <v>0</v>
      </c>
      <c r="M169" s="67">
        <f t="shared" si="20"/>
        <v>0</v>
      </c>
      <c r="O169" s="53">
        <v>2</v>
      </c>
      <c r="P169" s="53">
        <v>2</v>
      </c>
      <c r="Q169" s="53">
        <f t="shared" si="21"/>
        <v>10</v>
      </c>
    </row>
    <row r="170" spans="2:17" ht="15" customHeight="1" x14ac:dyDescent="0.2">
      <c r="B170" s="44"/>
      <c r="C170" s="65" t="s">
        <v>40</v>
      </c>
      <c r="D170" s="61" t="s">
        <v>197</v>
      </c>
      <c r="E170" s="62" t="s">
        <v>198</v>
      </c>
      <c r="F170" s="13">
        <v>47192</v>
      </c>
      <c r="G170" s="13">
        <v>48910</v>
      </c>
      <c r="H170" s="13">
        <v>49450</v>
      </c>
      <c r="M170" s="67">
        <f t="shared" si="20"/>
        <v>1</v>
      </c>
      <c r="O170" s="53">
        <v>2</v>
      </c>
      <c r="P170" s="53">
        <v>3</v>
      </c>
      <c r="Q170" s="53">
        <f t="shared" si="21"/>
        <v>1</v>
      </c>
    </row>
    <row r="171" spans="2:17" ht="15" customHeight="1" x14ac:dyDescent="0.2">
      <c r="B171" s="44"/>
      <c r="C171" s="73" t="s">
        <v>199</v>
      </c>
      <c r="D171" s="74"/>
      <c r="E171" s="75"/>
      <c r="F171" s="76">
        <v>287285</v>
      </c>
      <c r="G171" s="76">
        <v>301455</v>
      </c>
      <c r="H171" s="76">
        <v>299351</v>
      </c>
      <c r="M171" s="59">
        <f>IF(SUM(M160:M170)=0,0,1)</f>
        <v>1</v>
      </c>
    </row>
    <row r="172" spans="2:17" ht="15" customHeight="1" x14ac:dyDescent="0.2">
      <c r="B172" s="44"/>
      <c r="C172" s="65"/>
      <c r="D172" s="61"/>
      <c r="E172" s="62"/>
      <c r="F172" s="13"/>
      <c r="G172" s="13"/>
      <c r="H172" s="13"/>
      <c r="M172" s="59">
        <f>IF(M171=0,0,1)</f>
        <v>1</v>
      </c>
    </row>
    <row r="173" spans="2:17" ht="15" customHeight="1" x14ac:dyDescent="0.2">
      <c r="B173" s="44"/>
      <c r="C173" s="65" t="s">
        <v>39</v>
      </c>
      <c r="D173" s="61" t="s">
        <v>200</v>
      </c>
      <c r="E173" s="62" t="s">
        <v>201</v>
      </c>
      <c r="F173" s="13">
        <v>133179</v>
      </c>
      <c r="G173" s="13">
        <v>140949</v>
      </c>
      <c r="H173" s="13">
        <v>139848</v>
      </c>
      <c r="M173" s="67">
        <f>IF(LEN(E173)&lt;2,0,1)</f>
        <v>1</v>
      </c>
      <c r="O173" s="53">
        <v>2</v>
      </c>
      <c r="P173" s="53">
        <v>4</v>
      </c>
      <c r="Q173" s="66">
        <v>1</v>
      </c>
    </row>
    <row r="174" spans="2:17" ht="15" customHeight="1" x14ac:dyDescent="0.2">
      <c r="B174" s="44"/>
      <c r="C174" s="65" t="s">
        <v>39</v>
      </c>
      <c r="D174" s="61" t="s">
        <v>202</v>
      </c>
      <c r="E174" s="62" t="s">
        <v>203</v>
      </c>
      <c r="F174" s="13">
        <v>59970</v>
      </c>
      <c r="G174" s="13">
        <v>62890</v>
      </c>
      <c r="H174" s="13">
        <v>62094</v>
      </c>
      <c r="M174" s="67">
        <f t="shared" ref="M174:M183" si="22">IF(LEN(E174)&lt;2,0,1)</f>
        <v>1</v>
      </c>
      <c r="O174" s="53">
        <v>2</v>
      </c>
      <c r="P174" s="53">
        <v>4</v>
      </c>
      <c r="Q174" s="53">
        <f>IF(P174=P173,Q173+1,1)</f>
        <v>2</v>
      </c>
    </row>
    <row r="175" spans="2:17" ht="15" customHeight="1" x14ac:dyDescent="0.2">
      <c r="B175" s="44"/>
      <c r="C175" s="65" t="s">
        <v>39</v>
      </c>
      <c r="D175" s="61" t="s">
        <v>204</v>
      </c>
      <c r="E175" s="62" t="s">
        <v>205</v>
      </c>
      <c r="F175" s="13">
        <v>81535</v>
      </c>
      <c r="G175" s="13">
        <v>85462</v>
      </c>
      <c r="H175" s="13">
        <v>84165</v>
      </c>
      <c r="M175" s="67">
        <f t="shared" si="22"/>
        <v>1</v>
      </c>
      <c r="O175" s="53">
        <v>2</v>
      </c>
      <c r="P175" s="53">
        <v>4</v>
      </c>
      <c r="Q175" s="53">
        <f t="shared" ref="Q175:Q183" si="23">IF(P175=P174,Q174+1,1)</f>
        <v>3</v>
      </c>
    </row>
    <row r="176" spans="2:17" ht="15" customHeight="1" x14ac:dyDescent="0.2">
      <c r="B176" s="44"/>
      <c r="C176" s="65" t="s">
        <v>39</v>
      </c>
      <c r="D176" s="61" t="s">
        <v>206</v>
      </c>
      <c r="E176" s="62" t="s">
        <v>207</v>
      </c>
      <c r="F176" s="13">
        <v>561595</v>
      </c>
      <c r="G176" s="13">
        <v>594725</v>
      </c>
      <c r="H176" s="13">
        <v>592323</v>
      </c>
      <c r="M176" s="67">
        <f t="shared" si="22"/>
        <v>1</v>
      </c>
      <c r="O176" s="53">
        <v>2</v>
      </c>
      <c r="P176" s="53">
        <v>4</v>
      </c>
      <c r="Q176" s="53">
        <f t="shared" si="23"/>
        <v>4</v>
      </c>
    </row>
    <row r="177" spans="2:17" ht="15" customHeight="1" x14ac:dyDescent="0.2">
      <c r="B177" s="44"/>
      <c r="C177" s="65" t="s">
        <v>39</v>
      </c>
      <c r="D177" s="61" t="s">
        <v>208</v>
      </c>
      <c r="E177" s="62" t="s">
        <v>209</v>
      </c>
      <c r="F177" s="13">
        <v>132571</v>
      </c>
      <c r="G177" s="13">
        <v>138196</v>
      </c>
      <c r="H177" s="13">
        <v>135177</v>
      </c>
      <c r="M177" s="67">
        <f t="shared" si="22"/>
        <v>1</v>
      </c>
      <c r="O177" s="53">
        <v>2</v>
      </c>
      <c r="P177" s="53">
        <v>4</v>
      </c>
      <c r="Q177" s="53">
        <f t="shared" si="23"/>
        <v>5</v>
      </c>
    </row>
    <row r="178" spans="2:17" ht="15" hidden="1" customHeight="1" x14ac:dyDescent="0.2">
      <c r="B178" s="44"/>
      <c r="C178" s="65" t="s">
        <v>39</v>
      </c>
      <c r="D178" s="61" t="s">
        <v>109</v>
      </c>
      <c r="E178" s="62" t="s">
        <v>109</v>
      </c>
      <c r="F178" s="68">
        <v>0</v>
      </c>
      <c r="G178" s="68">
        <v>0</v>
      </c>
      <c r="H178" s="68">
        <v>0</v>
      </c>
      <c r="M178" s="67">
        <f t="shared" si="22"/>
        <v>0</v>
      </c>
      <c r="O178" s="53">
        <v>2</v>
      </c>
      <c r="P178" s="53">
        <v>4</v>
      </c>
      <c r="Q178" s="53">
        <f t="shared" si="23"/>
        <v>6</v>
      </c>
    </row>
    <row r="179" spans="2:17" ht="15" hidden="1" customHeight="1" x14ac:dyDescent="0.2">
      <c r="B179" s="44"/>
      <c r="C179" s="65" t="s">
        <v>39</v>
      </c>
      <c r="D179" s="61" t="s">
        <v>109</v>
      </c>
      <c r="E179" s="62" t="s">
        <v>109</v>
      </c>
      <c r="F179" s="68">
        <v>0</v>
      </c>
      <c r="G179" s="68">
        <v>0</v>
      </c>
      <c r="H179" s="68">
        <v>0</v>
      </c>
      <c r="M179" s="67">
        <f t="shared" si="22"/>
        <v>0</v>
      </c>
      <c r="O179" s="53">
        <v>2</v>
      </c>
      <c r="P179" s="53">
        <v>4</v>
      </c>
      <c r="Q179" s="53">
        <f t="shared" si="23"/>
        <v>7</v>
      </c>
    </row>
    <row r="180" spans="2:17" ht="15" hidden="1" customHeight="1" x14ac:dyDescent="0.2">
      <c r="B180" s="44"/>
      <c r="C180" s="65" t="s">
        <v>39</v>
      </c>
      <c r="D180" s="61" t="s">
        <v>109</v>
      </c>
      <c r="E180" s="62" t="s">
        <v>109</v>
      </c>
      <c r="F180" s="68">
        <v>0</v>
      </c>
      <c r="G180" s="68">
        <v>0</v>
      </c>
      <c r="H180" s="68">
        <v>0</v>
      </c>
      <c r="M180" s="67">
        <f t="shared" si="22"/>
        <v>0</v>
      </c>
      <c r="O180" s="53">
        <v>2</v>
      </c>
      <c r="P180" s="53">
        <v>4</v>
      </c>
      <c r="Q180" s="53">
        <f t="shared" si="23"/>
        <v>8</v>
      </c>
    </row>
    <row r="181" spans="2:17" ht="15" hidden="1" customHeight="1" x14ac:dyDescent="0.2">
      <c r="B181" s="44"/>
      <c r="C181" s="65" t="s">
        <v>39</v>
      </c>
      <c r="D181" s="61" t="s">
        <v>109</v>
      </c>
      <c r="E181" s="62" t="s">
        <v>109</v>
      </c>
      <c r="F181" s="68">
        <v>0</v>
      </c>
      <c r="G181" s="68">
        <v>0</v>
      </c>
      <c r="H181" s="68">
        <v>0</v>
      </c>
      <c r="M181" s="67">
        <f t="shared" si="22"/>
        <v>0</v>
      </c>
      <c r="O181" s="53">
        <v>2</v>
      </c>
      <c r="P181" s="53">
        <v>4</v>
      </c>
      <c r="Q181" s="53">
        <f t="shared" si="23"/>
        <v>9</v>
      </c>
    </row>
    <row r="182" spans="2:17" ht="15" hidden="1" customHeight="1" x14ac:dyDescent="0.2">
      <c r="B182" s="44"/>
      <c r="C182" s="65" t="s">
        <v>39</v>
      </c>
      <c r="D182" s="61" t="s">
        <v>109</v>
      </c>
      <c r="E182" s="62" t="s">
        <v>109</v>
      </c>
      <c r="F182" s="68">
        <v>0</v>
      </c>
      <c r="G182" s="68">
        <v>0</v>
      </c>
      <c r="H182" s="68">
        <v>0</v>
      </c>
      <c r="M182" s="67">
        <f t="shared" si="22"/>
        <v>0</v>
      </c>
      <c r="O182" s="53">
        <v>2</v>
      </c>
      <c r="P182" s="53">
        <v>4</v>
      </c>
      <c r="Q182" s="53">
        <f t="shared" si="23"/>
        <v>10</v>
      </c>
    </row>
    <row r="183" spans="2:17" ht="15" customHeight="1" x14ac:dyDescent="0.2">
      <c r="B183" s="44"/>
      <c r="C183" s="65" t="s">
        <v>40</v>
      </c>
      <c r="D183" s="61" t="s">
        <v>210</v>
      </c>
      <c r="E183" s="62" t="s">
        <v>211</v>
      </c>
      <c r="F183" s="13">
        <v>138217</v>
      </c>
      <c r="G183" s="13">
        <v>142777</v>
      </c>
      <c r="H183" s="13">
        <v>144990</v>
      </c>
      <c r="M183" s="67">
        <f t="shared" si="22"/>
        <v>1</v>
      </c>
      <c r="O183" s="53">
        <v>2</v>
      </c>
      <c r="P183" s="53">
        <v>5</v>
      </c>
      <c r="Q183" s="53">
        <f t="shared" si="23"/>
        <v>1</v>
      </c>
    </row>
    <row r="184" spans="2:17" ht="15" customHeight="1" x14ac:dyDescent="0.2">
      <c r="B184" s="44"/>
      <c r="C184" s="73" t="s">
        <v>212</v>
      </c>
      <c r="D184" s="74"/>
      <c r="E184" s="75"/>
      <c r="F184" s="76">
        <v>1107067</v>
      </c>
      <c r="G184" s="76">
        <v>1164999</v>
      </c>
      <c r="H184" s="76">
        <v>1158597</v>
      </c>
      <c r="M184" s="59">
        <f>IF(SUM(M173:M183)=0,0,1)</f>
        <v>1</v>
      </c>
    </row>
    <row r="185" spans="2:17" ht="15" customHeight="1" x14ac:dyDescent="0.2">
      <c r="B185" s="44"/>
      <c r="C185" s="65"/>
      <c r="D185" s="61"/>
      <c r="E185" s="62"/>
      <c r="F185" s="13"/>
      <c r="G185" s="13"/>
      <c r="H185" s="13"/>
      <c r="I185" s="66"/>
      <c r="J185" s="66"/>
      <c r="M185" s="59">
        <f>IF(M184=0,0,1)</f>
        <v>1</v>
      </c>
    </row>
    <row r="186" spans="2:17" ht="15" customHeight="1" x14ac:dyDescent="0.2">
      <c r="B186" s="44"/>
      <c r="C186" s="65" t="s">
        <v>39</v>
      </c>
      <c r="D186" s="61" t="s">
        <v>213</v>
      </c>
      <c r="E186" s="62" t="s">
        <v>214</v>
      </c>
      <c r="F186" s="13">
        <v>212318</v>
      </c>
      <c r="G186" s="13">
        <v>223221</v>
      </c>
      <c r="H186" s="13">
        <v>220141</v>
      </c>
      <c r="I186" s="66"/>
      <c r="J186" s="66"/>
      <c r="M186" s="67">
        <f>IF(LEN(E186)&lt;2,0,1)</f>
        <v>1</v>
      </c>
      <c r="O186" s="53">
        <v>2</v>
      </c>
      <c r="P186" s="53">
        <v>6</v>
      </c>
      <c r="Q186" s="66">
        <v>1</v>
      </c>
    </row>
    <row r="187" spans="2:17" ht="15" customHeight="1" x14ac:dyDescent="0.2">
      <c r="B187" s="44"/>
      <c r="C187" s="65" t="s">
        <v>39</v>
      </c>
      <c r="D187" s="61" t="s">
        <v>215</v>
      </c>
      <c r="E187" s="62" t="s">
        <v>216</v>
      </c>
      <c r="F187" s="13">
        <v>186348</v>
      </c>
      <c r="G187" s="13">
        <v>198883</v>
      </c>
      <c r="H187" s="13">
        <v>199343</v>
      </c>
      <c r="I187" s="66"/>
      <c r="J187" s="66"/>
      <c r="M187" s="67">
        <f t="shared" ref="M187:M196" si="24">IF(LEN(E187)&lt;2,0,1)</f>
        <v>1</v>
      </c>
      <c r="O187" s="53">
        <v>2</v>
      </c>
      <c r="P187" s="53">
        <v>6</v>
      </c>
      <c r="Q187" s="53">
        <f>IF(P187=P186,Q186+1,1)</f>
        <v>2</v>
      </c>
    </row>
    <row r="188" spans="2:17" ht="15" customHeight="1" x14ac:dyDescent="0.2">
      <c r="B188" s="44"/>
      <c r="C188" s="65" t="s">
        <v>39</v>
      </c>
      <c r="D188" s="61" t="s">
        <v>217</v>
      </c>
      <c r="E188" s="62" t="s">
        <v>218</v>
      </c>
      <c r="F188" s="13">
        <v>108738</v>
      </c>
      <c r="G188" s="13">
        <v>115190</v>
      </c>
      <c r="H188" s="13">
        <v>114635</v>
      </c>
      <c r="I188" s="66"/>
      <c r="J188" s="66"/>
      <c r="M188" s="67">
        <f t="shared" si="24"/>
        <v>1</v>
      </c>
      <c r="O188" s="53">
        <v>2</v>
      </c>
      <c r="P188" s="53">
        <v>6</v>
      </c>
      <c r="Q188" s="53">
        <f t="shared" ref="Q188:Q196" si="25">IF(P188=P187,Q187+1,1)</f>
        <v>3</v>
      </c>
    </row>
    <row r="189" spans="2:17" ht="15" customHeight="1" x14ac:dyDescent="0.2">
      <c r="B189" s="44"/>
      <c r="C189" s="65" t="s">
        <v>39</v>
      </c>
      <c r="D189" s="61" t="s">
        <v>219</v>
      </c>
      <c r="E189" s="62" t="s">
        <v>220</v>
      </c>
      <c r="F189" s="13">
        <v>668457</v>
      </c>
      <c r="G189" s="13">
        <v>705606</v>
      </c>
      <c r="H189" s="13">
        <v>695378</v>
      </c>
      <c r="I189" s="66"/>
      <c r="J189" s="66"/>
      <c r="M189" s="67">
        <f t="shared" si="24"/>
        <v>1</v>
      </c>
      <c r="O189" s="53">
        <v>2</v>
      </c>
      <c r="P189" s="53">
        <v>6</v>
      </c>
      <c r="Q189" s="53">
        <f t="shared" si="25"/>
        <v>4</v>
      </c>
    </row>
    <row r="190" spans="2:17" ht="15" customHeight="1" x14ac:dyDescent="0.2">
      <c r="B190" s="44"/>
      <c r="C190" s="65" t="s">
        <v>39</v>
      </c>
      <c r="D190" s="61" t="s">
        <v>221</v>
      </c>
      <c r="E190" s="62" t="s">
        <v>222</v>
      </c>
      <c r="F190" s="13">
        <v>83614</v>
      </c>
      <c r="G190" s="13">
        <v>88072</v>
      </c>
      <c r="H190" s="13">
        <v>87204</v>
      </c>
      <c r="I190" s="66"/>
      <c r="J190" s="66"/>
      <c r="M190" s="67">
        <f t="shared" si="24"/>
        <v>1</v>
      </c>
      <c r="O190" s="53">
        <v>2</v>
      </c>
      <c r="P190" s="53">
        <v>6</v>
      </c>
      <c r="Q190" s="53">
        <f t="shared" si="25"/>
        <v>5</v>
      </c>
    </row>
    <row r="191" spans="2:17" ht="15" customHeight="1" x14ac:dyDescent="0.2">
      <c r="B191" s="44"/>
      <c r="C191" s="65" t="s">
        <v>39</v>
      </c>
      <c r="D191" s="61" t="s">
        <v>223</v>
      </c>
      <c r="E191" s="62" t="s">
        <v>224</v>
      </c>
      <c r="F191" s="13">
        <v>91947</v>
      </c>
      <c r="G191" s="13">
        <v>97001</v>
      </c>
      <c r="H191" s="13">
        <v>96181</v>
      </c>
      <c r="I191" s="66"/>
      <c r="J191" s="66"/>
      <c r="M191" s="67">
        <f t="shared" si="24"/>
        <v>1</v>
      </c>
      <c r="O191" s="53">
        <v>2</v>
      </c>
      <c r="P191" s="53">
        <v>6</v>
      </c>
      <c r="Q191" s="53">
        <f t="shared" si="25"/>
        <v>6</v>
      </c>
    </row>
    <row r="192" spans="2:17" ht="15" hidden="1" customHeight="1" x14ac:dyDescent="0.2">
      <c r="B192" s="44"/>
      <c r="C192" s="65" t="s">
        <v>39</v>
      </c>
      <c r="D192" s="61" t="s">
        <v>109</v>
      </c>
      <c r="E192" s="62" t="s">
        <v>109</v>
      </c>
      <c r="F192" s="68">
        <v>0</v>
      </c>
      <c r="G192" s="68">
        <v>0</v>
      </c>
      <c r="H192" s="68">
        <v>0</v>
      </c>
      <c r="I192" s="66"/>
      <c r="J192" s="66"/>
      <c r="M192" s="67">
        <f t="shared" si="24"/>
        <v>0</v>
      </c>
      <c r="O192" s="53">
        <v>2</v>
      </c>
      <c r="P192" s="53">
        <v>6</v>
      </c>
      <c r="Q192" s="53">
        <f t="shared" si="25"/>
        <v>7</v>
      </c>
    </row>
    <row r="193" spans="2:17" ht="15" hidden="1" customHeight="1" x14ac:dyDescent="0.2">
      <c r="B193" s="44"/>
      <c r="C193" s="65" t="s">
        <v>39</v>
      </c>
      <c r="D193" s="61" t="s">
        <v>109</v>
      </c>
      <c r="E193" s="62" t="s">
        <v>109</v>
      </c>
      <c r="F193" s="68">
        <v>0</v>
      </c>
      <c r="G193" s="68">
        <v>0</v>
      </c>
      <c r="H193" s="68">
        <v>0</v>
      </c>
      <c r="I193" s="66"/>
      <c r="J193" s="66"/>
      <c r="M193" s="67">
        <f t="shared" si="24"/>
        <v>0</v>
      </c>
      <c r="O193" s="53">
        <v>2</v>
      </c>
      <c r="P193" s="53">
        <v>6</v>
      </c>
      <c r="Q193" s="53">
        <f t="shared" si="25"/>
        <v>8</v>
      </c>
    </row>
    <row r="194" spans="2:17" ht="15" hidden="1" customHeight="1" x14ac:dyDescent="0.2">
      <c r="B194" s="44"/>
      <c r="C194" s="65" t="s">
        <v>39</v>
      </c>
      <c r="D194" s="61" t="s">
        <v>109</v>
      </c>
      <c r="E194" s="62" t="s">
        <v>109</v>
      </c>
      <c r="F194" s="68">
        <v>0</v>
      </c>
      <c r="G194" s="68">
        <v>0</v>
      </c>
      <c r="H194" s="68">
        <v>0</v>
      </c>
      <c r="I194" s="66"/>
      <c r="J194" s="66"/>
      <c r="M194" s="67">
        <f t="shared" si="24"/>
        <v>0</v>
      </c>
      <c r="O194" s="53">
        <v>2</v>
      </c>
      <c r="P194" s="53">
        <v>6</v>
      </c>
      <c r="Q194" s="53">
        <f t="shared" si="25"/>
        <v>9</v>
      </c>
    </row>
    <row r="195" spans="2:17" ht="15" hidden="1" customHeight="1" x14ac:dyDescent="0.2">
      <c r="B195" s="44"/>
      <c r="C195" s="83" t="s">
        <v>39</v>
      </c>
      <c r="D195" s="70" t="s">
        <v>109</v>
      </c>
      <c r="E195" s="71" t="s">
        <v>109</v>
      </c>
      <c r="F195" s="78">
        <v>0</v>
      </c>
      <c r="G195" s="78">
        <v>0</v>
      </c>
      <c r="H195" s="78">
        <v>0</v>
      </c>
      <c r="I195" s="84"/>
      <c r="J195" s="84"/>
      <c r="M195" s="67">
        <f t="shared" si="24"/>
        <v>0</v>
      </c>
      <c r="O195" s="53">
        <v>2</v>
      </c>
      <c r="P195" s="53">
        <v>6</v>
      </c>
      <c r="Q195" s="53">
        <f t="shared" si="25"/>
        <v>10</v>
      </c>
    </row>
    <row r="196" spans="2:17" ht="15" customHeight="1" x14ac:dyDescent="0.2">
      <c r="B196" s="44"/>
      <c r="C196" s="65" t="s">
        <v>40</v>
      </c>
      <c r="D196" s="61" t="s">
        <v>225</v>
      </c>
      <c r="E196" s="62" t="s">
        <v>226</v>
      </c>
      <c r="F196" s="13">
        <v>126106</v>
      </c>
      <c r="G196" s="13">
        <v>131006</v>
      </c>
      <c r="H196" s="13">
        <v>132619</v>
      </c>
      <c r="M196" s="67">
        <f t="shared" si="24"/>
        <v>1</v>
      </c>
      <c r="O196" s="53">
        <v>2</v>
      </c>
      <c r="P196" s="53">
        <v>7</v>
      </c>
      <c r="Q196" s="53">
        <f t="shared" si="25"/>
        <v>1</v>
      </c>
    </row>
    <row r="197" spans="2:17" ht="15" customHeight="1" x14ac:dyDescent="0.2">
      <c r="B197" s="44"/>
      <c r="C197" s="73" t="s">
        <v>227</v>
      </c>
      <c r="D197" s="74"/>
      <c r="E197" s="75"/>
      <c r="F197" s="76">
        <v>1477528</v>
      </c>
      <c r="G197" s="76">
        <v>1558979</v>
      </c>
      <c r="H197" s="76">
        <v>1545501</v>
      </c>
      <c r="M197" s="59">
        <f>IF(SUM(M186:M196)=0,0,1)</f>
        <v>1</v>
      </c>
    </row>
    <row r="198" spans="2:17" ht="15" customHeight="1" x14ac:dyDescent="0.2">
      <c r="B198" s="44"/>
      <c r="C198" s="65"/>
      <c r="D198" s="61"/>
      <c r="E198" s="62"/>
      <c r="F198" s="13"/>
      <c r="G198" s="13"/>
      <c r="H198" s="13"/>
      <c r="M198" s="59">
        <f>IF(M197=0,0,1)</f>
        <v>1</v>
      </c>
    </row>
    <row r="199" spans="2:17" ht="15" customHeight="1" x14ac:dyDescent="0.2">
      <c r="B199" s="44"/>
      <c r="C199" s="65" t="s">
        <v>39</v>
      </c>
      <c r="D199" s="61" t="s">
        <v>228</v>
      </c>
      <c r="E199" s="62" t="s">
        <v>229</v>
      </c>
      <c r="F199" s="13">
        <v>230417</v>
      </c>
      <c r="G199" s="13">
        <v>244368</v>
      </c>
      <c r="H199" s="13">
        <v>243008</v>
      </c>
      <c r="M199" s="67">
        <f>IF(LEN(E199)&lt;2,0,1)</f>
        <v>1</v>
      </c>
      <c r="O199" s="53">
        <v>2</v>
      </c>
      <c r="P199" s="53">
        <v>8</v>
      </c>
      <c r="Q199" s="66">
        <v>1</v>
      </c>
    </row>
    <row r="200" spans="2:17" ht="15" customHeight="1" x14ac:dyDescent="0.2">
      <c r="B200" s="44"/>
      <c r="C200" s="65" t="s">
        <v>39</v>
      </c>
      <c r="D200" s="61" t="s">
        <v>230</v>
      </c>
      <c r="E200" s="62" t="s">
        <v>231</v>
      </c>
      <c r="F200" s="13">
        <v>215960</v>
      </c>
      <c r="G200" s="13">
        <v>228640</v>
      </c>
      <c r="H200" s="13">
        <v>226559</v>
      </c>
      <c r="M200" s="67">
        <f t="shared" ref="M200:M209" si="26">IF(LEN(E200)&lt;2,0,1)</f>
        <v>1</v>
      </c>
      <c r="O200" s="53">
        <v>2</v>
      </c>
      <c r="P200" s="53">
        <v>8</v>
      </c>
      <c r="Q200" s="53">
        <f>IF(P200=P199,Q199+1,1)</f>
        <v>2</v>
      </c>
    </row>
    <row r="201" spans="2:17" ht="15" customHeight="1" x14ac:dyDescent="0.2">
      <c r="B201" s="44"/>
      <c r="C201" s="65" t="s">
        <v>39</v>
      </c>
      <c r="D201" s="61" t="s">
        <v>232</v>
      </c>
      <c r="E201" s="62" t="s">
        <v>233</v>
      </c>
      <c r="F201" s="13">
        <v>214398</v>
      </c>
      <c r="G201" s="13">
        <v>232924</v>
      </c>
      <c r="H201" s="13">
        <v>238149</v>
      </c>
      <c r="M201" s="67">
        <f t="shared" si="26"/>
        <v>1</v>
      </c>
      <c r="O201" s="53">
        <v>2</v>
      </c>
      <c r="P201" s="53">
        <v>8</v>
      </c>
      <c r="Q201" s="53">
        <f t="shared" ref="Q201:Q209" si="27">IF(P201=P200,Q200+1,1)</f>
        <v>3</v>
      </c>
    </row>
    <row r="202" spans="2:17" ht="15" customHeight="1" x14ac:dyDescent="0.2">
      <c r="B202" s="44"/>
      <c r="C202" s="65" t="s">
        <v>39</v>
      </c>
      <c r="D202" s="61" t="s">
        <v>234</v>
      </c>
      <c r="E202" s="62" t="s">
        <v>235</v>
      </c>
      <c r="F202" s="13">
        <v>107146</v>
      </c>
      <c r="G202" s="13">
        <v>113358</v>
      </c>
      <c r="H202" s="13">
        <v>112620</v>
      </c>
      <c r="M202" s="67">
        <f t="shared" si="26"/>
        <v>1</v>
      </c>
      <c r="O202" s="53">
        <v>2</v>
      </c>
      <c r="P202" s="53">
        <v>8</v>
      </c>
      <c r="Q202" s="53">
        <f t="shared" si="27"/>
        <v>4</v>
      </c>
    </row>
    <row r="203" spans="2:17" ht="15" hidden="1" customHeight="1" x14ac:dyDescent="0.2">
      <c r="B203" s="44"/>
      <c r="C203" s="65" t="s">
        <v>39</v>
      </c>
      <c r="D203" s="61" t="s">
        <v>109</v>
      </c>
      <c r="E203" s="62" t="s">
        <v>109</v>
      </c>
      <c r="F203" s="68">
        <v>0</v>
      </c>
      <c r="G203" s="68">
        <v>0</v>
      </c>
      <c r="H203" s="68">
        <v>0</v>
      </c>
      <c r="M203" s="67">
        <f t="shared" si="26"/>
        <v>0</v>
      </c>
      <c r="O203" s="53">
        <v>2</v>
      </c>
      <c r="P203" s="53">
        <v>8</v>
      </c>
      <c r="Q203" s="53">
        <f t="shared" si="27"/>
        <v>5</v>
      </c>
    </row>
    <row r="204" spans="2:17" ht="15" hidden="1" customHeight="1" x14ac:dyDescent="0.2">
      <c r="B204" s="44"/>
      <c r="C204" s="65" t="s">
        <v>39</v>
      </c>
      <c r="D204" s="61" t="s">
        <v>109</v>
      </c>
      <c r="E204" s="62" t="s">
        <v>109</v>
      </c>
      <c r="F204" s="68">
        <v>0</v>
      </c>
      <c r="G204" s="68">
        <v>0</v>
      </c>
      <c r="H204" s="68">
        <v>0</v>
      </c>
      <c r="M204" s="67">
        <f t="shared" si="26"/>
        <v>0</v>
      </c>
      <c r="O204" s="53">
        <v>2</v>
      </c>
      <c r="P204" s="53">
        <v>8</v>
      </c>
      <c r="Q204" s="53">
        <f t="shared" si="27"/>
        <v>6</v>
      </c>
    </row>
    <row r="205" spans="2:17" ht="15" hidden="1" customHeight="1" x14ac:dyDescent="0.2">
      <c r="B205" s="44"/>
      <c r="C205" s="65" t="s">
        <v>39</v>
      </c>
      <c r="D205" s="61" t="s">
        <v>109</v>
      </c>
      <c r="E205" s="62" t="s">
        <v>109</v>
      </c>
      <c r="F205" s="68">
        <v>0</v>
      </c>
      <c r="G205" s="68">
        <v>0</v>
      </c>
      <c r="H205" s="68">
        <v>0</v>
      </c>
      <c r="M205" s="67">
        <f t="shared" si="26"/>
        <v>0</v>
      </c>
      <c r="O205" s="53">
        <v>2</v>
      </c>
      <c r="P205" s="53">
        <v>8</v>
      </c>
      <c r="Q205" s="53">
        <f t="shared" si="27"/>
        <v>7</v>
      </c>
    </row>
    <row r="206" spans="2:17" ht="15" hidden="1" customHeight="1" x14ac:dyDescent="0.2">
      <c r="B206" s="44"/>
      <c r="C206" s="65" t="s">
        <v>39</v>
      </c>
      <c r="D206" s="61" t="s">
        <v>109</v>
      </c>
      <c r="E206" s="62" t="s">
        <v>109</v>
      </c>
      <c r="F206" s="68">
        <v>0</v>
      </c>
      <c r="G206" s="68">
        <v>0</v>
      </c>
      <c r="H206" s="68">
        <v>0</v>
      </c>
      <c r="M206" s="67">
        <f t="shared" si="26"/>
        <v>0</v>
      </c>
      <c r="O206" s="53">
        <v>2</v>
      </c>
      <c r="P206" s="53">
        <v>8</v>
      </c>
      <c r="Q206" s="53">
        <f t="shared" si="27"/>
        <v>8</v>
      </c>
    </row>
    <row r="207" spans="2:17" ht="15" hidden="1" customHeight="1" x14ac:dyDescent="0.2">
      <c r="B207" s="44"/>
      <c r="C207" s="65" t="s">
        <v>39</v>
      </c>
      <c r="D207" s="61" t="s">
        <v>109</v>
      </c>
      <c r="E207" s="62" t="s">
        <v>109</v>
      </c>
      <c r="F207" s="68">
        <v>0</v>
      </c>
      <c r="G207" s="68">
        <v>0</v>
      </c>
      <c r="H207" s="68">
        <v>0</v>
      </c>
      <c r="M207" s="67">
        <f t="shared" si="26"/>
        <v>0</v>
      </c>
      <c r="O207" s="53">
        <v>2</v>
      </c>
      <c r="P207" s="53">
        <v>8</v>
      </c>
      <c r="Q207" s="53">
        <f t="shared" si="27"/>
        <v>9</v>
      </c>
    </row>
    <row r="208" spans="2:17" ht="15" hidden="1" customHeight="1" x14ac:dyDescent="0.2">
      <c r="B208" s="44"/>
      <c r="C208" s="65" t="s">
        <v>39</v>
      </c>
      <c r="D208" s="61" t="s">
        <v>109</v>
      </c>
      <c r="E208" s="62" t="s">
        <v>109</v>
      </c>
      <c r="F208" s="68">
        <v>0</v>
      </c>
      <c r="G208" s="68">
        <v>0</v>
      </c>
      <c r="H208" s="68">
        <v>0</v>
      </c>
      <c r="M208" s="67">
        <f t="shared" si="26"/>
        <v>0</v>
      </c>
      <c r="O208" s="53">
        <v>2</v>
      </c>
      <c r="P208" s="53">
        <v>8</v>
      </c>
      <c r="Q208" s="53">
        <f t="shared" si="27"/>
        <v>10</v>
      </c>
    </row>
    <row r="209" spans="2:17" ht="15" customHeight="1" x14ac:dyDescent="0.2">
      <c r="B209" s="44"/>
      <c r="C209" s="65" t="s">
        <v>40</v>
      </c>
      <c r="D209" s="61" t="s">
        <v>236</v>
      </c>
      <c r="E209" s="62" t="s">
        <v>237</v>
      </c>
      <c r="F209" s="13">
        <v>164035</v>
      </c>
      <c r="G209" s="13">
        <v>168394</v>
      </c>
      <c r="H209" s="13">
        <v>171912</v>
      </c>
      <c r="M209" s="67">
        <f t="shared" si="26"/>
        <v>1</v>
      </c>
      <c r="O209" s="53">
        <v>2</v>
      </c>
      <c r="P209" s="53">
        <v>9</v>
      </c>
      <c r="Q209" s="53">
        <f t="shared" si="27"/>
        <v>1</v>
      </c>
    </row>
    <row r="210" spans="2:17" ht="15" customHeight="1" x14ac:dyDescent="0.2">
      <c r="B210" s="44"/>
      <c r="C210" s="73" t="s">
        <v>238</v>
      </c>
      <c r="D210" s="74"/>
      <c r="E210" s="75"/>
      <c r="F210" s="76">
        <v>931956</v>
      </c>
      <c r="G210" s="76">
        <v>987684</v>
      </c>
      <c r="H210" s="76">
        <v>992248</v>
      </c>
      <c r="M210" s="59">
        <f>IF(SUM(M199:M209)=0,0,1)</f>
        <v>1</v>
      </c>
    </row>
    <row r="211" spans="2:17" ht="15" customHeight="1" x14ac:dyDescent="0.2">
      <c r="B211" s="44"/>
      <c r="C211" s="65"/>
      <c r="D211" s="61"/>
      <c r="E211" s="62"/>
      <c r="F211" s="13"/>
      <c r="G211" s="13"/>
      <c r="H211" s="13"/>
      <c r="M211" s="59">
        <f>IF(M210=0,0,1)</f>
        <v>1</v>
      </c>
    </row>
    <row r="212" spans="2:17" ht="15" hidden="1" customHeight="1" x14ac:dyDescent="0.2">
      <c r="B212" s="44"/>
      <c r="C212" s="65" t="s">
        <v>39</v>
      </c>
      <c r="D212" s="61" t="s">
        <v>109</v>
      </c>
      <c r="E212" s="62" t="s">
        <v>109</v>
      </c>
      <c r="F212" s="68">
        <v>0</v>
      </c>
      <c r="G212" s="68">
        <v>0</v>
      </c>
      <c r="H212" s="68">
        <v>0</v>
      </c>
      <c r="M212" s="67">
        <f>IF(LEN(E212)&lt;2,0,1)</f>
        <v>0</v>
      </c>
      <c r="O212" s="53">
        <v>2</v>
      </c>
      <c r="P212" s="53">
        <v>10</v>
      </c>
      <c r="Q212" s="66">
        <v>1</v>
      </c>
    </row>
    <row r="213" spans="2:17" ht="15" hidden="1" customHeight="1" x14ac:dyDescent="0.2">
      <c r="B213" s="44"/>
      <c r="C213" s="65" t="s">
        <v>39</v>
      </c>
      <c r="D213" s="61" t="s">
        <v>109</v>
      </c>
      <c r="E213" s="62" t="s">
        <v>109</v>
      </c>
      <c r="F213" s="68">
        <v>0</v>
      </c>
      <c r="G213" s="68">
        <v>0</v>
      </c>
      <c r="H213" s="68">
        <v>0</v>
      </c>
      <c r="M213" s="67">
        <f t="shared" ref="M213:M222" si="28">IF(LEN(E213)&lt;2,0,1)</f>
        <v>0</v>
      </c>
      <c r="O213" s="53">
        <v>2</v>
      </c>
      <c r="P213" s="53">
        <v>10</v>
      </c>
      <c r="Q213" s="53">
        <f>IF(P213=P212,Q212+1,1)</f>
        <v>2</v>
      </c>
    </row>
    <row r="214" spans="2:17" ht="15" hidden="1" customHeight="1" x14ac:dyDescent="0.2">
      <c r="B214" s="44"/>
      <c r="C214" s="65" t="s">
        <v>39</v>
      </c>
      <c r="D214" s="61" t="s">
        <v>109</v>
      </c>
      <c r="E214" s="62" t="s">
        <v>109</v>
      </c>
      <c r="F214" s="68">
        <v>0</v>
      </c>
      <c r="G214" s="68">
        <v>0</v>
      </c>
      <c r="H214" s="68">
        <v>0</v>
      </c>
      <c r="M214" s="67">
        <f t="shared" si="28"/>
        <v>0</v>
      </c>
      <c r="O214" s="53">
        <v>2</v>
      </c>
      <c r="P214" s="53">
        <v>10</v>
      </c>
      <c r="Q214" s="53">
        <f t="shared" ref="Q214:Q222" si="29">IF(P214=P213,Q213+1,1)</f>
        <v>3</v>
      </c>
    </row>
    <row r="215" spans="2:17" ht="15" hidden="1" customHeight="1" x14ac:dyDescent="0.2">
      <c r="B215" s="44"/>
      <c r="C215" s="65" t="s">
        <v>39</v>
      </c>
      <c r="D215" s="61" t="s">
        <v>109</v>
      </c>
      <c r="E215" s="62" t="s">
        <v>109</v>
      </c>
      <c r="F215" s="68">
        <v>0</v>
      </c>
      <c r="G215" s="68">
        <v>0</v>
      </c>
      <c r="H215" s="68">
        <v>0</v>
      </c>
      <c r="M215" s="67">
        <f t="shared" si="28"/>
        <v>0</v>
      </c>
      <c r="O215" s="53">
        <v>2</v>
      </c>
      <c r="P215" s="53">
        <v>10</v>
      </c>
      <c r="Q215" s="53">
        <f t="shared" si="29"/>
        <v>4</v>
      </c>
    </row>
    <row r="216" spans="2:17" ht="15" hidden="1" customHeight="1" x14ac:dyDescent="0.2">
      <c r="B216" s="44"/>
      <c r="C216" s="65" t="s">
        <v>39</v>
      </c>
      <c r="D216" s="61" t="s">
        <v>109</v>
      </c>
      <c r="E216" s="62" t="s">
        <v>109</v>
      </c>
      <c r="F216" s="68">
        <v>0</v>
      </c>
      <c r="G216" s="68">
        <v>0</v>
      </c>
      <c r="H216" s="68">
        <v>0</v>
      </c>
      <c r="M216" s="67">
        <f t="shared" si="28"/>
        <v>0</v>
      </c>
      <c r="O216" s="53">
        <v>2</v>
      </c>
      <c r="P216" s="53">
        <v>10</v>
      </c>
      <c r="Q216" s="53">
        <f t="shared" si="29"/>
        <v>5</v>
      </c>
    </row>
    <row r="217" spans="2:17" ht="15" hidden="1" customHeight="1" x14ac:dyDescent="0.2">
      <c r="B217" s="44"/>
      <c r="C217" s="65" t="s">
        <v>39</v>
      </c>
      <c r="D217" s="61" t="s">
        <v>109</v>
      </c>
      <c r="E217" s="62" t="s">
        <v>109</v>
      </c>
      <c r="F217" s="68">
        <v>0</v>
      </c>
      <c r="G217" s="68">
        <v>0</v>
      </c>
      <c r="H217" s="68">
        <v>0</v>
      </c>
      <c r="M217" s="67">
        <f t="shared" si="28"/>
        <v>0</v>
      </c>
      <c r="O217" s="53">
        <v>2</v>
      </c>
      <c r="P217" s="53">
        <v>10</v>
      </c>
      <c r="Q217" s="53">
        <f t="shared" si="29"/>
        <v>6</v>
      </c>
    </row>
    <row r="218" spans="2:17" ht="15" hidden="1" customHeight="1" x14ac:dyDescent="0.2">
      <c r="B218" s="44"/>
      <c r="C218" s="65" t="s">
        <v>39</v>
      </c>
      <c r="D218" s="61" t="s">
        <v>109</v>
      </c>
      <c r="E218" s="62" t="s">
        <v>109</v>
      </c>
      <c r="F218" s="68">
        <v>0</v>
      </c>
      <c r="G218" s="68">
        <v>0</v>
      </c>
      <c r="H218" s="68">
        <v>0</v>
      </c>
      <c r="M218" s="67">
        <f t="shared" si="28"/>
        <v>0</v>
      </c>
      <c r="O218" s="53">
        <v>2</v>
      </c>
      <c r="P218" s="53">
        <v>10</v>
      </c>
      <c r="Q218" s="53">
        <f t="shared" si="29"/>
        <v>7</v>
      </c>
    </row>
    <row r="219" spans="2:17" ht="15" hidden="1" customHeight="1" x14ac:dyDescent="0.2">
      <c r="B219" s="44"/>
      <c r="C219" s="65" t="s">
        <v>39</v>
      </c>
      <c r="D219" s="61" t="s">
        <v>109</v>
      </c>
      <c r="E219" s="62" t="s">
        <v>109</v>
      </c>
      <c r="F219" s="68">
        <v>0</v>
      </c>
      <c r="G219" s="68">
        <v>0</v>
      </c>
      <c r="H219" s="68">
        <v>0</v>
      </c>
      <c r="M219" s="67">
        <f t="shared" si="28"/>
        <v>0</v>
      </c>
      <c r="O219" s="53">
        <v>2</v>
      </c>
      <c r="P219" s="53">
        <v>10</v>
      </c>
      <c r="Q219" s="53">
        <f t="shared" si="29"/>
        <v>8</v>
      </c>
    </row>
    <row r="220" spans="2:17" ht="15" hidden="1" customHeight="1" x14ac:dyDescent="0.2">
      <c r="B220" s="44"/>
      <c r="C220" s="65" t="s">
        <v>39</v>
      </c>
      <c r="D220" s="61" t="s">
        <v>109</v>
      </c>
      <c r="E220" s="62" t="s">
        <v>109</v>
      </c>
      <c r="F220" s="68">
        <v>0</v>
      </c>
      <c r="G220" s="68">
        <v>0</v>
      </c>
      <c r="H220" s="68">
        <v>0</v>
      </c>
      <c r="M220" s="67">
        <f t="shared" si="28"/>
        <v>0</v>
      </c>
      <c r="O220" s="53">
        <v>2</v>
      </c>
      <c r="P220" s="53">
        <v>10</v>
      </c>
      <c r="Q220" s="53">
        <f t="shared" si="29"/>
        <v>9</v>
      </c>
    </row>
    <row r="221" spans="2:17" ht="15" hidden="1" customHeight="1" x14ac:dyDescent="0.2">
      <c r="B221" s="44"/>
      <c r="C221" s="65" t="s">
        <v>39</v>
      </c>
      <c r="D221" s="61" t="s">
        <v>109</v>
      </c>
      <c r="E221" s="62" t="s">
        <v>109</v>
      </c>
      <c r="F221" s="68">
        <v>0</v>
      </c>
      <c r="G221" s="68">
        <v>0</v>
      </c>
      <c r="H221" s="68">
        <v>0</v>
      </c>
      <c r="M221" s="67">
        <f t="shared" si="28"/>
        <v>0</v>
      </c>
      <c r="O221" s="53">
        <v>2</v>
      </c>
      <c r="P221" s="53">
        <v>10</v>
      </c>
      <c r="Q221" s="53">
        <f t="shared" si="29"/>
        <v>10</v>
      </c>
    </row>
    <row r="222" spans="2:17" ht="15" hidden="1" customHeight="1" x14ac:dyDescent="0.2">
      <c r="B222" s="44"/>
      <c r="C222" s="65" t="s">
        <v>40</v>
      </c>
      <c r="D222" s="61" t="s">
        <v>109</v>
      </c>
      <c r="E222" s="62" t="s">
        <v>109</v>
      </c>
      <c r="F222" s="68">
        <v>0</v>
      </c>
      <c r="G222" s="68">
        <v>0</v>
      </c>
      <c r="H222" s="68">
        <v>0</v>
      </c>
      <c r="M222" s="67">
        <f t="shared" si="28"/>
        <v>0</v>
      </c>
      <c r="O222" s="53">
        <v>2</v>
      </c>
      <c r="P222" s="53">
        <v>11</v>
      </c>
      <c r="Q222" s="53">
        <f t="shared" si="29"/>
        <v>1</v>
      </c>
    </row>
    <row r="223" spans="2:17" ht="15" hidden="1" customHeight="1" x14ac:dyDescent="0.2">
      <c r="B223" s="44"/>
      <c r="C223" s="73" t="s">
        <v>109</v>
      </c>
      <c r="D223" s="74"/>
      <c r="E223" s="75"/>
      <c r="F223" s="77">
        <v>0</v>
      </c>
      <c r="G223" s="77">
        <v>0</v>
      </c>
      <c r="H223" s="77">
        <v>0</v>
      </c>
      <c r="M223" s="59">
        <f>IF(SUM(M212:M222)=0,0,1)</f>
        <v>0</v>
      </c>
    </row>
    <row r="224" spans="2:17" ht="15" hidden="1" customHeight="1" x14ac:dyDescent="0.2">
      <c r="B224" s="44"/>
      <c r="C224" s="65"/>
      <c r="D224" s="61"/>
      <c r="E224" s="62"/>
      <c r="F224" s="68"/>
      <c r="G224" s="68"/>
      <c r="H224" s="68"/>
      <c r="M224" s="59">
        <f>IF(M223=0,0,1)</f>
        <v>0</v>
      </c>
    </row>
    <row r="225" spans="2:24" ht="15" hidden="1" customHeight="1" x14ac:dyDescent="0.2">
      <c r="B225" s="44"/>
      <c r="C225" s="65" t="s">
        <v>39</v>
      </c>
      <c r="D225" s="61" t="s">
        <v>109</v>
      </c>
      <c r="E225" s="62" t="s">
        <v>109</v>
      </c>
      <c r="F225" s="68">
        <v>0</v>
      </c>
      <c r="G225" s="68">
        <v>0</v>
      </c>
      <c r="H225" s="68">
        <v>0</v>
      </c>
      <c r="M225" s="67">
        <f>IF(LEN(E225)&lt;2,0,1)</f>
        <v>0</v>
      </c>
      <c r="O225" s="53">
        <v>2</v>
      </c>
      <c r="P225" s="53">
        <v>12</v>
      </c>
      <c r="Q225" s="66">
        <v>1</v>
      </c>
    </row>
    <row r="226" spans="2:24" ht="15" hidden="1" customHeight="1" x14ac:dyDescent="0.2">
      <c r="B226" s="44"/>
      <c r="C226" s="65" t="s">
        <v>39</v>
      </c>
      <c r="D226" s="61" t="s">
        <v>109</v>
      </c>
      <c r="E226" s="62" t="s">
        <v>109</v>
      </c>
      <c r="F226" s="68">
        <v>0</v>
      </c>
      <c r="G226" s="68">
        <v>0</v>
      </c>
      <c r="H226" s="68">
        <v>0</v>
      </c>
      <c r="M226" s="67">
        <f t="shared" ref="M226:M235" si="30">IF(LEN(E226)&lt;2,0,1)</f>
        <v>0</v>
      </c>
      <c r="O226" s="53">
        <v>2</v>
      </c>
      <c r="P226" s="53">
        <v>12</v>
      </c>
      <c r="Q226" s="53">
        <f>IF(P226=P225,Q225+1,1)</f>
        <v>2</v>
      </c>
    </row>
    <row r="227" spans="2:24" ht="15" hidden="1" customHeight="1" x14ac:dyDescent="0.2">
      <c r="B227" s="44"/>
      <c r="C227" s="65" t="s">
        <v>39</v>
      </c>
      <c r="D227" s="61" t="s">
        <v>109</v>
      </c>
      <c r="E227" s="62" t="s">
        <v>109</v>
      </c>
      <c r="F227" s="68">
        <v>0</v>
      </c>
      <c r="G227" s="68">
        <v>0</v>
      </c>
      <c r="H227" s="68">
        <v>0</v>
      </c>
      <c r="M227" s="67">
        <f t="shared" si="30"/>
        <v>0</v>
      </c>
      <c r="O227" s="53">
        <v>2</v>
      </c>
      <c r="P227" s="53">
        <v>12</v>
      </c>
      <c r="Q227" s="53">
        <f t="shared" ref="Q227:Q235" si="31">IF(P227=P226,Q226+1,1)</f>
        <v>3</v>
      </c>
    </row>
    <row r="228" spans="2:24" s="66" customFormat="1" ht="15" hidden="1" customHeight="1" x14ac:dyDescent="0.2">
      <c r="B228" s="44"/>
      <c r="C228" s="65" t="s">
        <v>39</v>
      </c>
      <c r="D228" s="61" t="s">
        <v>109</v>
      </c>
      <c r="E228" s="62" t="s">
        <v>109</v>
      </c>
      <c r="F228" s="68">
        <v>0</v>
      </c>
      <c r="G228" s="68">
        <v>0</v>
      </c>
      <c r="H228" s="68">
        <v>0</v>
      </c>
      <c r="I228" s="53"/>
      <c r="J228" s="53"/>
      <c r="K228" s="53"/>
      <c r="L228" s="53"/>
      <c r="M228" s="67">
        <f t="shared" si="30"/>
        <v>0</v>
      </c>
      <c r="O228" s="53">
        <v>2</v>
      </c>
      <c r="P228" s="53">
        <v>12</v>
      </c>
      <c r="Q228" s="53">
        <f t="shared" si="31"/>
        <v>4</v>
      </c>
      <c r="U228" s="53"/>
      <c r="V228" s="53"/>
      <c r="W228" s="53"/>
      <c r="X228" s="53"/>
    </row>
    <row r="229" spans="2:24" ht="15" hidden="1" customHeight="1" x14ac:dyDescent="0.2">
      <c r="B229" s="44"/>
      <c r="C229" s="65" t="s">
        <v>39</v>
      </c>
      <c r="D229" s="61" t="s">
        <v>109</v>
      </c>
      <c r="E229" s="62" t="s">
        <v>109</v>
      </c>
      <c r="F229" s="68">
        <v>0</v>
      </c>
      <c r="G229" s="68">
        <v>0</v>
      </c>
      <c r="H229" s="68">
        <v>0</v>
      </c>
      <c r="M229" s="67">
        <f t="shared" si="30"/>
        <v>0</v>
      </c>
      <c r="O229" s="53">
        <v>2</v>
      </c>
      <c r="P229" s="53">
        <v>12</v>
      </c>
      <c r="Q229" s="53">
        <f t="shared" si="31"/>
        <v>5</v>
      </c>
      <c r="U229" s="66"/>
      <c r="V229" s="66"/>
      <c r="W229" s="66"/>
      <c r="X229" s="66"/>
    </row>
    <row r="230" spans="2:24" ht="15" hidden="1" customHeight="1" x14ac:dyDescent="0.2">
      <c r="B230" s="44"/>
      <c r="C230" s="65" t="s">
        <v>39</v>
      </c>
      <c r="D230" s="61" t="s">
        <v>109</v>
      </c>
      <c r="E230" s="62" t="s">
        <v>109</v>
      </c>
      <c r="F230" s="68">
        <v>0</v>
      </c>
      <c r="G230" s="68">
        <v>0</v>
      </c>
      <c r="H230" s="68">
        <v>0</v>
      </c>
      <c r="M230" s="67">
        <f t="shared" si="30"/>
        <v>0</v>
      </c>
      <c r="O230" s="53">
        <v>2</v>
      </c>
      <c r="P230" s="53">
        <v>12</v>
      </c>
      <c r="Q230" s="53">
        <f t="shared" si="31"/>
        <v>6</v>
      </c>
    </row>
    <row r="231" spans="2:24" ht="15" hidden="1" customHeight="1" x14ac:dyDescent="0.2">
      <c r="B231" s="44"/>
      <c r="C231" s="65" t="s">
        <v>39</v>
      </c>
      <c r="D231" s="61" t="s">
        <v>109</v>
      </c>
      <c r="E231" s="62" t="s">
        <v>109</v>
      </c>
      <c r="F231" s="68">
        <v>0</v>
      </c>
      <c r="G231" s="68">
        <v>0</v>
      </c>
      <c r="H231" s="68">
        <v>0</v>
      </c>
      <c r="M231" s="67">
        <f t="shared" si="30"/>
        <v>0</v>
      </c>
      <c r="O231" s="53">
        <v>2</v>
      </c>
      <c r="P231" s="53">
        <v>12</v>
      </c>
      <c r="Q231" s="53">
        <f t="shared" si="31"/>
        <v>7</v>
      </c>
    </row>
    <row r="232" spans="2:24" ht="15" hidden="1" customHeight="1" x14ac:dyDescent="0.2">
      <c r="B232" s="44"/>
      <c r="C232" s="65" t="s">
        <v>39</v>
      </c>
      <c r="D232" s="61" t="s">
        <v>109</v>
      </c>
      <c r="E232" s="62" t="s">
        <v>109</v>
      </c>
      <c r="F232" s="68">
        <v>0</v>
      </c>
      <c r="G232" s="68">
        <v>0</v>
      </c>
      <c r="H232" s="68">
        <v>0</v>
      </c>
      <c r="M232" s="67">
        <f t="shared" si="30"/>
        <v>0</v>
      </c>
      <c r="O232" s="53">
        <v>2</v>
      </c>
      <c r="P232" s="53">
        <v>12</v>
      </c>
      <c r="Q232" s="53">
        <f t="shared" si="31"/>
        <v>8</v>
      </c>
    </row>
    <row r="233" spans="2:24" ht="15" hidden="1" customHeight="1" x14ac:dyDescent="0.2">
      <c r="B233" s="44"/>
      <c r="C233" s="65" t="s">
        <v>39</v>
      </c>
      <c r="D233" s="61" t="s">
        <v>109</v>
      </c>
      <c r="E233" s="62" t="s">
        <v>109</v>
      </c>
      <c r="F233" s="68">
        <v>0</v>
      </c>
      <c r="G233" s="68">
        <v>0</v>
      </c>
      <c r="H233" s="68">
        <v>0</v>
      </c>
      <c r="M233" s="67">
        <f t="shared" si="30"/>
        <v>0</v>
      </c>
      <c r="O233" s="53">
        <v>2</v>
      </c>
      <c r="P233" s="53">
        <v>12</v>
      </c>
      <c r="Q233" s="53">
        <f t="shared" si="31"/>
        <v>9</v>
      </c>
    </row>
    <row r="234" spans="2:24" ht="15" hidden="1" customHeight="1" x14ac:dyDescent="0.2">
      <c r="B234" s="44"/>
      <c r="C234" s="65" t="s">
        <v>39</v>
      </c>
      <c r="D234" s="61" t="s">
        <v>109</v>
      </c>
      <c r="E234" s="62" t="s">
        <v>109</v>
      </c>
      <c r="F234" s="68">
        <v>0</v>
      </c>
      <c r="G234" s="68">
        <v>0</v>
      </c>
      <c r="H234" s="68">
        <v>0</v>
      </c>
      <c r="M234" s="67">
        <f t="shared" si="30"/>
        <v>0</v>
      </c>
      <c r="O234" s="53">
        <v>2</v>
      </c>
      <c r="P234" s="53">
        <v>12</v>
      </c>
      <c r="Q234" s="53">
        <f t="shared" si="31"/>
        <v>10</v>
      </c>
    </row>
    <row r="235" spans="2:24" ht="15" hidden="1" customHeight="1" x14ac:dyDescent="0.2">
      <c r="B235" s="44"/>
      <c r="C235" s="65" t="s">
        <v>40</v>
      </c>
      <c r="D235" s="61" t="s">
        <v>109</v>
      </c>
      <c r="E235" s="62" t="s">
        <v>109</v>
      </c>
      <c r="F235" s="68">
        <v>0</v>
      </c>
      <c r="G235" s="68">
        <v>0</v>
      </c>
      <c r="H235" s="68">
        <v>0</v>
      </c>
      <c r="M235" s="67">
        <f t="shared" si="30"/>
        <v>0</v>
      </c>
      <c r="O235" s="53">
        <v>2</v>
      </c>
      <c r="P235" s="53">
        <v>13</v>
      </c>
      <c r="Q235" s="53">
        <f t="shared" si="31"/>
        <v>1</v>
      </c>
    </row>
    <row r="236" spans="2:24" ht="15" hidden="1" customHeight="1" x14ac:dyDescent="0.2">
      <c r="B236" s="44"/>
      <c r="C236" s="73" t="s">
        <v>109</v>
      </c>
      <c r="D236" s="74"/>
      <c r="E236" s="75"/>
      <c r="F236" s="77">
        <v>0</v>
      </c>
      <c r="G236" s="77">
        <v>0</v>
      </c>
      <c r="H236" s="77">
        <v>0</v>
      </c>
      <c r="M236" s="59">
        <f>IF(SUM(M225:M235)=0,0,1)</f>
        <v>0</v>
      </c>
    </row>
    <row r="237" spans="2:24" ht="15" hidden="1" customHeight="1" x14ac:dyDescent="0.2">
      <c r="B237" s="44"/>
      <c r="C237" s="65"/>
      <c r="D237" s="61"/>
      <c r="E237" s="62"/>
      <c r="F237" s="68"/>
      <c r="G237" s="68"/>
      <c r="H237" s="68"/>
      <c r="M237" s="59">
        <f>IF(M236=0,0,1)</f>
        <v>0</v>
      </c>
    </row>
    <row r="238" spans="2:24" ht="15" hidden="1" customHeight="1" x14ac:dyDescent="0.2">
      <c r="B238" s="44"/>
      <c r="C238" s="65" t="s">
        <v>39</v>
      </c>
      <c r="D238" s="61" t="s">
        <v>109</v>
      </c>
      <c r="E238" s="62" t="s">
        <v>109</v>
      </c>
      <c r="F238" s="68">
        <v>0</v>
      </c>
      <c r="G238" s="68">
        <v>0</v>
      </c>
      <c r="H238" s="68">
        <v>0</v>
      </c>
      <c r="M238" s="67">
        <f>IF(LEN(E238)&lt;2,0,1)</f>
        <v>0</v>
      </c>
      <c r="O238" s="53">
        <v>2</v>
      </c>
      <c r="P238" s="53">
        <v>14</v>
      </c>
      <c r="Q238" s="66">
        <v>1</v>
      </c>
    </row>
    <row r="239" spans="2:24" ht="15" hidden="1" customHeight="1" x14ac:dyDescent="0.2">
      <c r="B239" s="44"/>
      <c r="C239" s="65" t="s">
        <v>39</v>
      </c>
      <c r="D239" s="61" t="s">
        <v>109</v>
      </c>
      <c r="E239" s="62" t="s">
        <v>109</v>
      </c>
      <c r="F239" s="68">
        <v>0</v>
      </c>
      <c r="G239" s="68">
        <v>0</v>
      </c>
      <c r="H239" s="68">
        <v>0</v>
      </c>
      <c r="M239" s="67">
        <f t="shared" ref="M239:M248" si="32">IF(LEN(E239)&lt;2,0,1)</f>
        <v>0</v>
      </c>
      <c r="O239" s="53">
        <v>2</v>
      </c>
      <c r="P239" s="53">
        <v>14</v>
      </c>
      <c r="Q239" s="53">
        <f>IF(P239=P238,Q238+1,1)</f>
        <v>2</v>
      </c>
    </row>
    <row r="240" spans="2:24" ht="15" hidden="1" customHeight="1" x14ac:dyDescent="0.2">
      <c r="B240" s="44"/>
      <c r="C240" s="65" t="s">
        <v>39</v>
      </c>
      <c r="D240" s="61" t="s">
        <v>109</v>
      </c>
      <c r="E240" s="62" t="s">
        <v>109</v>
      </c>
      <c r="F240" s="68">
        <v>0</v>
      </c>
      <c r="G240" s="68">
        <v>0</v>
      </c>
      <c r="H240" s="68">
        <v>0</v>
      </c>
      <c r="M240" s="67">
        <f t="shared" si="32"/>
        <v>0</v>
      </c>
      <c r="O240" s="53">
        <v>2</v>
      </c>
      <c r="P240" s="53">
        <v>14</v>
      </c>
      <c r="Q240" s="53">
        <f t="shared" ref="Q240:Q248" si="33">IF(P240=P239,Q239+1,1)</f>
        <v>3</v>
      </c>
    </row>
    <row r="241" spans="2:17" ht="15" hidden="1" customHeight="1" x14ac:dyDescent="0.2">
      <c r="B241" s="44"/>
      <c r="C241" s="65" t="s">
        <v>39</v>
      </c>
      <c r="D241" s="61" t="s">
        <v>109</v>
      </c>
      <c r="E241" s="62" t="s">
        <v>109</v>
      </c>
      <c r="F241" s="68">
        <v>0</v>
      </c>
      <c r="G241" s="68">
        <v>0</v>
      </c>
      <c r="H241" s="68">
        <v>0</v>
      </c>
      <c r="M241" s="67">
        <f t="shared" si="32"/>
        <v>0</v>
      </c>
      <c r="O241" s="53">
        <v>2</v>
      </c>
      <c r="P241" s="53">
        <v>14</v>
      </c>
      <c r="Q241" s="53">
        <f t="shared" si="33"/>
        <v>4</v>
      </c>
    </row>
    <row r="242" spans="2:17" ht="15" hidden="1" customHeight="1" x14ac:dyDescent="0.2">
      <c r="B242" s="44"/>
      <c r="C242" s="65" t="s">
        <v>39</v>
      </c>
      <c r="D242" s="61" t="s">
        <v>109</v>
      </c>
      <c r="E242" s="62" t="s">
        <v>109</v>
      </c>
      <c r="F242" s="68">
        <v>0</v>
      </c>
      <c r="G242" s="68">
        <v>0</v>
      </c>
      <c r="H242" s="68">
        <v>0</v>
      </c>
      <c r="M242" s="67">
        <f t="shared" si="32"/>
        <v>0</v>
      </c>
      <c r="O242" s="53">
        <v>2</v>
      </c>
      <c r="P242" s="53">
        <v>14</v>
      </c>
      <c r="Q242" s="53">
        <f t="shared" si="33"/>
        <v>5</v>
      </c>
    </row>
    <row r="243" spans="2:17" ht="15" hidden="1" customHeight="1" x14ac:dyDescent="0.2">
      <c r="B243" s="44"/>
      <c r="C243" s="65" t="s">
        <v>39</v>
      </c>
      <c r="D243" s="61" t="s">
        <v>109</v>
      </c>
      <c r="E243" s="62" t="s">
        <v>109</v>
      </c>
      <c r="F243" s="68">
        <v>0</v>
      </c>
      <c r="G243" s="68">
        <v>0</v>
      </c>
      <c r="H243" s="68">
        <v>0</v>
      </c>
      <c r="M243" s="67">
        <f t="shared" si="32"/>
        <v>0</v>
      </c>
      <c r="O243" s="53">
        <v>2</v>
      </c>
      <c r="P243" s="53">
        <v>14</v>
      </c>
      <c r="Q243" s="53">
        <f t="shared" si="33"/>
        <v>6</v>
      </c>
    </row>
    <row r="244" spans="2:17" ht="15" hidden="1" customHeight="1" x14ac:dyDescent="0.2">
      <c r="B244" s="44"/>
      <c r="C244" s="65" t="s">
        <v>39</v>
      </c>
      <c r="D244" s="61" t="s">
        <v>109</v>
      </c>
      <c r="E244" s="62" t="s">
        <v>109</v>
      </c>
      <c r="F244" s="68">
        <v>0</v>
      </c>
      <c r="G244" s="68">
        <v>0</v>
      </c>
      <c r="H244" s="68">
        <v>0</v>
      </c>
      <c r="M244" s="67">
        <f t="shared" si="32"/>
        <v>0</v>
      </c>
      <c r="O244" s="53">
        <v>2</v>
      </c>
      <c r="P244" s="53">
        <v>14</v>
      </c>
      <c r="Q244" s="53">
        <f t="shared" si="33"/>
        <v>7</v>
      </c>
    </row>
    <row r="245" spans="2:17" ht="15" hidden="1" customHeight="1" x14ac:dyDescent="0.2">
      <c r="B245" s="44"/>
      <c r="C245" s="65" t="s">
        <v>39</v>
      </c>
      <c r="D245" s="61" t="s">
        <v>109</v>
      </c>
      <c r="E245" s="62" t="s">
        <v>109</v>
      </c>
      <c r="F245" s="68">
        <v>0</v>
      </c>
      <c r="G245" s="68">
        <v>0</v>
      </c>
      <c r="H245" s="68">
        <v>0</v>
      </c>
      <c r="M245" s="67">
        <f t="shared" si="32"/>
        <v>0</v>
      </c>
      <c r="O245" s="53">
        <v>2</v>
      </c>
      <c r="P245" s="53">
        <v>14</v>
      </c>
      <c r="Q245" s="53">
        <f t="shared" si="33"/>
        <v>8</v>
      </c>
    </row>
    <row r="246" spans="2:17" ht="15" hidden="1" customHeight="1" x14ac:dyDescent="0.2">
      <c r="B246" s="44"/>
      <c r="C246" s="65" t="s">
        <v>39</v>
      </c>
      <c r="D246" s="61" t="s">
        <v>109</v>
      </c>
      <c r="E246" s="62" t="s">
        <v>109</v>
      </c>
      <c r="F246" s="68">
        <v>0</v>
      </c>
      <c r="G246" s="68">
        <v>0</v>
      </c>
      <c r="H246" s="68">
        <v>0</v>
      </c>
      <c r="M246" s="67">
        <f t="shared" si="32"/>
        <v>0</v>
      </c>
      <c r="O246" s="53">
        <v>2</v>
      </c>
      <c r="P246" s="53">
        <v>14</v>
      </c>
      <c r="Q246" s="53">
        <f t="shared" si="33"/>
        <v>9</v>
      </c>
    </row>
    <row r="247" spans="2:17" ht="15" hidden="1" customHeight="1" x14ac:dyDescent="0.2">
      <c r="B247" s="44"/>
      <c r="C247" s="65" t="s">
        <v>39</v>
      </c>
      <c r="D247" s="61" t="s">
        <v>109</v>
      </c>
      <c r="E247" s="62" t="s">
        <v>109</v>
      </c>
      <c r="F247" s="68">
        <v>0</v>
      </c>
      <c r="G247" s="68">
        <v>0</v>
      </c>
      <c r="H247" s="68">
        <v>0</v>
      </c>
      <c r="M247" s="67">
        <f t="shared" si="32"/>
        <v>0</v>
      </c>
      <c r="O247" s="53">
        <v>2</v>
      </c>
      <c r="P247" s="53">
        <v>14</v>
      </c>
      <c r="Q247" s="53">
        <f t="shared" si="33"/>
        <v>10</v>
      </c>
    </row>
    <row r="248" spans="2:17" ht="15" hidden="1" customHeight="1" x14ac:dyDescent="0.2">
      <c r="B248" s="44"/>
      <c r="C248" s="65" t="s">
        <v>40</v>
      </c>
      <c r="D248" s="61" t="s">
        <v>109</v>
      </c>
      <c r="E248" s="62" t="s">
        <v>109</v>
      </c>
      <c r="F248" s="68">
        <v>0</v>
      </c>
      <c r="G248" s="68">
        <v>0</v>
      </c>
      <c r="H248" s="68">
        <v>0</v>
      </c>
      <c r="M248" s="67">
        <f t="shared" si="32"/>
        <v>0</v>
      </c>
      <c r="O248" s="53">
        <v>2</v>
      </c>
      <c r="P248" s="53">
        <v>15</v>
      </c>
      <c r="Q248" s="53">
        <f t="shared" si="33"/>
        <v>1</v>
      </c>
    </row>
    <row r="249" spans="2:17" ht="15" hidden="1" customHeight="1" x14ac:dyDescent="0.2">
      <c r="B249" s="44"/>
      <c r="C249" s="73" t="s">
        <v>109</v>
      </c>
      <c r="D249" s="74"/>
      <c r="E249" s="75"/>
      <c r="F249" s="77">
        <v>0</v>
      </c>
      <c r="G249" s="77">
        <v>0</v>
      </c>
      <c r="H249" s="77">
        <v>0</v>
      </c>
      <c r="M249" s="59">
        <f>IF(SUM(M238:M248)=0,0,1)</f>
        <v>0</v>
      </c>
    </row>
    <row r="250" spans="2:17" ht="15" hidden="1" customHeight="1" x14ac:dyDescent="0.2">
      <c r="B250" s="44"/>
      <c r="C250" s="65"/>
      <c r="D250" s="61"/>
      <c r="E250" s="62"/>
      <c r="F250" s="68"/>
      <c r="G250" s="68"/>
      <c r="H250" s="68"/>
      <c r="M250" s="59">
        <f>IF(M249=0,0,1)</f>
        <v>0</v>
      </c>
    </row>
    <row r="251" spans="2:17" ht="15" hidden="1" customHeight="1" x14ac:dyDescent="0.2">
      <c r="B251" s="44"/>
      <c r="C251" s="65" t="s">
        <v>39</v>
      </c>
      <c r="D251" s="61" t="s">
        <v>109</v>
      </c>
      <c r="E251" s="62" t="s">
        <v>109</v>
      </c>
      <c r="F251" s="68">
        <v>0</v>
      </c>
      <c r="G251" s="68">
        <v>0</v>
      </c>
      <c r="H251" s="68">
        <v>0</v>
      </c>
      <c r="M251" s="67">
        <f>IF(LEN(E251)&lt;2,0,1)</f>
        <v>0</v>
      </c>
      <c r="O251" s="53">
        <v>2</v>
      </c>
      <c r="P251" s="53">
        <v>16</v>
      </c>
      <c r="Q251" s="66">
        <v>1</v>
      </c>
    </row>
    <row r="252" spans="2:17" ht="15" hidden="1" customHeight="1" x14ac:dyDescent="0.2">
      <c r="B252" s="44"/>
      <c r="C252" s="65" t="s">
        <v>39</v>
      </c>
      <c r="D252" s="61" t="s">
        <v>109</v>
      </c>
      <c r="E252" s="62" t="s">
        <v>109</v>
      </c>
      <c r="F252" s="68">
        <v>0</v>
      </c>
      <c r="G252" s="68">
        <v>0</v>
      </c>
      <c r="H252" s="68">
        <v>0</v>
      </c>
      <c r="M252" s="67">
        <f t="shared" ref="M252:M261" si="34">IF(LEN(E252)&lt;2,0,1)</f>
        <v>0</v>
      </c>
      <c r="O252" s="53">
        <v>2</v>
      </c>
      <c r="P252" s="53">
        <v>16</v>
      </c>
      <c r="Q252" s="53">
        <f>IF(P252=P251,Q251+1,1)</f>
        <v>2</v>
      </c>
    </row>
    <row r="253" spans="2:17" ht="15" hidden="1" customHeight="1" x14ac:dyDescent="0.2">
      <c r="B253" s="44"/>
      <c r="C253" s="65" t="s">
        <v>39</v>
      </c>
      <c r="D253" s="61" t="s">
        <v>109</v>
      </c>
      <c r="E253" s="62" t="s">
        <v>109</v>
      </c>
      <c r="F253" s="68">
        <v>0</v>
      </c>
      <c r="G253" s="68">
        <v>0</v>
      </c>
      <c r="H253" s="68">
        <v>0</v>
      </c>
      <c r="M253" s="67">
        <f t="shared" si="34"/>
        <v>0</v>
      </c>
      <c r="O253" s="53">
        <v>2</v>
      </c>
      <c r="P253" s="53">
        <v>16</v>
      </c>
      <c r="Q253" s="53">
        <f t="shared" ref="Q253:Q261" si="35">IF(P253=P252,Q252+1,1)</f>
        <v>3</v>
      </c>
    </row>
    <row r="254" spans="2:17" ht="15" hidden="1" customHeight="1" x14ac:dyDescent="0.2">
      <c r="B254" s="44"/>
      <c r="C254" s="65" t="s">
        <v>39</v>
      </c>
      <c r="D254" s="61" t="s">
        <v>109</v>
      </c>
      <c r="E254" s="62" t="s">
        <v>109</v>
      </c>
      <c r="F254" s="68">
        <v>0</v>
      </c>
      <c r="G254" s="68">
        <v>0</v>
      </c>
      <c r="H254" s="68">
        <v>0</v>
      </c>
      <c r="M254" s="67">
        <f t="shared" si="34"/>
        <v>0</v>
      </c>
      <c r="O254" s="53">
        <v>2</v>
      </c>
      <c r="P254" s="53">
        <v>16</v>
      </c>
      <c r="Q254" s="53">
        <f t="shared" si="35"/>
        <v>4</v>
      </c>
    </row>
    <row r="255" spans="2:17" ht="15" hidden="1" customHeight="1" x14ac:dyDescent="0.2">
      <c r="B255" s="44"/>
      <c r="C255" s="65" t="s">
        <v>39</v>
      </c>
      <c r="D255" s="61" t="s">
        <v>109</v>
      </c>
      <c r="E255" s="62" t="s">
        <v>109</v>
      </c>
      <c r="F255" s="68">
        <v>0</v>
      </c>
      <c r="G255" s="68">
        <v>0</v>
      </c>
      <c r="H255" s="68">
        <v>0</v>
      </c>
      <c r="M255" s="67">
        <f t="shared" si="34"/>
        <v>0</v>
      </c>
      <c r="O255" s="53">
        <v>2</v>
      </c>
      <c r="P255" s="53">
        <v>16</v>
      </c>
      <c r="Q255" s="53">
        <f t="shared" si="35"/>
        <v>5</v>
      </c>
    </row>
    <row r="256" spans="2:17" ht="15" hidden="1" customHeight="1" x14ac:dyDescent="0.2">
      <c r="B256" s="44"/>
      <c r="C256" s="65" t="s">
        <v>39</v>
      </c>
      <c r="D256" s="61" t="s">
        <v>109</v>
      </c>
      <c r="E256" s="62" t="s">
        <v>109</v>
      </c>
      <c r="F256" s="68">
        <v>0</v>
      </c>
      <c r="G256" s="68">
        <v>0</v>
      </c>
      <c r="H256" s="68">
        <v>0</v>
      </c>
      <c r="M256" s="67">
        <f t="shared" si="34"/>
        <v>0</v>
      </c>
      <c r="O256" s="53">
        <v>2</v>
      </c>
      <c r="P256" s="53">
        <v>16</v>
      </c>
      <c r="Q256" s="53">
        <f t="shared" si="35"/>
        <v>6</v>
      </c>
    </row>
    <row r="257" spans="2:24" ht="15" hidden="1" customHeight="1" x14ac:dyDescent="0.2">
      <c r="B257" s="44"/>
      <c r="C257" s="65" t="s">
        <v>39</v>
      </c>
      <c r="D257" s="61" t="s">
        <v>109</v>
      </c>
      <c r="E257" s="62" t="s">
        <v>109</v>
      </c>
      <c r="F257" s="68">
        <v>0</v>
      </c>
      <c r="G257" s="68">
        <v>0</v>
      </c>
      <c r="H257" s="68">
        <v>0</v>
      </c>
      <c r="M257" s="67">
        <f t="shared" si="34"/>
        <v>0</v>
      </c>
      <c r="O257" s="53">
        <v>2</v>
      </c>
      <c r="P257" s="53">
        <v>16</v>
      </c>
      <c r="Q257" s="53">
        <f t="shared" si="35"/>
        <v>7</v>
      </c>
    </row>
    <row r="258" spans="2:24" ht="15" hidden="1" customHeight="1" x14ac:dyDescent="0.2">
      <c r="B258" s="44"/>
      <c r="C258" s="65" t="s">
        <v>39</v>
      </c>
      <c r="D258" s="61" t="s">
        <v>109</v>
      </c>
      <c r="E258" s="62" t="s">
        <v>109</v>
      </c>
      <c r="F258" s="68">
        <v>0</v>
      </c>
      <c r="G258" s="68">
        <v>0</v>
      </c>
      <c r="H258" s="68">
        <v>0</v>
      </c>
      <c r="M258" s="67">
        <f t="shared" si="34"/>
        <v>0</v>
      </c>
      <c r="O258" s="53">
        <v>2</v>
      </c>
      <c r="P258" s="53">
        <v>16</v>
      </c>
      <c r="Q258" s="53">
        <f t="shared" si="35"/>
        <v>8</v>
      </c>
    </row>
    <row r="259" spans="2:24" ht="15" hidden="1" customHeight="1" x14ac:dyDescent="0.2">
      <c r="B259" s="44"/>
      <c r="C259" s="65" t="s">
        <v>39</v>
      </c>
      <c r="D259" s="61" t="s">
        <v>109</v>
      </c>
      <c r="E259" s="62" t="s">
        <v>109</v>
      </c>
      <c r="F259" s="68">
        <v>0</v>
      </c>
      <c r="G259" s="68">
        <v>0</v>
      </c>
      <c r="H259" s="68">
        <v>0</v>
      </c>
      <c r="M259" s="67">
        <f t="shared" si="34"/>
        <v>0</v>
      </c>
      <c r="O259" s="53">
        <v>2</v>
      </c>
      <c r="P259" s="53">
        <v>16</v>
      </c>
      <c r="Q259" s="53">
        <f t="shared" si="35"/>
        <v>9</v>
      </c>
    </row>
    <row r="260" spans="2:24" ht="15" hidden="1" customHeight="1" x14ac:dyDescent="0.2">
      <c r="B260" s="44"/>
      <c r="C260" s="65" t="s">
        <v>39</v>
      </c>
      <c r="D260" s="61" t="s">
        <v>109</v>
      </c>
      <c r="E260" s="62" t="s">
        <v>109</v>
      </c>
      <c r="F260" s="68">
        <v>0</v>
      </c>
      <c r="G260" s="68">
        <v>0</v>
      </c>
      <c r="H260" s="68">
        <v>0</v>
      </c>
      <c r="M260" s="67">
        <f t="shared" si="34"/>
        <v>0</v>
      </c>
      <c r="O260" s="53">
        <v>2</v>
      </c>
      <c r="P260" s="53">
        <v>16</v>
      </c>
      <c r="Q260" s="53">
        <f t="shared" si="35"/>
        <v>10</v>
      </c>
    </row>
    <row r="261" spans="2:24" ht="15" hidden="1" customHeight="1" x14ac:dyDescent="0.2">
      <c r="B261" s="44"/>
      <c r="C261" s="65" t="s">
        <v>40</v>
      </c>
      <c r="D261" s="61" t="s">
        <v>109</v>
      </c>
      <c r="E261" s="62" t="s">
        <v>109</v>
      </c>
      <c r="F261" s="68">
        <v>0</v>
      </c>
      <c r="G261" s="68">
        <v>0</v>
      </c>
      <c r="H261" s="68">
        <v>0</v>
      </c>
      <c r="M261" s="67">
        <f t="shared" si="34"/>
        <v>0</v>
      </c>
      <c r="O261" s="53">
        <v>2</v>
      </c>
      <c r="P261" s="53">
        <v>17</v>
      </c>
      <c r="Q261" s="53">
        <f t="shared" si="35"/>
        <v>1</v>
      </c>
    </row>
    <row r="262" spans="2:24" ht="15" hidden="1" customHeight="1" x14ac:dyDescent="0.2">
      <c r="B262" s="44"/>
      <c r="C262" s="73" t="s">
        <v>109</v>
      </c>
      <c r="D262" s="74"/>
      <c r="E262" s="75"/>
      <c r="F262" s="77">
        <v>0</v>
      </c>
      <c r="G262" s="77">
        <v>0</v>
      </c>
      <c r="H262" s="77">
        <v>0</v>
      </c>
      <c r="M262" s="59">
        <f>IF(SUM(M251:M261)=0,0,1)</f>
        <v>0</v>
      </c>
    </row>
    <row r="263" spans="2:24" ht="15" hidden="1" customHeight="1" x14ac:dyDescent="0.2">
      <c r="B263" s="44"/>
      <c r="C263" s="65"/>
      <c r="D263" s="61"/>
      <c r="E263" s="62"/>
      <c r="F263" s="68"/>
      <c r="G263" s="68"/>
      <c r="H263" s="68"/>
      <c r="M263" s="59">
        <f>IF(M262=0,0,1)</f>
        <v>0</v>
      </c>
    </row>
    <row r="264" spans="2:24" ht="15" hidden="1" customHeight="1" x14ac:dyDescent="0.2">
      <c r="B264" s="44"/>
      <c r="C264" s="65" t="s">
        <v>39</v>
      </c>
      <c r="D264" s="61" t="s">
        <v>109</v>
      </c>
      <c r="E264" s="62" t="s">
        <v>109</v>
      </c>
      <c r="F264" s="68">
        <v>0</v>
      </c>
      <c r="G264" s="68">
        <v>0</v>
      </c>
      <c r="H264" s="68">
        <v>0</v>
      </c>
      <c r="M264" s="67">
        <f>IF(LEN(E264)&lt;2,0,1)</f>
        <v>0</v>
      </c>
      <c r="O264" s="53">
        <v>2</v>
      </c>
      <c r="P264" s="53">
        <v>18</v>
      </c>
      <c r="Q264" s="66">
        <v>1</v>
      </c>
    </row>
    <row r="265" spans="2:24" ht="15" hidden="1" customHeight="1" x14ac:dyDescent="0.2">
      <c r="B265" s="44"/>
      <c r="C265" s="65" t="s">
        <v>39</v>
      </c>
      <c r="D265" s="61" t="s">
        <v>109</v>
      </c>
      <c r="E265" s="62" t="s">
        <v>109</v>
      </c>
      <c r="F265" s="68">
        <v>0</v>
      </c>
      <c r="G265" s="68">
        <v>0</v>
      </c>
      <c r="H265" s="68">
        <v>0</v>
      </c>
      <c r="M265" s="67">
        <f t="shared" ref="M265:M274" si="36">IF(LEN(E265)&lt;2,0,1)</f>
        <v>0</v>
      </c>
      <c r="O265" s="53">
        <v>2</v>
      </c>
      <c r="P265" s="53">
        <v>18</v>
      </c>
      <c r="Q265" s="53">
        <f>IF(P265=P264,Q264+1,1)</f>
        <v>2</v>
      </c>
    </row>
    <row r="266" spans="2:24" ht="15" hidden="1" customHeight="1" x14ac:dyDescent="0.2">
      <c r="B266" s="44"/>
      <c r="C266" s="65" t="s">
        <v>39</v>
      </c>
      <c r="D266" s="61" t="s">
        <v>109</v>
      </c>
      <c r="E266" s="62" t="s">
        <v>109</v>
      </c>
      <c r="F266" s="68">
        <v>0</v>
      </c>
      <c r="G266" s="68">
        <v>0</v>
      </c>
      <c r="H266" s="68">
        <v>0</v>
      </c>
      <c r="M266" s="67">
        <f t="shared" si="36"/>
        <v>0</v>
      </c>
      <c r="O266" s="53">
        <v>2</v>
      </c>
      <c r="P266" s="53">
        <v>18</v>
      </c>
      <c r="Q266" s="53">
        <f t="shared" ref="Q266:Q274" si="37">IF(P266=P265,Q265+1,1)</f>
        <v>3</v>
      </c>
    </row>
    <row r="267" spans="2:24" ht="15" hidden="1" customHeight="1" x14ac:dyDescent="0.2">
      <c r="B267" s="44"/>
      <c r="C267" s="65" t="s">
        <v>39</v>
      </c>
      <c r="D267" s="61" t="s">
        <v>109</v>
      </c>
      <c r="E267" s="62" t="s">
        <v>109</v>
      </c>
      <c r="F267" s="68">
        <v>0</v>
      </c>
      <c r="G267" s="68">
        <v>0</v>
      </c>
      <c r="H267" s="68">
        <v>0</v>
      </c>
      <c r="M267" s="67">
        <f t="shared" si="36"/>
        <v>0</v>
      </c>
      <c r="O267" s="53">
        <v>2</v>
      </c>
      <c r="P267" s="53">
        <v>18</v>
      </c>
      <c r="Q267" s="53">
        <f t="shared" si="37"/>
        <v>4</v>
      </c>
    </row>
    <row r="268" spans="2:24" ht="15" hidden="1" customHeight="1" x14ac:dyDescent="0.2">
      <c r="B268" s="44"/>
      <c r="C268" s="65" t="s">
        <v>39</v>
      </c>
      <c r="D268" s="61" t="s">
        <v>109</v>
      </c>
      <c r="E268" s="62" t="s">
        <v>109</v>
      </c>
      <c r="F268" s="68">
        <v>0</v>
      </c>
      <c r="G268" s="68">
        <v>0</v>
      </c>
      <c r="H268" s="68">
        <v>0</v>
      </c>
      <c r="M268" s="67">
        <f t="shared" si="36"/>
        <v>0</v>
      </c>
      <c r="O268" s="53">
        <v>2</v>
      </c>
      <c r="P268" s="53">
        <v>18</v>
      </c>
      <c r="Q268" s="53">
        <f t="shared" si="37"/>
        <v>5</v>
      </c>
    </row>
    <row r="269" spans="2:24" s="66" customFormat="1" ht="15" hidden="1" customHeight="1" x14ac:dyDescent="0.2">
      <c r="B269" s="44"/>
      <c r="C269" s="65" t="s">
        <v>39</v>
      </c>
      <c r="D269" s="61" t="s">
        <v>109</v>
      </c>
      <c r="E269" s="62" t="s">
        <v>109</v>
      </c>
      <c r="F269" s="68">
        <v>0</v>
      </c>
      <c r="G269" s="68">
        <v>0</v>
      </c>
      <c r="H269" s="68">
        <v>0</v>
      </c>
      <c r="I269" s="53"/>
      <c r="J269" s="53"/>
      <c r="K269" s="53"/>
      <c r="L269" s="53"/>
      <c r="M269" s="67">
        <f t="shared" si="36"/>
        <v>0</v>
      </c>
      <c r="O269" s="53">
        <v>2</v>
      </c>
      <c r="P269" s="53">
        <v>18</v>
      </c>
      <c r="Q269" s="53">
        <f t="shared" si="37"/>
        <v>6</v>
      </c>
      <c r="U269" s="53"/>
      <c r="V269" s="53"/>
      <c r="W269" s="53"/>
      <c r="X269" s="53"/>
    </row>
    <row r="270" spans="2:24" ht="15" hidden="1" customHeight="1" x14ac:dyDescent="0.2">
      <c r="B270" s="44"/>
      <c r="C270" s="65" t="s">
        <v>39</v>
      </c>
      <c r="D270" s="61" t="s">
        <v>109</v>
      </c>
      <c r="E270" s="62" t="s">
        <v>109</v>
      </c>
      <c r="F270" s="68">
        <v>0</v>
      </c>
      <c r="G270" s="68">
        <v>0</v>
      </c>
      <c r="H270" s="68">
        <v>0</v>
      </c>
      <c r="M270" s="67">
        <f t="shared" si="36"/>
        <v>0</v>
      </c>
      <c r="O270" s="53">
        <v>2</v>
      </c>
      <c r="P270" s="53">
        <v>18</v>
      </c>
      <c r="Q270" s="53">
        <f t="shared" si="37"/>
        <v>7</v>
      </c>
      <c r="U270" s="66"/>
      <c r="V270" s="66"/>
      <c r="W270" s="66"/>
      <c r="X270" s="66"/>
    </row>
    <row r="271" spans="2:24" ht="15" hidden="1" customHeight="1" x14ac:dyDescent="0.2">
      <c r="B271" s="44"/>
      <c r="C271" s="65" t="s">
        <v>39</v>
      </c>
      <c r="D271" s="61" t="s">
        <v>109</v>
      </c>
      <c r="E271" s="62" t="s">
        <v>109</v>
      </c>
      <c r="F271" s="68">
        <v>0</v>
      </c>
      <c r="G271" s="68">
        <v>0</v>
      </c>
      <c r="H271" s="68">
        <v>0</v>
      </c>
      <c r="M271" s="67">
        <f t="shared" si="36"/>
        <v>0</v>
      </c>
      <c r="O271" s="53">
        <v>2</v>
      </c>
      <c r="P271" s="53">
        <v>18</v>
      </c>
      <c r="Q271" s="53">
        <f t="shared" si="37"/>
        <v>8</v>
      </c>
    </row>
    <row r="272" spans="2:24" ht="15" hidden="1" customHeight="1" x14ac:dyDescent="0.2">
      <c r="B272" s="44"/>
      <c r="C272" s="65" t="s">
        <v>39</v>
      </c>
      <c r="D272" s="61" t="s">
        <v>109</v>
      </c>
      <c r="E272" s="62" t="s">
        <v>109</v>
      </c>
      <c r="F272" s="68">
        <v>0</v>
      </c>
      <c r="G272" s="68">
        <v>0</v>
      </c>
      <c r="H272" s="68">
        <v>0</v>
      </c>
      <c r="M272" s="67">
        <f t="shared" si="36"/>
        <v>0</v>
      </c>
      <c r="O272" s="53">
        <v>2</v>
      </c>
      <c r="P272" s="53">
        <v>18</v>
      </c>
      <c r="Q272" s="53">
        <f t="shared" si="37"/>
        <v>9</v>
      </c>
    </row>
    <row r="273" spans="2:17" ht="15" hidden="1" customHeight="1" x14ac:dyDescent="0.2">
      <c r="B273" s="44"/>
      <c r="C273" s="65" t="s">
        <v>39</v>
      </c>
      <c r="D273" s="61" t="s">
        <v>109</v>
      </c>
      <c r="E273" s="62" t="s">
        <v>109</v>
      </c>
      <c r="F273" s="68">
        <v>0</v>
      </c>
      <c r="G273" s="68">
        <v>0</v>
      </c>
      <c r="H273" s="68">
        <v>0</v>
      </c>
      <c r="M273" s="67">
        <f t="shared" si="36"/>
        <v>0</v>
      </c>
      <c r="O273" s="53">
        <v>2</v>
      </c>
      <c r="P273" s="53">
        <v>18</v>
      </c>
      <c r="Q273" s="53">
        <f t="shared" si="37"/>
        <v>10</v>
      </c>
    </row>
    <row r="274" spans="2:17" ht="15" hidden="1" customHeight="1" x14ac:dyDescent="0.2">
      <c r="B274" s="44"/>
      <c r="C274" s="65" t="s">
        <v>40</v>
      </c>
      <c r="D274" s="61" t="s">
        <v>109</v>
      </c>
      <c r="E274" s="62" t="s">
        <v>109</v>
      </c>
      <c r="F274" s="68">
        <v>0</v>
      </c>
      <c r="G274" s="68">
        <v>0</v>
      </c>
      <c r="H274" s="68">
        <v>0</v>
      </c>
      <c r="M274" s="67">
        <f t="shared" si="36"/>
        <v>0</v>
      </c>
      <c r="O274" s="53">
        <v>2</v>
      </c>
      <c r="P274" s="53">
        <v>19</v>
      </c>
      <c r="Q274" s="53">
        <f t="shared" si="37"/>
        <v>1</v>
      </c>
    </row>
    <row r="275" spans="2:17" ht="15" hidden="1" customHeight="1" x14ac:dyDescent="0.2">
      <c r="B275" s="44"/>
      <c r="C275" s="73" t="s">
        <v>109</v>
      </c>
      <c r="D275" s="74"/>
      <c r="E275" s="75"/>
      <c r="F275" s="77">
        <v>0</v>
      </c>
      <c r="G275" s="77">
        <v>0</v>
      </c>
      <c r="H275" s="77">
        <v>0</v>
      </c>
      <c r="M275" s="59">
        <f>IF(SUM(M264:M274)=0,0,1)</f>
        <v>0</v>
      </c>
    </row>
    <row r="276" spans="2:17" ht="15" hidden="1" customHeight="1" x14ac:dyDescent="0.2">
      <c r="B276" s="44"/>
      <c r="C276" s="65"/>
      <c r="D276" s="61"/>
      <c r="E276" s="62"/>
      <c r="F276" s="68"/>
      <c r="G276" s="68"/>
      <c r="H276" s="68"/>
      <c r="M276" s="59">
        <f>IF(M275=0,0,1)</f>
        <v>0</v>
      </c>
    </row>
    <row r="277" spans="2:17" ht="15" hidden="1" customHeight="1" x14ac:dyDescent="0.2">
      <c r="B277" s="44"/>
      <c r="C277" s="65" t="s">
        <v>39</v>
      </c>
      <c r="D277" s="61" t="s">
        <v>109</v>
      </c>
      <c r="E277" s="62" t="s">
        <v>109</v>
      </c>
      <c r="F277" s="68">
        <v>0</v>
      </c>
      <c r="G277" s="68">
        <v>0</v>
      </c>
      <c r="H277" s="68">
        <v>0</v>
      </c>
      <c r="M277" s="67">
        <f>IF(LEN(E277)&lt;2,0,1)</f>
        <v>0</v>
      </c>
      <c r="O277" s="53">
        <v>2</v>
      </c>
      <c r="P277" s="53">
        <v>20</v>
      </c>
      <c r="Q277" s="66">
        <v>1</v>
      </c>
    </row>
    <row r="278" spans="2:17" ht="15" hidden="1" customHeight="1" x14ac:dyDescent="0.2">
      <c r="B278" s="44"/>
      <c r="C278" s="65" t="s">
        <v>39</v>
      </c>
      <c r="D278" s="61" t="s">
        <v>109</v>
      </c>
      <c r="E278" s="62" t="s">
        <v>109</v>
      </c>
      <c r="F278" s="68">
        <v>0</v>
      </c>
      <c r="G278" s="68">
        <v>0</v>
      </c>
      <c r="H278" s="68">
        <v>0</v>
      </c>
      <c r="M278" s="67">
        <f t="shared" ref="M278:M287" si="38">IF(LEN(E278)&lt;2,0,1)</f>
        <v>0</v>
      </c>
      <c r="O278" s="53">
        <v>2</v>
      </c>
      <c r="P278" s="53">
        <v>20</v>
      </c>
      <c r="Q278" s="53">
        <f>IF(P278=P277,Q277+1,1)</f>
        <v>2</v>
      </c>
    </row>
    <row r="279" spans="2:17" ht="15" hidden="1" customHeight="1" x14ac:dyDescent="0.2">
      <c r="B279" s="44"/>
      <c r="C279" s="65" t="s">
        <v>39</v>
      </c>
      <c r="D279" s="61" t="s">
        <v>109</v>
      </c>
      <c r="E279" s="62" t="s">
        <v>109</v>
      </c>
      <c r="F279" s="68">
        <v>0</v>
      </c>
      <c r="G279" s="68">
        <v>0</v>
      </c>
      <c r="H279" s="68">
        <v>0</v>
      </c>
      <c r="M279" s="67">
        <f t="shared" si="38"/>
        <v>0</v>
      </c>
      <c r="O279" s="53">
        <v>2</v>
      </c>
      <c r="P279" s="53">
        <v>20</v>
      </c>
      <c r="Q279" s="53">
        <f t="shared" ref="Q279:Q287" si="39">IF(P279=P278,Q278+1,1)</f>
        <v>3</v>
      </c>
    </row>
    <row r="280" spans="2:17" ht="15" hidden="1" customHeight="1" x14ac:dyDescent="0.2">
      <c r="B280" s="44"/>
      <c r="C280" s="65" t="s">
        <v>39</v>
      </c>
      <c r="D280" s="61" t="s">
        <v>109</v>
      </c>
      <c r="E280" s="62" t="s">
        <v>109</v>
      </c>
      <c r="F280" s="68">
        <v>0</v>
      </c>
      <c r="G280" s="68">
        <v>0</v>
      </c>
      <c r="H280" s="68">
        <v>0</v>
      </c>
      <c r="M280" s="67">
        <f t="shared" si="38"/>
        <v>0</v>
      </c>
      <c r="O280" s="53">
        <v>2</v>
      </c>
      <c r="P280" s="53">
        <v>20</v>
      </c>
      <c r="Q280" s="53">
        <f t="shared" si="39"/>
        <v>4</v>
      </c>
    </row>
    <row r="281" spans="2:17" ht="15" hidden="1" customHeight="1" x14ac:dyDescent="0.2">
      <c r="B281" s="44"/>
      <c r="C281" s="65" t="s">
        <v>39</v>
      </c>
      <c r="D281" s="61" t="s">
        <v>109</v>
      </c>
      <c r="E281" s="62" t="s">
        <v>109</v>
      </c>
      <c r="F281" s="68">
        <v>0</v>
      </c>
      <c r="G281" s="68">
        <v>0</v>
      </c>
      <c r="H281" s="68">
        <v>0</v>
      </c>
      <c r="M281" s="67">
        <f t="shared" si="38"/>
        <v>0</v>
      </c>
      <c r="O281" s="53">
        <v>2</v>
      </c>
      <c r="P281" s="53">
        <v>20</v>
      </c>
      <c r="Q281" s="53">
        <f t="shared" si="39"/>
        <v>5</v>
      </c>
    </row>
    <row r="282" spans="2:17" ht="15" hidden="1" customHeight="1" x14ac:dyDescent="0.2">
      <c r="B282" s="44"/>
      <c r="C282" s="65" t="s">
        <v>39</v>
      </c>
      <c r="D282" s="61" t="s">
        <v>109</v>
      </c>
      <c r="E282" s="62" t="s">
        <v>109</v>
      </c>
      <c r="F282" s="68">
        <v>0</v>
      </c>
      <c r="G282" s="68">
        <v>0</v>
      </c>
      <c r="H282" s="68">
        <v>0</v>
      </c>
      <c r="M282" s="67">
        <f t="shared" si="38"/>
        <v>0</v>
      </c>
      <c r="O282" s="53">
        <v>2</v>
      </c>
      <c r="P282" s="53">
        <v>20</v>
      </c>
      <c r="Q282" s="53">
        <f t="shared" si="39"/>
        <v>6</v>
      </c>
    </row>
    <row r="283" spans="2:17" ht="15" hidden="1" customHeight="1" x14ac:dyDescent="0.2">
      <c r="B283" s="44"/>
      <c r="C283" s="65" t="s">
        <v>39</v>
      </c>
      <c r="D283" s="61" t="s">
        <v>109</v>
      </c>
      <c r="E283" s="62" t="s">
        <v>109</v>
      </c>
      <c r="F283" s="68">
        <v>0</v>
      </c>
      <c r="G283" s="68">
        <v>0</v>
      </c>
      <c r="H283" s="68">
        <v>0</v>
      </c>
      <c r="M283" s="67">
        <f t="shared" si="38"/>
        <v>0</v>
      </c>
      <c r="O283" s="53">
        <v>2</v>
      </c>
      <c r="P283" s="53">
        <v>20</v>
      </c>
      <c r="Q283" s="53">
        <f t="shared" si="39"/>
        <v>7</v>
      </c>
    </row>
    <row r="284" spans="2:17" ht="15" hidden="1" customHeight="1" x14ac:dyDescent="0.2">
      <c r="B284" s="44"/>
      <c r="C284" s="65" t="s">
        <v>39</v>
      </c>
      <c r="D284" s="61" t="s">
        <v>109</v>
      </c>
      <c r="E284" s="62" t="s">
        <v>109</v>
      </c>
      <c r="F284" s="68">
        <v>0</v>
      </c>
      <c r="G284" s="68">
        <v>0</v>
      </c>
      <c r="H284" s="68">
        <v>0</v>
      </c>
      <c r="M284" s="67">
        <f t="shared" si="38"/>
        <v>0</v>
      </c>
      <c r="O284" s="53">
        <v>2</v>
      </c>
      <c r="P284" s="53">
        <v>20</v>
      </c>
      <c r="Q284" s="53">
        <f t="shared" si="39"/>
        <v>8</v>
      </c>
    </row>
    <row r="285" spans="2:17" ht="15" hidden="1" customHeight="1" x14ac:dyDescent="0.2">
      <c r="B285" s="44"/>
      <c r="C285" s="65" t="s">
        <v>39</v>
      </c>
      <c r="D285" s="61" t="s">
        <v>109</v>
      </c>
      <c r="E285" s="62" t="s">
        <v>109</v>
      </c>
      <c r="F285" s="68">
        <v>0</v>
      </c>
      <c r="G285" s="68">
        <v>0</v>
      </c>
      <c r="H285" s="68">
        <v>0</v>
      </c>
      <c r="M285" s="67">
        <f t="shared" si="38"/>
        <v>0</v>
      </c>
      <c r="O285" s="53">
        <v>2</v>
      </c>
      <c r="P285" s="53">
        <v>20</v>
      </c>
      <c r="Q285" s="53">
        <f t="shared" si="39"/>
        <v>9</v>
      </c>
    </row>
    <row r="286" spans="2:17" ht="15" hidden="1" customHeight="1" x14ac:dyDescent="0.2">
      <c r="B286" s="44"/>
      <c r="C286" s="65" t="s">
        <v>39</v>
      </c>
      <c r="D286" s="61" t="s">
        <v>109</v>
      </c>
      <c r="E286" s="62" t="s">
        <v>109</v>
      </c>
      <c r="F286" s="68">
        <v>0</v>
      </c>
      <c r="G286" s="68">
        <v>0</v>
      </c>
      <c r="H286" s="68">
        <v>0</v>
      </c>
      <c r="M286" s="67">
        <f t="shared" si="38"/>
        <v>0</v>
      </c>
      <c r="O286" s="53">
        <v>2</v>
      </c>
      <c r="P286" s="53">
        <v>20</v>
      </c>
      <c r="Q286" s="53">
        <f t="shared" si="39"/>
        <v>10</v>
      </c>
    </row>
    <row r="287" spans="2:17" ht="15" hidden="1" customHeight="1" x14ac:dyDescent="0.2">
      <c r="B287" s="44"/>
      <c r="C287" s="65" t="s">
        <v>40</v>
      </c>
      <c r="D287" s="61" t="s">
        <v>109</v>
      </c>
      <c r="E287" s="62" t="s">
        <v>109</v>
      </c>
      <c r="F287" s="68">
        <v>0</v>
      </c>
      <c r="G287" s="68">
        <v>0</v>
      </c>
      <c r="H287" s="68">
        <v>0</v>
      </c>
      <c r="M287" s="67">
        <f t="shared" si="38"/>
        <v>0</v>
      </c>
      <c r="O287" s="53">
        <v>2</v>
      </c>
      <c r="P287" s="53">
        <v>21</v>
      </c>
      <c r="Q287" s="53">
        <f t="shared" si="39"/>
        <v>1</v>
      </c>
    </row>
    <row r="288" spans="2:17" ht="15" hidden="1" customHeight="1" x14ac:dyDescent="0.2">
      <c r="B288" s="44"/>
      <c r="C288" s="73" t="s">
        <v>109</v>
      </c>
      <c r="D288" s="74"/>
      <c r="E288" s="75"/>
      <c r="F288" s="77">
        <v>0</v>
      </c>
      <c r="G288" s="77">
        <v>0</v>
      </c>
      <c r="H288" s="77">
        <v>0</v>
      </c>
      <c r="M288" s="59">
        <f>IF(SUM(M277:M287)=0,0,1)</f>
        <v>0</v>
      </c>
    </row>
    <row r="289" spans="2:24" ht="15" hidden="1" customHeight="1" x14ac:dyDescent="0.2">
      <c r="B289" s="44"/>
      <c r="C289" s="65"/>
      <c r="D289" s="61"/>
      <c r="E289" s="62"/>
      <c r="F289" s="68"/>
      <c r="G289" s="68"/>
      <c r="H289" s="68"/>
      <c r="M289" s="59">
        <v>0</v>
      </c>
    </row>
    <row r="290" spans="2:24" ht="15" customHeight="1" x14ac:dyDescent="0.2">
      <c r="B290" s="44"/>
      <c r="C290" s="79" t="s">
        <v>43</v>
      </c>
      <c r="D290" s="80"/>
      <c r="E290" s="81"/>
      <c r="F290" s="76">
        <v>4633882</v>
      </c>
      <c r="G290" s="76">
        <v>4899764</v>
      </c>
      <c r="H290" s="76">
        <v>4890146</v>
      </c>
      <c r="M290" s="59">
        <v>1</v>
      </c>
    </row>
    <row r="291" spans="2:24" ht="15" customHeight="1" x14ac:dyDescent="0.2">
      <c r="B291" s="44"/>
      <c r="C291" s="65"/>
      <c r="D291" s="61"/>
      <c r="E291" s="62"/>
      <c r="F291" s="13"/>
      <c r="G291" s="13"/>
      <c r="H291" s="13"/>
      <c r="M291" s="59">
        <v>1</v>
      </c>
    </row>
    <row r="292" spans="2:24" ht="15" customHeight="1" x14ac:dyDescent="0.2">
      <c r="B292" s="44"/>
      <c r="C292" s="60" t="s">
        <v>44</v>
      </c>
      <c r="D292" s="61"/>
      <c r="E292" s="62"/>
      <c r="F292" s="82"/>
      <c r="G292" s="82"/>
      <c r="H292" s="82"/>
      <c r="M292" s="59">
        <v>1</v>
      </c>
    </row>
    <row r="293" spans="2:24" ht="15" customHeight="1" x14ac:dyDescent="0.2">
      <c r="B293" s="44"/>
      <c r="C293" s="64">
        <v>0</v>
      </c>
      <c r="D293" s="61"/>
      <c r="E293" s="62"/>
      <c r="F293" s="82"/>
      <c r="G293" s="82"/>
      <c r="H293" s="82"/>
      <c r="M293" s="59">
        <v>1</v>
      </c>
    </row>
    <row r="294" spans="2:24" ht="15" customHeight="1" x14ac:dyDescent="0.2">
      <c r="B294" s="44"/>
      <c r="C294" s="65" t="s">
        <v>38</v>
      </c>
      <c r="D294" s="61" t="s">
        <v>239</v>
      </c>
      <c r="E294" s="62" t="s">
        <v>73</v>
      </c>
      <c r="F294" s="13">
        <v>4026213</v>
      </c>
      <c r="G294" s="13">
        <v>4352947</v>
      </c>
      <c r="H294" s="13">
        <v>4444109</v>
      </c>
      <c r="I294" s="66"/>
      <c r="J294" s="66"/>
      <c r="K294" s="66"/>
      <c r="L294" s="66"/>
      <c r="M294" s="67">
        <f>IF(LEN(E294)&lt;2,0,1)</f>
        <v>1</v>
      </c>
      <c r="O294" s="53">
        <v>3</v>
      </c>
      <c r="P294" s="66">
        <v>1</v>
      </c>
      <c r="Q294" s="66">
        <v>1</v>
      </c>
    </row>
    <row r="295" spans="2:24" ht="15" customHeight="1" x14ac:dyDescent="0.2">
      <c r="B295" s="44"/>
      <c r="C295" s="65" t="s">
        <v>38</v>
      </c>
      <c r="D295" s="61" t="s">
        <v>240</v>
      </c>
      <c r="E295" s="62" t="s">
        <v>74</v>
      </c>
      <c r="F295" s="13">
        <v>5467766</v>
      </c>
      <c r="G295" s="13">
        <v>5933195</v>
      </c>
      <c r="H295" s="13">
        <v>6079700</v>
      </c>
      <c r="M295" s="67">
        <f>IF(LEN(E295)&lt;2,0,1)</f>
        <v>1</v>
      </c>
      <c r="O295" s="53">
        <v>3</v>
      </c>
      <c r="P295" s="66">
        <v>1</v>
      </c>
      <c r="Q295" s="53">
        <f>IF(P295=P294,Q294+1,1)</f>
        <v>2</v>
      </c>
    </row>
    <row r="296" spans="2:24" ht="15" customHeight="1" x14ac:dyDescent="0.2">
      <c r="B296" s="44"/>
      <c r="C296" s="65" t="s">
        <v>38</v>
      </c>
      <c r="D296" s="61" t="s">
        <v>241</v>
      </c>
      <c r="E296" s="62" t="s">
        <v>75</v>
      </c>
      <c r="F296" s="13">
        <v>3088576</v>
      </c>
      <c r="G296" s="13">
        <v>3355458</v>
      </c>
      <c r="H296" s="13">
        <v>3442390</v>
      </c>
      <c r="M296" s="67">
        <f>IF(LEN(E296)&lt;2,0,1)</f>
        <v>1</v>
      </c>
      <c r="O296" s="53">
        <v>3</v>
      </c>
      <c r="P296" s="66">
        <v>1</v>
      </c>
      <c r="Q296" s="53">
        <f>IF(P296=P295,Q295+1,1)</f>
        <v>3</v>
      </c>
    </row>
    <row r="297" spans="2:24" ht="15" hidden="1" customHeight="1" x14ac:dyDescent="0.2">
      <c r="B297" s="44"/>
      <c r="C297" s="65" t="s">
        <v>38</v>
      </c>
      <c r="D297" s="61" t="s">
        <v>109</v>
      </c>
      <c r="E297" s="62" t="s">
        <v>109</v>
      </c>
      <c r="F297" s="68">
        <v>0</v>
      </c>
      <c r="G297" s="68">
        <v>0</v>
      </c>
      <c r="H297" s="68">
        <v>0</v>
      </c>
      <c r="M297" s="67">
        <f>IF(LEN(E297)&lt;2,0,1)</f>
        <v>0</v>
      </c>
      <c r="O297" s="53">
        <v>3</v>
      </c>
      <c r="P297" s="66">
        <v>1</v>
      </c>
      <c r="Q297" s="53">
        <f>IF(P297=P296,Q296+1,1)</f>
        <v>4</v>
      </c>
    </row>
    <row r="298" spans="2:24" s="66" customFormat="1" ht="15" hidden="1" customHeight="1" x14ac:dyDescent="0.2">
      <c r="B298" s="44"/>
      <c r="C298" s="65" t="s">
        <v>38</v>
      </c>
      <c r="D298" s="61" t="s">
        <v>109</v>
      </c>
      <c r="E298" s="62" t="s">
        <v>109</v>
      </c>
      <c r="F298" s="68">
        <v>0</v>
      </c>
      <c r="G298" s="68">
        <v>0</v>
      </c>
      <c r="H298" s="68">
        <v>0</v>
      </c>
      <c r="I298" s="53"/>
      <c r="J298" s="53"/>
      <c r="K298" s="53"/>
      <c r="L298" s="53"/>
      <c r="M298" s="67">
        <f>IF(LEN(E298)&lt;2,0,1)</f>
        <v>0</v>
      </c>
      <c r="O298" s="53">
        <v>3</v>
      </c>
      <c r="P298" s="66">
        <v>1</v>
      </c>
      <c r="Q298" s="53">
        <f>IF(P298=P297,Q297+1,1)</f>
        <v>5</v>
      </c>
      <c r="U298" s="53"/>
      <c r="V298" s="53"/>
      <c r="W298" s="53"/>
      <c r="X298" s="53"/>
    </row>
    <row r="299" spans="2:24" ht="5.0999999999999996" customHeight="1" x14ac:dyDescent="0.2">
      <c r="B299" s="44"/>
      <c r="C299" s="69"/>
      <c r="D299" s="70"/>
      <c r="E299" s="71"/>
      <c r="F299" s="72"/>
      <c r="G299" s="72"/>
      <c r="H299" s="72"/>
      <c r="M299" s="59">
        <f>IF(SUM(M294:M298)=0,0,1)</f>
        <v>1</v>
      </c>
      <c r="U299" s="66"/>
      <c r="V299" s="66"/>
      <c r="W299" s="66"/>
      <c r="X299" s="66"/>
    </row>
    <row r="300" spans="2:24" ht="15" customHeight="1" x14ac:dyDescent="0.2">
      <c r="B300" s="44"/>
      <c r="C300" s="65"/>
      <c r="D300" s="61"/>
      <c r="E300" s="62"/>
      <c r="F300" s="13"/>
      <c r="G300" s="13"/>
      <c r="H300" s="13"/>
      <c r="M300" s="59">
        <f>IF(M299=0,0,1)</f>
        <v>1</v>
      </c>
    </row>
    <row r="301" spans="2:24" ht="15" customHeight="1" x14ac:dyDescent="0.2">
      <c r="B301" s="44"/>
      <c r="C301" s="65" t="s">
        <v>39</v>
      </c>
      <c r="D301" s="61" t="s">
        <v>242</v>
      </c>
      <c r="E301" s="62" t="s">
        <v>243</v>
      </c>
      <c r="F301" s="13">
        <v>863908</v>
      </c>
      <c r="G301" s="13">
        <v>917950</v>
      </c>
      <c r="H301" s="13">
        <v>919678</v>
      </c>
      <c r="M301" s="67">
        <f>IF(LEN(E301)&lt;2,0,1)</f>
        <v>1</v>
      </c>
      <c r="O301" s="53">
        <v>3</v>
      </c>
      <c r="P301" s="53">
        <v>2</v>
      </c>
      <c r="Q301" s="66">
        <v>1</v>
      </c>
    </row>
    <row r="302" spans="2:24" ht="15" customHeight="1" x14ac:dyDescent="0.2">
      <c r="B302" s="44"/>
      <c r="C302" s="65" t="s">
        <v>39</v>
      </c>
      <c r="D302" s="61" t="s">
        <v>244</v>
      </c>
      <c r="E302" s="62" t="s">
        <v>245</v>
      </c>
      <c r="F302" s="13">
        <v>124899</v>
      </c>
      <c r="G302" s="13">
        <v>135647</v>
      </c>
      <c r="H302" s="13">
        <v>139570</v>
      </c>
      <c r="M302" s="67">
        <f t="shared" ref="M302:M311" si="40">IF(LEN(E302)&lt;2,0,1)</f>
        <v>1</v>
      </c>
      <c r="O302" s="53">
        <v>3</v>
      </c>
      <c r="P302" s="53">
        <v>2</v>
      </c>
      <c r="Q302" s="53">
        <f>IF(P302=P301,Q301+1,1)</f>
        <v>2</v>
      </c>
    </row>
    <row r="303" spans="2:24" ht="15" customHeight="1" x14ac:dyDescent="0.2">
      <c r="B303" s="44"/>
      <c r="C303" s="65" t="s">
        <v>39</v>
      </c>
      <c r="D303" s="61" t="s">
        <v>246</v>
      </c>
      <c r="E303" s="62" t="s">
        <v>247</v>
      </c>
      <c r="F303" s="13">
        <v>157951</v>
      </c>
      <c r="G303" s="13">
        <v>172194</v>
      </c>
      <c r="H303" s="13">
        <v>177020</v>
      </c>
      <c r="M303" s="67">
        <f t="shared" si="40"/>
        <v>1</v>
      </c>
      <c r="O303" s="53">
        <v>3</v>
      </c>
      <c r="P303" s="53">
        <v>2</v>
      </c>
      <c r="Q303" s="53">
        <f t="shared" ref="Q303:Q311" si="41">IF(P303=P302,Q302+1,1)</f>
        <v>3</v>
      </c>
    </row>
    <row r="304" spans="2:24" ht="15" hidden="1" customHeight="1" x14ac:dyDescent="0.2">
      <c r="B304" s="44"/>
      <c r="C304" s="65" t="s">
        <v>39</v>
      </c>
      <c r="D304" s="61" t="s">
        <v>109</v>
      </c>
      <c r="E304" s="62" t="s">
        <v>109</v>
      </c>
      <c r="F304" s="68">
        <v>0</v>
      </c>
      <c r="G304" s="68">
        <v>0</v>
      </c>
      <c r="H304" s="68">
        <v>0</v>
      </c>
      <c r="M304" s="67">
        <f t="shared" si="40"/>
        <v>0</v>
      </c>
      <c r="O304" s="53">
        <v>3</v>
      </c>
      <c r="P304" s="53">
        <v>2</v>
      </c>
      <c r="Q304" s="53">
        <f t="shared" si="41"/>
        <v>4</v>
      </c>
    </row>
    <row r="305" spans="2:17" ht="15" hidden="1" customHeight="1" x14ac:dyDescent="0.2">
      <c r="B305" s="44"/>
      <c r="C305" s="65" t="s">
        <v>39</v>
      </c>
      <c r="D305" s="61" t="s">
        <v>109</v>
      </c>
      <c r="E305" s="62" t="s">
        <v>109</v>
      </c>
      <c r="F305" s="68">
        <v>0</v>
      </c>
      <c r="G305" s="68">
        <v>0</v>
      </c>
      <c r="H305" s="68">
        <v>0</v>
      </c>
      <c r="M305" s="67">
        <f t="shared" si="40"/>
        <v>0</v>
      </c>
      <c r="O305" s="53">
        <v>3</v>
      </c>
      <c r="P305" s="53">
        <v>2</v>
      </c>
      <c r="Q305" s="53">
        <f t="shared" si="41"/>
        <v>5</v>
      </c>
    </row>
    <row r="306" spans="2:17" ht="15" hidden="1" customHeight="1" x14ac:dyDescent="0.2">
      <c r="B306" s="44"/>
      <c r="C306" s="65" t="s">
        <v>39</v>
      </c>
      <c r="D306" s="61" t="s">
        <v>109</v>
      </c>
      <c r="E306" s="62" t="s">
        <v>109</v>
      </c>
      <c r="F306" s="68">
        <v>0</v>
      </c>
      <c r="G306" s="68">
        <v>0</v>
      </c>
      <c r="H306" s="68">
        <v>0</v>
      </c>
      <c r="M306" s="67">
        <f t="shared" si="40"/>
        <v>0</v>
      </c>
      <c r="O306" s="53">
        <v>3</v>
      </c>
      <c r="P306" s="53">
        <v>2</v>
      </c>
      <c r="Q306" s="53">
        <f t="shared" si="41"/>
        <v>6</v>
      </c>
    </row>
    <row r="307" spans="2:17" ht="15" hidden="1" customHeight="1" x14ac:dyDescent="0.2">
      <c r="B307" s="44"/>
      <c r="C307" s="65" t="s">
        <v>39</v>
      </c>
      <c r="D307" s="61" t="s">
        <v>109</v>
      </c>
      <c r="E307" s="62" t="s">
        <v>109</v>
      </c>
      <c r="F307" s="68">
        <v>0</v>
      </c>
      <c r="G307" s="68">
        <v>0</v>
      </c>
      <c r="H307" s="68">
        <v>0</v>
      </c>
      <c r="M307" s="67">
        <f t="shared" si="40"/>
        <v>0</v>
      </c>
      <c r="O307" s="53">
        <v>3</v>
      </c>
      <c r="P307" s="53">
        <v>2</v>
      </c>
      <c r="Q307" s="53">
        <f t="shared" si="41"/>
        <v>7</v>
      </c>
    </row>
    <row r="308" spans="2:17" ht="15" hidden="1" customHeight="1" x14ac:dyDescent="0.2">
      <c r="B308" s="44"/>
      <c r="C308" s="65" t="s">
        <v>39</v>
      </c>
      <c r="D308" s="61" t="s">
        <v>109</v>
      </c>
      <c r="E308" s="62" t="s">
        <v>109</v>
      </c>
      <c r="F308" s="68">
        <v>0</v>
      </c>
      <c r="G308" s="68">
        <v>0</v>
      </c>
      <c r="H308" s="68">
        <v>0</v>
      </c>
      <c r="M308" s="67">
        <f t="shared" si="40"/>
        <v>0</v>
      </c>
      <c r="O308" s="53">
        <v>3</v>
      </c>
      <c r="P308" s="53">
        <v>2</v>
      </c>
      <c r="Q308" s="53">
        <f t="shared" si="41"/>
        <v>8</v>
      </c>
    </row>
    <row r="309" spans="2:17" ht="15" hidden="1" customHeight="1" x14ac:dyDescent="0.2">
      <c r="B309" s="44"/>
      <c r="C309" s="65" t="s">
        <v>39</v>
      </c>
      <c r="D309" s="61" t="s">
        <v>109</v>
      </c>
      <c r="E309" s="62" t="s">
        <v>109</v>
      </c>
      <c r="F309" s="68">
        <v>0</v>
      </c>
      <c r="G309" s="68">
        <v>0</v>
      </c>
      <c r="H309" s="68">
        <v>0</v>
      </c>
      <c r="M309" s="67">
        <f t="shared" si="40"/>
        <v>0</v>
      </c>
      <c r="O309" s="53">
        <v>3</v>
      </c>
      <c r="P309" s="53">
        <v>2</v>
      </c>
      <c r="Q309" s="53">
        <f t="shared" si="41"/>
        <v>9</v>
      </c>
    </row>
    <row r="310" spans="2:17" ht="15" hidden="1" customHeight="1" x14ac:dyDescent="0.2">
      <c r="B310" s="44"/>
      <c r="C310" s="65" t="s">
        <v>39</v>
      </c>
      <c r="D310" s="61" t="s">
        <v>109</v>
      </c>
      <c r="E310" s="62" t="s">
        <v>109</v>
      </c>
      <c r="F310" s="68">
        <v>0</v>
      </c>
      <c r="G310" s="68">
        <v>0</v>
      </c>
      <c r="H310" s="68">
        <v>0</v>
      </c>
      <c r="M310" s="67">
        <f t="shared" si="40"/>
        <v>0</v>
      </c>
      <c r="O310" s="53">
        <v>3</v>
      </c>
      <c r="P310" s="53">
        <v>2</v>
      </c>
      <c r="Q310" s="53">
        <f t="shared" si="41"/>
        <v>10</v>
      </c>
    </row>
    <row r="311" spans="2:17" ht="15" customHeight="1" x14ac:dyDescent="0.2">
      <c r="B311" s="44"/>
      <c r="C311" s="65" t="s">
        <v>40</v>
      </c>
      <c r="D311" s="61" t="s">
        <v>248</v>
      </c>
      <c r="E311" s="62" t="s">
        <v>249</v>
      </c>
      <c r="F311" s="13">
        <v>285545</v>
      </c>
      <c r="G311" s="13">
        <v>293350</v>
      </c>
      <c r="H311" s="13">
        <v>299510</v>
      </c>
      <c r="M311" s="67">
        <f t="shared" si="40"/>
        <v>1</v>
      </c>
      <c r="O311" s="53">
        <v>3</v>
      </c>
      <c r="P311" s="53">
        <v>3</v>
      </c>
      <c r="Q311" s="53">
        <f t="shared" si="41"/>
        <v>1</v>
      </c>
    </row>
    <row r="312" spans="2:17" ht="15" customHeight="1" x14ac:dyDescent="0.2">
      <c r="B312" s="44"/>
      <c r="C312" s="73" t="s">
        <v>250</v>
      </c>
      <c r="D312" s="74"/>
      <c r="E312" s="75"/>
      <c r="F312" s="76">
        <v>1432303</v>
      </c>
      <c r="G312" s="76">
        <v>1519141</v>
      </c>
      <c r="H312" s="76">
        <v>1535778</v>
      </c>
      <c r="M312" s="59">
        <f>IF(SUM(M301:M311)=0,0,1)</f>
        <v>1</v>
      </c>
    </row>
    <row r="313" spans="2:17" ht="15" customHeight="1" x14ac:dyDescent="0.2">
      <c r="B313" s="44"/>
      <c r="C313" s="65"/>
      <c r="D313" s="61"/>
      <c r="E313" s="62"/>
      <c r="F313" s="13"/>
      <c r="G313" s="13"/>
      <c r="H313" s="13"/>
      <c r="M313" s="59">
        <f>IF(M312=0,0,1)</f>
        <v>1</v>
      </c>
    </row>
    <row r="314" spans="2:17" ht="15" customHeight="1" x14ac:dyDescent="0.2">
      <c r="B314" s="44"/>
      <c r="C314" s="65" t="s">
        <v>39</v>
      </c>
      <c r="D314" s="61" t="s">
        <v>251</v>
      </c>
      <c r="E314" s="62" t="s">
        <v>252</v>
      </c>
      <c r="F314" s="13">
        <v>471790</v>
      </c>
      <c r="G314" s="13">
        <v>509779</v>
      </c>
      <c r="H314" s="13">
        <v>520151</v>
      </c>
      <c r="M314" s="67">
        <f>IF(LEN(E314)&lt;2,0,1)</f>
        <v>1</v>
      </c>
      <c r="O314" s="53">
        <v>3</v>
      </c>
      <c r="P314" s="53">
        <v>4</v>
      </c>
      <c r="Q314" s="66">
        <v>1</v>
      </c>
    </row>
    <row r="315" spans="2:17" ht="15" customHeight="1" x14ac:dyDescent="0.2">
      <c r="B315" s="44"/>
      <c r="C315" s="65" t="s">
        <v>39</v>
      </c>
      <c r="D315" s="61" t="s">
        <v>253</v>
      </c>
      <c r="E315" s="62" t="s">
        <v>254</v>
      </c>
      <c r="F315" s="13">
        <v>229859</v>
      </c>
      <c r="G315" s="13">
        <v>244925</v>
      </c>
      <c r="H315" s="13">
        <v>246009</v>
      </c>
      <c r="M315" s="67">
        <f t="shared" ref="M315:M324" si="42">IF(LEN(E315)&lt;2,0,1)</f>
        <v>1</v>
      </c>
      <c r="O315" s="53">
        <v>3</v>
      </c>
      <c r="P315" s="53">
        <v>4</v>
      </c>
      <c r="Q315" s="53">
        <f>IF(P315=P314,Q314+1,1)</f>
        <v>2</v>
      </c>
    </row>
    <row r="316" spans="2:17" ht="15" customHeight="1" x14ac:dyDescent="0.2">
      <c r="B316" s="44"/>
      <c r="C316" s="65" t="s">
        <v>39</v>
      </c>
      <c r="D316" s="61" t="s">
        <v>255</v>
      </c>
      <c r="E316" s="62" t="s">
        <v>256</v>
      </c>
      <c r="F316" s="13">
        <v>346639</v>
      </c>
      <c r="G316" s="13">
        <v>371750</v>
      </c>
      <c r="H316" s="13">
        <v>375715</v>
      </c>
      <c r="M316" s="67">
        <f t="shared" si="42"/>
        <v>1</v>
      </c>
      <c r="O316" s="53">
        <v>3</v>
      </c>
      <c r="P316" s="53">
        <v>4</v>
      </c>
      <c r="Q316" s="53">
        <f t="shared" ref="Q316:Q324" si="43">IF(P316=P315,Q315+1,1)</f>
        <v>3</v>
      </c>
    </row>
    <row r="317" spans="2:17" ht="15" hidden="1" customHeight="1" x14ac:dyDescent="0.2">
      <c r="B317" s="44"/>
      <c r="C317" s="65" t="s">
        <v>39</v>
      </c>
      <c r="D317" s="61" t="s">
        <v>109</v>
      </c>
      <c r="E317" s="62" t="s">
        <v>109</v>
      </c>
      <c r="F317" s="68">
        <v>0</v>
      </c>
      <c r="G317" s="68">
        <v>0</v>
      </c>
      <c r="H317" s="68">
        <v>0</v>
      </c>
      <c r="M317" s="67">
        <f t="shared" si="42"/>
        <v>0</v>
      </c>
      <c r="O317" s="53">
        <v>3</v>
      </c>
      <c r="P317" s="53">
        <v>4</v>
      </c>
      <c r="Q317" s="53">
        <f t="shared" si="43"/>
        <v>4</v>
      </c>
    </row>
    <row r="318" spans="2:17" ht="15" hidden="1" customHeight="1" x14ac:dyDescent="0.2">
      <c r="B318" s="44"/>
      <c r="C318" s="65" t="s">
        <v>39</v>
      </c>
      <c r="D318" s="61" t="s">
        <v>109</v>
      </c>
      <c r="E318" s="62" t="s">
        <v>109</v>
      </c>
      <c r="F318" s="68">
        <v>0</v>
      </c>
      <c r="G318" s="68">
        <v>0</v>
      </c>
      <c r="H318" s="68">
        <v>0</v>
      </c>
      <c r="M318" s="67">
        <f t="shared" si="42"/>
        <v>0</v>
      </c>
      <c r="O318" s="53">
        <v>3</v>
      </c>
      <c r="P318" s="53">
        <v>4</v>
      </c>
      <c r="Q318" s="53">
        <f t="shared" si="43"/>
        <v>5</v>
      </c>
    </row>
    <row r="319" spans="2:17" ht="15" hidden="1" customHeight="1" x14ac:dyDescent="0.2">
      <c r="B319" s="44"/>
      <c r="C319" s="65" t="s">
        <v>39</v>
      </c>
      <c r="D319" s="61" t="s">
        <v>109</v>
      </c>
      <c r="E319" s="62" t="s">
        <v>109</v>
      </c>
      <c r="F319" s="68">
        <v>0</v>
      </c>
      <c r="G319" s="68">
        <v>0</v>
      </c>
      <c r="H319" s="68">
        <v>0</v>
      </c>
      <c r="M319" s="67">
        <f t="shared" si="42"/>
        <v>0</v>
      </c>
      <c r="O319" s="53">
        <v>3</v>
      </c>
      <c r="P319" s="53">
        <v>4</v>
      </c>
      <c r="Q319" s="53">
        <f t="shared" si="43"/>
        <v>6</v>
      </c>
    </row>
    <row r="320" spans="2:17" ht="15" hidden="1" customHeight="1" x14ac:dyDescent="0.2">
      <c r="B320" s="44"/>
      <c r="C320" s="65" t="s">
        <v>39</v>
      </c>
      <c r="D320" s="61" t="s">
        <v>109</v>
      </c>
      <c r="E320" s="62" t="s">
        <v>109</v>
      </c>
      <c r="F320" s="68">
        <v>0</v>
      </c>
      <c r="G320" s="68">
        <v>0</v>
      </c>
      <c r="H320" s="68">
        <v>0</v>
      </c>
      <c r="M320" s="67">
        <f t="shared" si="42"/>
        <v>0</v>
      </c>
      <c r="O320" s="53">
        <v>3</v>
      </c>
      <c r="P320" s="53">
        <v>4</v>
      </c>
      <c r="Q320" s="53">
        <f t="shared" si="43"/>
        <v>7</v>
      </c>
    </row>
    <row r="321" spans="2:17" ht="15" hidden="1" customHeight="1" x14ac:dyDescent="0.2">
      <c r="B321" s="44"/>
      <c r="C321" s="65" t="s">
        <v>39</v>
      </c>
      <c r="D321" s="61" t="s">
        <v>109</v>
      </c>
      <c r="E321" s="62" t="s">
        <v>109</v>
      </c>
      <c r="F321" s="68">
        <v>0</v>
      </c>
      <c r="G321" s="68">
        <v>0</v>
      </c>
      <c r="H321" s="68">
        <v>0</v>
      </c>
      <c r="M321" s="67">
        <f t="shared" si="42"/>
        <v>0</v>
      </c>
      <c r="O321" s="53">
        <v>3</v>
      </c>
      <c r="P321" s="53">
        <v>4</v>
      </c>
      <c r="Q321" s="53">
        <f t="shared" si="43"/>
        <v>8</v>
      </c>
    </row>
    <row r="322" spans="2:17" ht="15" hidden="1" customHeight="1" x14ac:dyDescent="0.2">
      <c r="B322" s="44"/>
      <c r="C322" s="65" t="s">
        <v>39</v>
      </c>
      <c r="D322" s="61" t="s">
        <v>109</v>
      </c>
      <c r="E322" s="62" t="s">
        <v>109</v>
      </c>
      <c r="F322" s="68">
        <v>0</v>
      </c>
      <c r="G322" s="68">
        <v>0</v>
      </c>
      <c r="H322" s="68">
        <v>0</v>
      </c>
      <c r="M322" s="67">
        <f t="shared" si="42"/>
        <v>0</v>
      </c>
      <c r="O322" s="53">
        <v>3</v>
      </c>
      <c r="P322" s="53">
        <v>4</v>
      </c>
      <c r="Q322" s="53">
        <f t="shared" si="43"/>
        <v>9</v>
      </c>
    </row>
    <row r="323" spans="2:17" ht="15" hidden="1" customHeight="1" x14ac:dyDescent="0.2">
      <c r="B323" s="44"/>
      <c r="C323" s="65" t="s">
        <v>39</v>
      </c>
      <c r="D323" s="61" t="s">
        <v>109</v>
      </c>
      <c r="E323" s="62" t="s">
        <v>109</v>
      </c>
      <c r="F323" s="68">
        <v>0</v>
      </c>
      <c r="G323" s="68">
        <v>0</v>
      </c>
      <c r="H323" s="68">
        <v>0</v>
      </c>
      <c r="M323" s="67">
        <f t="shared" si="42"/>
        <v>0</v>
      </c>
      <c r="O323" s="53">
        <v>3</v>
      </c>
      <c r="P323" s="53">
        <v>4</v>
      </c>
      <c r="Q323" s="53">
        <f t="shared" si="43"/>
        <v>10</v>
      </c>
    </row>
    <row r="324" spans="2:17" ht="15" customHeight="1" x14ac:dyDescent="0.2">
      <c r="B324" s="44"/>
      <c r="C324" s="65" t="s">
        <v>40</v>
      </c>
      <c r="D324" s="61" t="s">
        <v>257</v>
      </c>
      <c r="E324" s="62" t="s">
        <v>258</v>
      </c>
      <c r="F324" s="13">
        <v>222589</v>
      </c>
      <c r="G324" s="13">
        <v>229646</v>
      </c>
      <c r="H324" s="13">
        <v>234445</v>
      </c>
      <c r="M324" s="67">
        <f t="shared" si="42"/>
        <v>1</v>
      </c>
      <c r="O324" s="53">
        <v>3</v>
      </c>
      <c r="P324" s="53">
        <v>5</v>
      </c>
      <c r="Q324" s="53">
        <f t="shared" si="43"/>
        <v>1</v>
      </c>
    </row>
    <row r="325" spans="2:17" ht="15" customHeight="1" x14ac:dyDescent="0.2">
      <c r="B325" s="44"/>
      <c r="C325" s="73" t="s">
        <v>259</v>
      </c>
      <c r="D325" s="74"/>
      <c r="E325" s="75"/>
      <c r="F325" s="76">
        <v>1270877</v>
      </c>
      <c r="G325" s="76">
        <v>1356100</v>
      </c>
      <c r="H325" s="76">
        <v>1376320</v>
      </c>
      <c r="M325" s="59">
        <f>IF(SUM(M314:M324)=0,0,1)</f>
        <v>1</v>
      </c>
    </row>
    <row r="326" spans="2:17" ht="15" customHeight="1" x14ac:dyDescent="0.2">
      <c r="B326" s="44"/>
      <c r="C326" s="65"/>
      <c r="D326" s="61"/>
      <c r="E326" s="62"/>
      <c r="F326" s="13"/>
      <c r="G326" s="13"/>
      <c r="H326" s="13"/>
      <c r="M326" s="59">
        <f>IF(M325=0,0,1)</f>
        <v>1</v>
      </c>
    </row>
    <row r="327" spans="2:17" ht="15" hidden="1" customHeight="1" x14ac:dyDescent="0.2">
      <c r="B327" s="44"/>
      <c r="C327" s="65" t="s">
        <v>39</v>
      </c>
      <c r="D327" s="61" t="s">
        <v>109</v>
      </c>
      <c r="E327" s="62" t="s">
        <v>109</v>
      </c>
      <c r="F327" s="68">
        <v>0</v>
      </c>
      <c r="G327" s="68">
        <v>0</v>
      </c>
      <c r="H327" s="68">
        <v>0</v>
      </c>
      <c r="M327" s="67">
        <f>IF(LEN(E327)&lt;2,0,1)</f>
        <v>0</v>
      </c>
      <c r="O327" s="53">
        <v>3</v>
      </c>
      <c r="P327" s="53">
        <v>6</v>
      </c>
      <c r="Q327" s="66">
        <v>1</v>
      </c>
    </row>
    <row r="328" spans="2:17" ht="15" hidden="1" customHeight="1" x14ac:dyDescent="0.2">
      <c r="B328" s="44"/>
      <c r="C328" s="65" t="s">
        <v>39</v>
      </c>
      <c r="D328" s="61" t="s">
        <v>109</v>
      </c>
      <c r="E328" s="62" t="s">
        <v>109</v>
      </c>
      <c r="F328" s="68">
        <v>0</v>
      </c>
      <c r="G328" s="68">
        <v>0</v>
      </c>
      <c r="H328" s="68">
        <v>0</v>
      </c>
      <c r="M328" s="67">
        <f t="shared" ref="M328:M337" si="44">IF(LEN(E328)&lt;2,0,1)</f>
        <v>0</v>
      </c>
      <c r="O328" s="53">
        <v>3</v>
      </c>
      <c r="P328" s="53">
        <v>6</v>
      </c>
      <c r="Q328" s="53">
        <f>IF(P328=P327,Q327+1,1)</f>
        <v>2</v>
      </c>
    </row>
    <row r="329" spans="2:17" ht="15" hidden="1" customHeight="1" x14ac:dyDescent="0.2">
      <c r="B329" s="44"/>
      <c r="C329" s="65" t="s">
        <v>39</v>
      </c>
      <c r="D329" s="61" t="s">
        <v>109</v>
      </c>
      <c r="E329" s="62" t="s">
        <v>109</v>
      </c>
      <c r="F329" s="68">
        <v>0</v>
      </c>
      <c r="G329" s="68">
        <v>0</v>
      </c>
      <c r="H329" s="68">
        <v>0</v>
      </c>
      <c r="M329" s="67">
        <f t="shared" si="44"/>
        <v>0</v>
      </c>
      <c r="O329" s="53">
        <v>3</v>
      </c>
      <c r="P329" s="53">
        <v>6</v>
      </c>
      <c r="Q329" s="53">
        <f t="shared" ref="Q329:Q337" si="45">IF(P329=P328,Q328+1,1)</f>
        <v>3</v>
      </c>
    </row>
    <row r="330" spans="2:17" ht="15" hidden="1" customHeight="1" x14ac:dyDescent="0.2">
      <c r="B330" s="44"/>
      <c r="C330" s="65" t="s">
        <v>39</v>
      </c>
      <c r="D330" s="61" t="s">
        <v>109</v>
      </c>
      <c r="E330" s="62" t="s">
        <v>109</v>
      </c>
      <c r="F330" s="68">
        <v>0</v>
      </c>
      <c r="G330" s="68">
        <v>0</v>
      </c>
      <c r="H330" s="68">
        <v>0</v>
      </c>
      <c r="M330" s="67">
        <f t="shared" si="44"/>
        <v>0</v>
      </c>
      <c r="O330" s="53">
        <v>3</v>
      </c>
      <c r="P330" s="53">
        <v>6</v>
      </c>
      <c r="Q330" s="53">
        <f t="shared" si="45"/>
        <v>4</v>
      </c>
    </row>
    <row r="331" spans="2:17" ht="15" hidden="1" customHeight="1" x14ac:dyDescent="0.2">
      <c r="B331" s="44"/>
      <c r="C331" s="65" t="s">
        <v>39</v>
      </c>
      <c r="D331" s="61" t="s">
        <v>109</v>
      </c>
      <c r="E331" s="62" t="s">
        <v>109</v>
      </c>
      <c r="F331" s="68">
        <v>0</v>
      </c>
      <c r="G331" s="68">
        <v>0</v>
      </c>
      <c r="H331" s="68">
        <v>0</v>
      </c>
      <c r="M331" s="67">
        <f t="shared" si="44"/>
        <v>0</v>
      </c>
      <c r="O331" s="53">
        <v>3</v>
      </c>
      <c r="P331" s="53">
        <v>6</v>
      </c>
      <c r="Q331" s="53">
        <f t="shared" si="45"/>
        <v>5</v>
      </c>
    </row>
    <row r="332" spans="2:17" ht="15" hidden="1" customHeight="1" x14ac:dyDescent="0.2">
      <c r="B332" s="44"/>
      <c r="C332" s="65" t="s">
        <v>39</v>
      </c>
      <c r="D332" s="61" t="s">
        <v>109</v>
      </c>
      <c r="E332" s="62" t="s">
        <v>109</v>
      </c>
      <c r="F332" s="68">
        <v>0</v>
      </c>
      <c r="G332" s="68">
        <v>0</v>
      </c>
      <c r="H332" s="68">
        <v>0</v>
      </c>
      <c r="M332" s="67">
        <f t="shared" si="44"/>
        <v>0</v>
      </c>
      <c r="O332" s="53">
        <v>3</v>
      </c>
      <c r="P332" s="53">
        <v>6</v>
      </c>
      <c r="Q332" s="53">
        <f t="shared" si="45"/>
        <v>6</v>
      </c>
    </row>
    <row r="333" spans="2:17" ht="15" hidden="1" customHeight="1" x14ac:dyDescent="0.2">
      <c r="B333" s="44"/>
      <c r="C333" s="65" t="s">
        <v>39</v>
      </c>
      <c r="D333" s="61" t="s">
        <v>109</v>
      </c>
      <c r="E333" s="62" t="s">
        <v>109</v>
      </c>
      <c r="F333" s="68">
        <v>0</v>
      </c>
      <c r="G333" s="68">
        <v>0</v>
      </c>
      <c r="H333" s="68">
        <v>0</v>
      </c>
      <c r="M333" s="67">
        <f t="shared" si="44"/>
        <v>0</v>
      </c>
      <c r="O333" s="53">
        <v>3</v>
      </c>
      <c r="P333" s="53">
        <v>6</v>
      </c>
      <c r="Q333" s="53">
        <f t="shared" si="45"/>
        <v>7</v>
      </c>
    </row>
    <row r="334" spans="2:17" ht="15" hidden="1" customHeight="1" x14ac:dyDescent="0.2">
      <c r="B334" s="44"/>
      <c r="C334" s="65" t="s">
        <v>39</v>
      </c>
      <c r="D334" s="61" t="s">
        <v>109</v>
      </c>
      <c r="E334" s="62" t="s">
        <v>109</v>
      </c>
      <c r="F334" s="68">
        <v>0</v>
      </c>
      <c r="G334" s="68">
        <v>0</v>
      </c>
      <c r="H334" s="68">
        <v>0</v>
      </c>
      <c r="M334" s="67">
        <f t="shared" si="44"/>
        <v>0</v>
      </c>
      <c r="O334" s="53">
        <v>3</v>
      </c>
      <c r="P334" s="53">
        <v>6</v>
      </c>
      <c r="Q334" s="53">
        <f t="shared" si="45"/>
        <v>8</v>
      </c>
    </row>
    <row r="335" spans="2:17" ht="15" hidden="1" customHeight="1" x14ac:dyDescent="0.2">
      <c r="B335" s="44"/>
      <c r="C335" s="65" t="s">
        <v>39</v>
      </c>
      <c r="D335" s="61" t="s">
        <v>109</v>
      </c>
      <c r="E335" s="62" t="s">
        <v>109</v>
      </c>
      <c r="F335" s="68">
        <v>0</v>
      </c>
      <c r="G335" s="68">
        <v>0</v>
      </c>
      <c r="H335" s="68">
        <v>0</v>
      </c>
      <c r="M335" s="67">
        <f t="shared" si="44"/>
        <v>0</v>
      </c>
      <c r="O335" s="53">
        <v>3</v>
      </c>
      <c r="P335" s="53">
        <v>6</v>
      </c>
      <c r="Q335" s="53">
        <f t="shared" si="45"/>
        <v>9</v>
      </c>
    </row>
    <row r="336" spans="2:17" ht="15" hidden="1" customHeight="1" x14ac:dyDescent="0.2">
      <c r="B336" s="44"/>
      <c r="C336" s="65" t="s">
        <v>39</v>
      </c>
      <c r="D336" s="61" t="s">
        <v>109</v>
      </c>
      <c r="E336" s="62" t="s">
        <v>109</v>
      </c>
      <c r="F336" s="68">
        <v>0</v>
      </c>
      <c r="G336" s="68">
        <v>0</v>
      </c>
      <c r="H336" s="68">
        <v>0</v>
      </c>
      <c r="M336" s="67">
        <f t="shared" si="44"/>
        <v>0</v>
      </c>
      <c r="O336" s="53">
        <v>3</v>
      </c>
      <c r="P336" s="53">
        <v>6</v>
      </c>
      <c r="Q336" s="53">
        <f t="shared" si="45"/>
        <v>10</v>
      </c>
    </row>
    <row r="337" spans="2:24" ht="15" hidden="1" customHeight="1" x14ac:dyDescent="0.2">
      <c r="B337" s="44"/>
      <c r="C337" s="65" t="s">
        <v>40</v>
      </c>
      <c r="D337" s="61" t="s">
        <v>109</v>
      </c>
      <c r="E337" s="62" t="s">
        <v>109</v>
      </c>
      <c r="F337" s="68">
        <v>0</v>
      </c>
      <c r="G337" s="68">
        <v>0</v>
      </c>
      <c r="H337" s="68">
        <v>0</v>
      </c>
      <c r="M337" s="67">
        <f t="shared" si="44"/>
        <v>0</v>
      </c>
      <c r="O337" s="53">
        <v>3</v>
      </c>
      <c r="P337" s="53">
        <v>7</v>
      </c>
      <c r="Q337" s="53">
        <f t="shared" si="45"/>
        <v>1</v>
      </c>
    </row>
    <row r="338" spans="2:24" ht="15" hidden="1" customHeight="1" x14ac:dyDescent="0.2">
      <c r="B338" s="44"/>
      <c r="C338" s="73" t="s">
        <v>109</v>
      </c>
      <c r="D338" s="74"/>
      <c r="E338" s="75"/>
      <c r="F338" s="77">
        <v>0</v>
      </c>
      <c r="G338" s="77">
        <v>0</v>
      </c>
      <c r="H338" s="77">
        <v>0</v>
      </c>
      <c r="M338" s="59">
        <f>IF(SUM(M327:M337)=0,0,1)</f>
        <v>0</v>
      </c>
    </row>
    <row r="339" spans="2:24" ht="15" hidden="1" customHeight="1" x14ac:dyDescent="0.2">
      <c r="B339" s="44"/>
      <c r="C339" s="65"/>
      <c r="D339" s="61"/>
      <c r="E339" s="62"/>
      <c r="F339" s="68"/>
      <c r="G339" s="68"/>
      <c r="H339" s="68"/>
      <c r="M339" s="59">
        <f>IF(M338=0,0,1)</f>
        <v>0</v>
      </c>
    </row>
    <row r="340" spans="2:24" ht="15" hidden="1" customHeight="1" x14ac:dyDescent="0.2">
      <c r="B340" s="44"/>
      <c r="C340" s="65" t="s">
        <v>39</v>
      </c>
      <c r="D340" s="61" t="s">
        <v>109</v>
      </c>
      <c r="E340" s="62" t="s">
        <v>109</v>
      </c>
      <c r="F340" s="68">
        <v>0</v>
      </c>
      <c r="G340" s="68">
        <v>0</v>
      </c>
      <c r="H340" s="68">
        <v>0</v>
      </c>
      <c r="M340" s="67">
        <f>IF(LEN(E340)&lt;2,0,1)</f>
        <v>0</v>
      </c>
      <c r="O340" s="53">
        <v>3</v>
      </c>
      <c r="P340" s="53">
        <v>8</v>
      </c>
      <c r="Q340" s="66">
        <v>1</v>
      </c>
    </row>
    <row r="341" spans="2:24" s="66" customFormat="1" ht="15" hidden="1" customHeight="1" x14ac:dyDescent="0.2">
      <c r="B341" s="44"/>
      <c r="C341" s="65" t="s">
        <v>39</v>
      </c>
      <c r="D341" s="61" t="s">
        <v>109</v>
      </c>
      <c r="E341" s="62" t="s">
        <v>109</v>
      </c>
      <c r="F341" s="68">
        <v>0</v>
      </c>
      <c r="G341" s="68">
        <v>0</v>
      </c>
      <c r="H341" s="68">
        <v>0</v>
      </c>
      <c r="I341" s="53"/>
      <c r="J341" s="53"/>
      <c r="K341" s="53"/>
      <c r="L341" s="53"/>
      <c r="M341" s="67">
        <f t="shared" ref="M341:M350" si="46">IF(LEN(E341)&lt;2,0,1)</f>
        <v>0</v>
      </c>
      <c r="O341" s="53">
        <v>3</v>
      </c>
      <c r="P341" s="53">
        <v>8</v>
      </c>
      <c r="Q341" s="53">
        <f>IF(P341=P340,Q340+1,1)</f>
        <v>2</v>
      </c>
      <c r="U341" s="53"/>
      <c r="V341" s="53"/>
      <c r="W341" s="53"/>
      <c r="X341" s="53"/>
    </row>
    <row r="342" spans="2:24" ht="15" hidden="1" customHeight="1" x14ac:dyDescent="0.2">
      <c r="B342" s="44"/>
      <c r="C342" s="65" t="s">
        <v>39</v>
      </c>
      <c r="D342" s="61" t="s">
        <v>109</v>
      </c>
      <c r="E342" s="62" t="s">
        <v>109</v>
      </c>
      <c r="F342" s="68">
        <v>0</v>
      </c>
      <c r="G342" s="68">
        <v>0</v>
      </c>
      <c r="H342" s="68">
        <v>0</v>
      </c>
      <c r="M342" s="67">
        <f t="shared" si="46"/>
        <v>0</v>
      </c>
      <c r="O342" s="53">
        <v>3</v>
      </c>
      <c r="P342" s="53">
        <v>8</v>
      </c>
      <c r="Q342" s="53">
        <f t="shared" ref="Q342:Q350" si="47">IF(P342=P341,Q341+1,1)</f>
        <v>3</v>
      </c>
      <c r="U342" s="66"/>
      <c r="V342" s="66"/>
      <c r="W342" s="66"/>
      <c r="X342" s="66"/>
    </row>
    <row r="343" spans="2:24" ht="15" hidden="1" customHeight="1" x14ac:dyDescent="0.2">
      <c r="B343" s="44"/>
      <c r="C343" s="65" t="s">
        <v>39</v>
      </c>
      <c r="D343" s="61" t="s">
        <v>109</v>
      </c>
      <c r="E343" s="62" t="s">
        <v>109</v>
      </c>
      <c r="F343" s="68">
        <v>0</v>
      </c>
      <c r="G343" s="68">
        <v>0</v>
      </c>
      <c r="H343" s="68">
        <v>0</v>
      </c>
      <c r="M343" s="67">
        <f t="shared" si="46"/>
        <v>0</v>
      </c>
      <c r="O343" s="53">
        <v>3</v>
      </c>
      <c r="P343" s="53">
        <v>8</v>
      </c>
      <c r="Q343" s="53">
        <f t="shared" si="47"/>
        <v>4</v>
      </c>
    </row>
    <row r="344" spans="2:24" ht="15" hidden="1" customHeight="1" x14ac:dyDescent="0.2">
      <c r="B344" s="44"/>
      <c r="C344" s="65" t="s">
        <v>39</v>
      </c>
      <c r="D344" s="61" t="s">
        <v>109</v>
      </c>
      <c r="E344" s="62" t="s">
        <v>109</v>
      </c>
      <c r="F344" s="68">
        <v>0</v>
      </c>
      <c r="G344" s="68">
        <v>0</v>
      </c>
      <c r="H344" s="68">
        <v>0</v>
      </c>
      <c r="M344" s="67">
        <f t="shared" si="46"/>
        <v>0</v>
      </c>
      <c r="O344" s="53">
        <v>3</v>
      </c>
      <c r="P344" s="53">
        <v>8</v>
      </c>
      <c r="Q344" s="53">
        <f t="shared" si="47"/>
        <v>5</v>
      </c>
    </row>
    <row r="345" spans="2:24" ht="15" hidden="1" customHeight="1" x14ac:dyDescent="0.2">
      <c r="B345" s="44"/>
      <c r="C345" s="65" t="s">
        <v>39</v>
      </c>
      <c r="D345" s="61" t="s">
        <v>109</v>
      </c>
      <c r="E345" s="62" t="s">
        <v>109</v>
      </c>
      <c r="F345" s="68">
        <v>0</v>
      </c>
      <c r="G345" s="68">
        <v>0</v>
      </c>
      <c r="H345" s="68">
        <v>0</v>
      </c>
      <c r="M345" s="67">
        <f t="shared" si="46"/>
        <v>0</v>
      </c>
      <c r="O345" s="53">
        <v>3</v>
      </c>
      <c r="P345" s="53">
        <v>8</v>
      </c>
      <c r="Q345" s="53">
        <f t="shared" si="47"/>
        <v>6</v>
      </c>
    </row>
    <row r="346" spans="2:24" ht="15" hidden="1" customHeight="1" x14ac:dyDescent="0.2">
      <c r="B346" s="44"/>
      <c r="C346" s="65" t="s">
        <v>39</v>
      </c>
      <c r="D346" s="61" t="s">
        <v>109</v>
      </c>
      <c r="E346" s="62" t="s">
        <v>109</v>
      </c>
      <c r="F346" s="68">
        <v>0</v>
      </c>
      <c r="G346" s="68">
        <v>0</v>
      </c>
      <c r="H346" s="68">
        <v>0</v>
      </c>
      <c r="M346" s="67">
        <f t="shared" si="46"/>
        <v>0</v>
      </c>
      <c r="O346" s="53">
        <v>3</v>
      </c>
      <c r="P346" s="53">
        <v>8</v>
      </c>
      <c r="Q346" s="53">
        <f t="shared" si="47"/>
        <v>7</v>
      </c>
    </row>
    <row r="347" spans="2:24" ht="15" hidden="1" customHeight="1" x14ac:dyDescent="0.2">
      <c r="B347" s="44"/>
      <c r="C347" s="65" t="s">
        <v>39</v>
      </c>
      <c r="D347" s="61" t="s">
        <v>109</v>
      </c>
      <c r="E347" s="62" t="s">
        <v>109</v>
      </c>
      <c r="F347" s="68">
        <v>0</v>
      </c>
      <c r="G347" s="68">
        <v>0</v>
      </c>
      <c r="H347" s="68">
        <v>0</v>
      </c>
      <c r="M347" s="67">
        <f t="shared" si="46"/>
        <v>0</v>
      </c>
      <c r="O347" s="53">
        <v>3</v>
      </c>
      <c r="P347" s="53">
        <v>8</v>
      </c>
      <c r="Q347" s="53">
        <f t="shared" si="47"/>
        <v>8</v>
      </c>
    </row>
    <row r="348" spans="2:24" ht="15" hidden="1" customHeight="1" x14ac:dyDescent="0.2">
      <c r="B348" s="44"/>
      <c r="C348" s="65" t="s">
        <v>39</v>
      </c>
      <c r="D348" s="61" t="s">
        <v>109</v>
      </c>
      <c r="E348" s="62" t="s">
        <v>109</v>
      </c>
      <c r="F348" s="68">
        <v>0</v>
      </c>
      <c r="G348" s="68">
        <v>0</v>
      </c>
      <c r="H348" s="68">
        <v>0</v>
      </c>
      <c r="M348" s="67">
        <f t="shared" si="46"/>
        <v>0</v>
      </c>
      <c r="O348" s="53">
        <v>3</v>
      </c>
      <c r="P348" s="53">
        <v>8</v>
      </c>
      <c r="Q348" s="53">
        <f t="shared" si="47"/>
        <v>9</v>
      </c>
    </row>
    <row r="349" spans="2:24" ht="15" hidden="1" customHeight="1" x14ac:dyDescent="0.2">
      <c r="B349" s="44"/>
      <c r="C349" s="65" t="s">
        <v>39</v>
      </c>
      <c r="D349" s="61" t="s">
        <v>109</v>
      </c>
      <c r="E349" s="62" t="s">
        <v>109</v>
      </c>
      <c r="F349" s="68">
        <v>0</v>
      </c>
      <c r="G349" s="68">
        <v>0</v>
      </c>
      <c r="H349" s="68">
        <v>0</v>
      </c>
      <c r="M349" s="67">
        <f t="shared" si="46"/>
        <v>0</v>
      </c>
      <c r="O349" s="53">
        <v>3</v>
      </c>
      <c r="P349" s="53">
        <v>8</v>
      </c>
      <c r="Q349" s="53">
        <f t="shared" si="47"/>
        <v>10</v>
      </c>
    </row>
    <row r="350" spans="2:24" ht="15" hidden="1" customHeight="1" x14ac:dyDescent="0.2">
      <c r="B350" s="44"/>
      <c r="C350" s="65" t="s">
        <v>40</v>
      </c>
      <c r="D350" s="61" t="s">
        <v>109</v>
      </c>
      <c r="E350" s="62" t="s">
        <v>109</v>
      </c>
      <c r="F350" s="68">
        <v>0</v>
      </c>
      <c r="G350" s="68">
        <v>0</v>
      </c>
      <c r="H350" s="68">
        <v>0</v>
      </c>
      <c r="M350" s="67">
        <f t="shared" si="46"/>
        <v>0</v>
      </c>
      <c r="O350" s="53">
        <v>3</v>
      </c>
      <c r="P350" s="53">
        <v>9</v>
      </c>
      <c r="Q350" s="53">
        <f t="shared" si="47"/>
        <v>1</v>
      </c>
    </row>
    <row r="351" spans="2:24" ht="15" hidden="1" customHeight="1" x14ac:dyDescent="0.2">
      <c r="B351" s="44"/>
      <c r="C351" s="73" t="s">
        <v>109</v>
      </c>
      <c r="D351" s="74"/>
      <c r="E351" s="75"/>
      <c r="F351" s="77">
        <v>0</v>
      </c>
      <c r="G351" s="77">
        <v>0</v>
      </c>
      <c r="H351" s="77">
        <v>0</v>
      </c>
      <c r="M351" s="59">
        <f>IF(SUM(M340:M350)=0,0,1)</f>
        <v>0</v>
      </c>
    </row>
    <row r="352" spans="2:24" ht="15" hidden="1" customHeight="1" x14ac:dyDescent="0.2">
      <c r="B352" s="44"/>
      <c r="C352" s="65"/>
      <c r="D352" s="61"/>
      <c r="E352" s="62"/>
      <c r="F352" s="68"/>
      <c r="G352" s="68"/>
      <c r="H352" s="68"/>
      <c r="M352" s="59">
        <f>IF(M351=0,0,1)</f>
        <v>0</v>
      </c>
    </row>
    <row r="353" spans="2:17" ht="15" hidden="1" customHeight="1" x14ac:dyDescent="0.2">
      <c r="B353" s="44"/>
      <c r="C353" s="65" t="s">
        <v>39</v>
      </c>
      <c r="D353" s="61" t="s">
        <v>109</v>
      </c>
      <c r="E353" s="62" t="s">
        <v>109</v>
      </c>
      <c r="F353" s="68">
        <v>0</v>
      </c>
      <c r="G353" s="68">
        <v>0</v>
      </c>
      <c r="H353" s="68">
        <v>0</v>
      </c>
      <c r="M353" s="67">
        <f>IF(LEN(E353)&lt;2,0,1)</f>
        <v>0</v>
      </c>
      <c r="O353" s="53">
        <v>3</v>
      </c>
      <c r="P353" s="53">
        <v>10</v>
      </c>
      <c r="Q353" s="66">
        <v>1</v>
      </c>
    </row>
    <row r="354" spans="2:17" ht="15" hidden="1" customHeight="1" x14ac:dyDescent="0.2">
      <c r="B354" s="44"/>
      <c r="C354" s="65" t="s">
        <v>39</v>
      </c>
      <c r="D354" s="61" t="s">
        <v>109</v>
      </c>
      <c r="E354" s="62" t="s">
        <v>109</v>
      </c>
      <c r="F354" s="68">
        <v>0</v>
      </c>
      <c r="G354" s="68">
        <v>0</v>
      </c>
      <c r="H354" s="68">
        <v>0</v>
      </c>
      <c r="M354" s="67">
        <f t="shared" ref="M354:M363" si="48">IF(LEN(E354)&lt;2,0,1)</f>
        <v>0</v>
      </c>
      <c r="O354" s="53">
        <v>3</v>
      </c>
      <c r="P354" s="53">
        <v>10</v>
      </c>
      <c r="Q354" s="53">
        <f>IF(P354=P353,Q353+1,1)</f>
        <v>2</v>
      </c>
    </row>
    <row r="355" spans="2:17" ht="15" hidden="1" customHeight="1" x14ac:dyDescent="0.2">
      <c r="B355" s="44"/>
      <c r="C355" s="65" t="s">
        <v>39</v>
      </c>
      <c r="D355" s="61" t="s">
        <v>109</v>
      </c>
      <c r="E355" s="62" t="s">
        <v>109</v>
      </c>
      <c r="F355" s="68">
        <v>0</v>
      </c>
      <c r="G355" s="68">
        <v>0</v>
      </c>
      <c r="H355" s="68">
        <v>0</v>
      </c>
      <c r="M355" s="67">
        <f t="shared" si="48"/>
        <v>0</v>
      </c>
      <c r="O355" s="53">
        <v>3</v>
      </c>
      <c r="P355" s="53">
        <v>10</v>
      </c>
      <c r="Q355" s="53">
        <f t="shared" ref="Q355:Q363" si="49">IF(P355=P354,Q354+1,1)</f>
        <v>3</v>
      </c>
    </row>
    <row r="356" spans="2:17" ht="15" hidden="1" customHeight="1" x14ac:dyDescent="0.2">
      <c r="B356" s="44"/>
      <c r="C356" s="65" t="s">
        <v>39</v>
      </c>
      <c r="D356" s="61" t="s">
        <v>109</v>
      </c>
      <c r="E356" s="62" t="s">
        <v>109</v>
      </c>
      <c r="F356" s="68">
        <v>0</v>
      </c>
      <c r="G356" s="68">
        <v>0</v>
      </c>
      <c r="H356" s="68">
        <v>0</v>
      </c>
      <c r="M356" s="67">
        <f t="shared" si="48"/>
        <v>0</v>
      </c>
      <c r="O356" s="53">
        <v>3</v>
      </c>
      <c r="P356" s="53">
        <v>10</v>
      </c>
      <c r="Q356" s="53">
        <f t="shared" si="49"/>
        <v>4</v>
      </c>
    </row>
    <row r="357" spans="2:17" ht="15" hidden="1" customHeight="1" x14ac:dyDescent="0.2">
      <c r="B357" s="44"/>
      <c r="C357" s="65" t="s">
        <v>39</v>
      </c>
      <c r="D357" s="61" t="s">
        <v>109</v>
      </c>
      <c r="E357" s="62" t="s">
        <v>109</v>
      </c>
      <c r="F357" s="68">
        <v>0</v>
      </c>
      <c r="G357" s="68">
        <v>0</v>
      </c>
      <c r="H357" s="68">
        <v>0</v>
      </c>
      <c r="M357" s="67">
        <f t="shared" si="48"/>
        <v>0</v>
      </c>
      <c r="O357" s="53">
        <v>3</v>
      </c>
      <c r="P357" s="53">
        <v>10</v>
      </c>
      <c r="Q357" s="53">
        <f t="shared" si="49"/>
        <v>5</v>
      </c>
    </row>
    <row r="358" spans="2:17" ht="15" hidden="1" customHeight="1" x14ac:dyDescent="0.2">
      <c r="B358" s="44"/>
      <c r="C358" s="65" t="s">
        <v>39</v>
      </c>
      <c r="D358" s="61" t="s">
        <v>109</v>
      </c>
      <c r="E358" s="62" t="s">
        <v>109</v>
      </c>
      <c r="F358" s="68">
        <v>0</v>
      </c>
      <c r="G358" s="68">
        <v>0</v>
      </c>
      <c r="H358" s="68">
        <v>0</v>
      </c>
      <c r="M358" s="67">
        <f t="shared" si="48"/>
        <v>0</v>
      </c>
      <c r="O358" s="53">
        <v>3</v>
      </c>
      <c r="P358" s="53">
        <v>10</v>
      </c>
      <c r="Q358" s="53">
        <f t="shared" si="49"/>
        <v>6</v>
      </c>
    </row>
    <row r="359" spans="2:17" ht="15" hidden="1" customHeight="1" x14ac:dyDescent="0.2">
      <c r="B359" s="44"/>
      <c r="C359" s="65" t="s">
        <v>39</v>
      </c>
      <c r="D359" s="61" t="s">
        <v>109</v>
      </c>
      <c r="E359" s="62" t="s">
        <v>109</v>
      </c>
      <c r="F359" s="68">
        <v>0</v>
      </c>
      <c r="G359" s="68">
        <v>0</v>
      </c>
      <c r="H359" s="68">
        <v>0</v>
      </c>
      <c r="M359" s="67">
        <f t="shared" si="48"/>
        <v>0</v>
      </c>
      <c r="O359" s="53">
        <v>3</v>
      </c>
      <c r="P359" s="53">
        <v>10</v>
      </c>
      <c r="Q359" s="53">
        <f t="shared" si="49"/>
        <v>7</v>
      </c>
    </row>
    <row r="360" spans="2:17" ht="15" hidden="1" customHeight="1" x14ac:dyDescent="0.2">
      <c r="B360" s="44"/>
      <c r="C360" s="65" t="s">
        <v>39</v>
      </c>
      <c r="D360" s="61" t="s">
        <v>109</v>
      </c>
      <c r="E360" s="62" t="s">
        <v>109</v>
      </c>
      <c r="F360" s="68">
        <v>0</v>
      </c>
      <c r="G360" s="68">
        <v>0</v>
      </c>
      <c r="H360" s="68">
        <v>0</v>
      </c>
      <c r="M360" s="67">
        <f t="shared" si="48"/>
        <v>0</v>
      </c>
      <c r="O360" s="53">
        <v>3</v>
      </c>
      <c r="P360" s="53">
        <v>10</v>
      </c>
      <c r="Q360" s="53">
        <f t="shared" si="49"/>
        <v>8</v>
      </c>
    </row>
    <row r="361" spans="2:17" ht="15" hidden="1" customHeight="1" x14ac:dyDescent="0.2">
      <c r="B361" s="44"/>
      <c r="C361" s="65" t="s">
        <v>39</v>
      </c>
      <c r="D361" s="61" t="s">
        <v>109</v>
      </c>
      <c r="E361" s="62" t="s">
        <v>109</v>
      </c>
      <c r="F361" s="68">
        <v>0</v>
      </c>
      <c r="G361" s="68">
        <v>0</v>
      </c>
      <c r="H361" s="68">
        <v>0</v>
      </c>
      <c r="M361" s="67">
        <f t="shared" si="48"/>
        <v>0</v>
      </c>
      <c r="O361" s="53">
        <v>3</v>
      </c>
      <c r="P361" s="53">
        <v>10</v>
      </c>
      <c r="Q361" s="53">
        <f t="shared" si="49"/>
        <v>9</v>
      </c>
    </row>
    <row r="362" spans="2:17" ht="15" hidden="1" customHeight="1" x14ac:dyDescent="0.2">
      <c r="B362" s="44"/>
      <c r="C362" s="65" t="s">
        <v>39</v>
      </c>
      <c r="D362" s="61" t="s">
        <v>109</v>
      </c>
      <c r="E362" s="62" t="s">
        <v>109</v>
      </c>
      <c r="F362" s="68">
        <v>0</v>
      </c>
      <c r="G362" s="68">
        <v>0</v>
      </c>
      <c r="H362" s="68">
        <v>0</v>
      </c>
      <c r="M362" s="67">
        <f t="shared" si="48"/>
        <v>0</v>
      </c>
      <c r="O362" s="53">
        <v>3</v>
      </c>
      <c r="P362" s="53">
        <v>10</v>
      </c>
      <c r="Q362" s="53">
        <f t="shared" si="49"/>
        <v>10</v>
      </c>
    </row>
    <row r="363" spans="2:17" ht="15" hidden="1" customHeight="1" x14ac:dyDescent="0.2">
      <c r="B363" s="44"/>
      <c r="C363" s="65" t="s">
        <v>40</v>
      </c>
      <c r="D363" s="61" t="s">
        <v>109</v>
      </c>
      <c r="E363" s="62" t="s">
        <v>109</v>
      </c>
      <c r="F363" s="68">
        <v>0</v>
      </c>
      <c r="G363" s="68">
        <v>0</v>
      </c>
      <c r="H363" s="68">
        <v>0</v>
      </c>
      <c r="M363" s="67">
        <f t="shared" si="48"/>
        <v>0</v>
      </c>
      <c r="O363" s="53">
        <v>3</v>
      </c>
      <c r="P363" s="53">
        <v>11</v>
      </c>
      <c r="Q363" s="53">
        <f t="shared" si="49"/>
        <v>1</v>
      </c>
    </row>
    <row r="364" spans="2:17" ht="15" hidden="1" customHeight="1" x14ac:dyDescent="0.2">
      <c r="B364" s="44"/>
      <c r="C364" s="73" t="s">
        <v>109</v>
      </c>
      <c r="D364" s="74"/>
      <c r="E364" s="75"/>
      <c r="F364" s="77">
        <v>0</v>
      </c>
      <c r="G364" s="77">
        <v>0</v>
      </c>
      <c r="H364" s="77">
        <v>0</v>
      </c>
      <c r="M364" s="59">
        <f>IF(SUM(M353:M363)=0,0,1)</f>
        <v>0</v>
      </c>
    </row>
    <row r="365" spans="2:17" ht="15" hidden="1" customHeight="1" x14ac:dyDescent="0.2">
      <c r="B365" s="44"/>
      <c r="C365" s="65"/>
      <c r="D365" s="61"/>
      <c r="E365" s="62"/>
      <c r="F365" s="68"/>
      <c r="G365" s="68"/>
      <c r="H365" s="68"/>
      <c r="M365" s="59">
        <f>IF(M364=0,0,1)</f>
        <v>0</v>
      </c>
    </row>
    <row r="366" spans="2:17" ht="15" hidden="1" customHeight="1" x14ac:dyDescent="0.2">
      <c r="B366" s="44"/>
      <c r="C366" s="65" t="s">
        <v>39</v>
      </c>
      <c r="D366" s="61" t="s">
        <v>109</v>
      </c>
      <c r="E366" s="62" t="s">
        <v>109</v>
      </c>
      <c r="F366" s="68">
        <v>0</v>
      </c>
      <c r="G366" s="68">
        <v>0</v>
      </c>
      <c r="H366" s="68">
        <v>0</v>
      </c>
      <c r="M366" s="67">
        <f>IF(LEN(E366)&lt;2,0,1)</f>
        <v>0</v>
      </c>
      <c r="O366" s="53">
        <v>3</v>
      </c>
      <c r="P366" s="53">
        <v>12</v>
      </c>
      <c r="Q366" s="66">
        <v>1</v>
      </c>
    </row>
    <row r="367" spans="2:17" ht="15" hidden="1" customHeight="1" x14ac:dyDescent="0.2">
      <c r="B367" s="44"/>
      <c r="C367" s="65" t="s">
        <v>39</v>
      </c>
      <c r="D367" s="61" t="s">
        <v>109</v>
      </c>
      <c r="E367" s="62" t="s">
        <v>109</v>
      </c>
      <c r="F367" s="68">
        <v>0</v>
      </c>
      <c r="G367" s="68">
        <v>0</v>
      </c>
      <c r="H367" s="68">
        <v>0</v>
      </c>
      <c r="M367" s="67">
        <f t="shared" ref="M367:M376" si="50">IF(LEN(E367)&lt;2,0,1)</f>
        <v>0</v>
      </c>
      <c r="O367" s="53">
        <v>3</v>
      </c>
      <c r="P367" s="53">
        <v>12</v>
      </c>
      <c r="Q367" s="53">
        <f>IF(P367=P366,Q366+1,1)</f>
        <v>2</v>
      </c>
    </row>
    <row r="368" spans="2:17" ht="15" hidden="1" customHeight="1" x14ac:dyDescent="0.2">
      <c r="B368" s="44"/>
      <c r="C368" s="65" t="s">
        <v>39</v>
      </c>
      <c r="D368" s="61" t="s">
        <v>109</v>
      </c>
      <c r="E368" s="62" t="s">
        <v>109</v>
      </c>
      <c r="F368" s="68">
        <v>0</v>
      </c>
      <c r="G368" s="68">
        <v>0</v>
      </c>
      <c r="H368" s="68">
        <v>0</v>
      </c>
      <c r="M368" s="67">
        <f t="shared" si="50"/>
        <v>0</v>
      </c>
      <c r="O368" s="53">
        <v>3</v>
      </c>
      <c r="P368" s="53">
        <v>12</v>
      </c>
      <c r="Q368" s="53">
        <f t="shared" ref="Q368:Q376" si="51">IF(P368=P367,Q367+1,1)</f>
        <v>3</v>
      </c>
    </row>
    <row r="369" spans="2:24" ht="15" hidden="1" customHeight="1" x14ac:dyDescent="0.2">
      <c r="B369" s="44"/>
      <c r="C369" s="65" t="s">
        <v>39</v>
      </c>
      <c r="D369" s="61" t="s">
        <v>109</v>
      </c>
      <c r="E369" s="62" t="s">
        <v>109</v>
      </c>
      <c r="F369" s="68">
        <v>0</v>
      </c>
      <c r="G369" s="68">
        <v>0</v>
      </c>
      <c r="H369" s="68">
        <v>0</v>
      </c>
      <c r="M369" s="67">
        <f t="shared" si="50"/>
        <v>0</v>
      </c>
      <c r="O369" s="53">
        <v>3</v>
      </c>
      <c r="P369" s="53">
        <v>12</v>
      </c>
      <c r="Q369" s="53">
        <f t="shared" si="51"/>
        <v>4</v>
      </c>
    </row>
    <row r="370" spans="2:24" ht="15" hidden="1" customHeight="1" x14ac:dyDescent="0.2">
      <c r="B370" s="44"/>
      <c r="C370" s="65" t="s">
        <v>39</v>
      </c>
      <c r="D370" s="61" t="s">
        <v>109</v>
      </c>
      <c r="E370" s="62" t="s">
        <v>109</v>
      </c>
      <c r="F370" s="68">
        <v>0</v>
      </c>
      <c r="G370" s="68">
        <v>0</v>
      </c>
      <c r="H370" s="68">
        <v>0</v>
      </c>
      <c r="M370" s="67">
        <f t="shared" si="50"/>
        <v>0</v>
      </c>
      <c r="O370" s="53">
        <v>3</v>
      </c>
      <c r="P370" s="53">
        <v>12</v>
      </c>
      <c r="Q370" s="53">
        <f t="shared" si="51"/>
        <v>5</v>
      </c>
    </row>
    <row r="371" spans="2:24" ht="15" hidden="1" customHeight="1" x14ac:dyDescent="0.2">
      <c r="B371" s="44"/>
      <c r="C371" s="65" t="s">
        <v>39</v>
      </c>
      <c r="D371" s="61" t="s">
        <v>109</v>
      </c>
      <c r="E371" s="62" t="s">
        <v>109</v>
      </c>
      <c r="F371" s="68">
        <v>0</v>
      </c>
      <c r="G371" s="68">
        <v>0</v>
      </c>
      <c r="H371" s="68">
        <v>0</v>
      </c>
      <c r="M371" s="67">
        <f t="shared" si="50"/>
        <v>0</v>
      </c>
      <c r="O371" s="53">
        <v>3</v>
      </c>
      <c r="P371" s="53">
        <v>12</v>
      </c>
      <c r="Q371" s="53">
        <f t="shared" si="51"/>
        <v>6</v>
      </c>
    </row>
    <row r="372" spans="2:24" ht="15" hidden="1" customHeight="1" x14ac:dyDescent="0.2">
      <c r="B372" s="44"/>
      <c r="C372" s="65" t="s">
        <v>39</v>
      </c>
      <c r="D372" s="61" t="s">
        <v>109</v>
      </c>
      <c r="E372" s="62" t="s">
        <v>109</v>
      </c>
      <c r="F372" s="68">
        <v>0</v>
      </c>
      <c r="G372" s="68">
        <v>0</v>
      </c>
      <c r="H372" s="68">
        <v>0</v>
      </c>
      <c r="M372" s="67">
        <f t="shared" si="50"/>
        <v>0</v>
      </c>
      <c r="O372" s="53">
        <v>3</v>
      </c>
      <c r="P372" s="53">
        <v>12</v>
      </c>
      <c r="Q372" s="53">
        <f t="shared" si="51"/>
        <v>7</v>
      </c>
    </row>
    <row r="373" spans="2:24" ht="15" hidden="1" customHeight="1" x14ac:dyDescent="0.2">
      <c r="B373" s="44"/>
      <c r="C373" s="65" t="s">
        <v>39</v>
      </c>
      <c r="D373" s="61" t="s">
        <v>109</v>
      </c>
      <c r="E373" s="62" t="s">
        <v>109</v>
      </c>
      <c r="F373" s="68">
        <v>0</v>
      </c>
      <c r="G373" s="68">
        <v>0</v>
      </c>
      <c r="H373" s="68">
        <v>0</v>
      </c>
      <c r="M373" s="67">
        <f t="shared" si="50"/>
        <v>0</v>
      </c>
      <c r="O373" s="53">
        <v>3</v>
      </c>
      <c r="P373" s="53">
        <v>12</v>
      </c>
      <c r="Q373" s="53">
        <f t="shared" si="51"/>
        <v>8</v>
      </c>
    </row>
    <row r="374" spans="2:24" s="66" customFormat="1" ht="15" hidden="1" customHeight="1" x14ac:dyDescent="0.2">
      <c r="B374" s="44"/>
      <c r="C374" s="65" t="s">
        <v>39</v>
      </c>
      <c r="D374" s="61" t="s">
        <v>109</v>
      </c>
      <c r="E374" s="62" t="s">
        <v>109</v>
      </c>
      <c r="F374" s="68">
        <v>0</v>
      </c>
      <c r="G374" s="68">
        <v>0</v>
      </c>
      <c r="H374" s="68">
        <v>0</v>
      </c>
      <c r="I374" s="53"/>
      <c r="J374" s="53"/>
      <c r="K374" s="53"/>
      <c r="L374" s="53"/>
      <c r="M374" s="67">
        <f t="shared" si="50"/>
        <v>0</v>
      </c>
      <c r="O374" s="53">
        <v>3</v>
      </c>
      <c r="P374" s="53">
        <v>12</v>
      </c>
      <c r="Q374" s="53">
        <f t="shared" si="51"/>
        <v>9</v>
      </c>
      <c r="U374" s="53"/>
      <c r="V374" s="53"/>
      <c r="W374" s="53"/>
      <c r="X374" s="53"/>
    </row>
    <row r="375" spans="2:24" ht="15" hidden="1" customHeight="1" x14ac:dyDescent="0.2">
      <c r="B375" s="44"/>
      <c r="C375" s="65" t="s">
        <v>39</v>
      </c>
      <c r="D375" s="61" t="s">
        <v>109</v>
      </c>
      <c r="E375" s="62" t="s">
        <v>109</v>
      </c>
      <c r="F375" s="68">
        <v>0</v>
      </c>
      <c r="G375" s="68">
        <v>0</v>
      </c>
      <c r="H375" s="68">
        <v>0</v>
      </c>
      <c r="M375" s="67">
        <f t="shared" si="50"/>
        <v>0</v>
      </c>
      <c r="O375" s="53">
        <v>3</v>
      </c>
      <c r="P375" s="53">
        <v>12</v>
      </c>
      <c r="Q375" s="53">
        <f t="shared" si="51"/>
        <v>10</v>
      </c>
      <c r="U375" s="66"/>
      <c r="V375" s="66"/>
      <c r="W375" s="66"/>
      <c r="X375" s="66"/>
    </row>
    <row r="376" spans="2:24" ht="15" hidden="1" customHeight="1" x14ac:dyDescent="0.2">
      <c r="B376" s="49"/>
      <c r="C376" s="65" t="s">
        <v>40</v>
      </c>
      <c r="D376" s="61" t="s">
        <v>109</v>
      </c>
      <c r="E376" s="62" t="s">
        <v>109</v>
      </c>
      <c r="F376" s="68">
        <v>0</v>
      </c>
      <c r="G376" s="68">
        <v>0</v>
      </c>
      <c r="H376" s="68">
        <v>0</v>
      </c>
      <c r="M376" s="67">
        <f t="shared" si="50"/>
        <v>0</v>
      </c>
      <c r="O376" s="53">
        <v>3</v>
      </c>
      <c r="P376" s="53">
        <v>13</v>
      </c>
      <c r="Q376" s="53">
        <f t="shared" si="51"/>
        <v>1</v>
      </c>
    </row>
    <row r="377" spans="2:24" ht="15" hidden="1" customHeight="1" x14ac:dyDescent="0.2">
      <c r="B377" s="44"/>
      <c r="C377" s="73" t="s">
        <v>109</v>
      </c>
      <c r="D377" s="74"/>
      <c r="E377" s="75"/>
      <c r="F377" s="77">
        <v>0</v>
      </c>
      <c r="G377" s="77">
        <v>0</v>
      </c>
      <c r="H377" s="77">
        <v>0</v>
      </c>
      <c r="M377" s="59">
        <f>IF(SUM(M366:M376)=0,0,1)</f>
        <v>0</v>
      </c>
    </row>
    <row r="378" spans="2:24" ht="15" hidden="1" customHeight="1" x14ac:dyDescent="0.2">
      <c r="B378" s="44"/>
      <c r="C378" s="65"/>
      <c r="D378" s="61"/>
      <c r="E378" s="62"/>
      <c r="F378" s="68"/>
      <c r="G378" s="68"/>
      <c r="H378" s="68"/>
      <c r="M378" s="59">
        <f>IF(M377=0,0,1)</f>
        <v>0</v>
      </c>
    </row>
    <row r="379" spans="2:24" ht="15" hidden="1" customHeight="1" x14ac:dyDescent="0.2">
      <c r="B379" s="44"/>
      <c r="C379" s="65" t="s">
        <v>39</v>
      </c>
      <c r="D379" s="61" t="s">
        <v>109</v>
      </c>
      <c r="E379" s="62" t="s">
        <v>109</v>
      </c>
      <c r="F379" s="68">
        <v>0</v>
      </c>
      <c r="G379" s="68">
        <v>0</v>
      </c>
      <c r="H379" s="68">
        <v>0</v>
      </c>
      <c r="M379" s="67">
        <f>IF(LEN(E379)&lt;2,0,1)</f>
        <v>0</v>
      </c>
      <c r="O379" s="53">
        <v>3</v>
      </c>
      <c r="P379" s="53">
        <v>14</v>
      </c>
      <c r="Q379" s="66">
        <v>1</v>
      </c>
    </row>
    <row r="380" spans="2:24" ht="15" hidden="1" customHeight="1" x14ac:dyDescent="0.2">
      <c r="B380" s="44"/>
      <c r="C380" s="65" t="s">
        <v>39</v>
      </c>
      <c r="D380" s="61" t="s">
        <v>109</v>
      </c>
      <c r="E380" s="62" t="s">
        <v>109</v>
      </c>
      <c r="F380" s="68">
        <v>0</v>
      </c>
      <c r="G380" s="68">
        <v>0</v>
      </c>
      <c r="H380" s="68">
        <v>0</v>
      </c>
      <c r="M380" s="67">
        <f t="shared" ref="M380:M389" si="52">IF(LEN(E380)&lt;2,0,1)</f>
        <v>0</v>
      </c>
      <c r="O380" s="53">
        <v>3</v>
      </c>
      <c r="P380" s="53">
        <v>14</v>
      </c>
      <c r="Q380" s="53">
        <f>IF(P380=P379,Q379+1,1)</f>
        <v>2</v>
      </c>
    </row>
    <row r="381" spans="2:24" ht="15" hidden="1" customHeight="1" x14ac:dyDescent="0.2">
      <c r="B381" s="44"/>
      <c r="C381" s="65" t="s">
        <v>39</v>
      </c>
      <c r="D381" s="61" t="s">
        <v>109</v>
      </c>
      <c r="E381" s="62" t="s">
        <v>109</v>
      </c>
      <c r="F381" s="68">
        <v>0</v>
      </c>
      <c r="G381" s="68">
        <v>0</v>
      </c>
      <c r="H381" s="68">
        <v>0</v>
      </c>
      <c r="M381" s="67">
        <f t="shared" si="52"/>
        <v>0</v>
      </c>
      <c r="O381" s="53">
        <v>3</v>
      </c>
      <c r="P381" s="53">
        <v>14</v>
      </c>
      <c r="Q381" s="53">
        <f t="shared" ref="Q381:Q389" si="53">IF(P381=P380,Q380+1,1)</f>
        <v>3</v>
      </c>
    </row>
    <row r="382" spans="2:24" ht="15" hidden="1" customHeight="1" x14ac:dyDescent="0.2">
      <c r="B382" s="44"/>
      <c r="C382" s="65" t="s">
        <v>39</v>
      </c>
      <c r="D382" s="61" t="s">
        <v>109</v>
      </c>
      <c r="E382" s="62" t="s">
        <v>109</v>
      </c>
      <c r="F382" s="68">
        <v>0</v>
      </c>
      <c r="G382" s="68">
        <v>0</v>
      </c>
      <c r="H382" s="68">
        <v>0</v>
      </c>
      <c r="M382" s="67">
        <f t="shared" si="52"/>
        <v>0</v>
      </c>
      <c r="O382" s="53">
        <v>3</v>
      </c>
      <c r="P382" s="53">
        <v>14</v>
      </c>
      <c r="Q382" s="53">
        <f t="shared" si="53"/>
        <v>4</v>
      </c>
    </row>
    <row r="383" spans="2:24" ht="15" hidden="1" customHeight="1" x14ac:dyDescent="0.2">
      <c r="B383" s="44"/>
      <c r="C383" s="65" t="s">
        <v>39</v>
      </c>
      <c r="D383" s="61" t="s">
        <v>109</v>
      </c>
      <c r="E383" s="62" t="s">
        <v>109</v>
      </c>
      <c r="F383" s="68">
        <v>0</v>
      </c>
      <c r="G383" s="68">
        <v>0</v>
      </c>
      <c r="H383" s="68">
        <v>0</v>
      </c>
      <c r="M383" s="67">
        <f t="shared" si="52"/>
        <v>0</v>
      </c>
      <c r="O383" s="53">
        <v>3</v>
      </c>
      <c r="P383" s="53">
        <v>14</v>
      </c>
      <c r="Q383" s="53">
        <f t="shared" si="53"/>
        <v>5</v>
      </c>
    </row>
    <row r="384" spans="2:24" ht="15" hidden="1" customHeight="1" x14ac:dyDescent="0.2">
      <c r="B384" s="44"/>
      <c r="C384" s="65" t="s">
        <v>39</v>
      </c>
      <c r="D384" s="61" t="s">
        <v>109</v>
      </c>
      <c r="E384" s="62" t="s">
        <v>109</v>
      </c>
      <c r="F384" s="68">
        <v>0</v>
      </c>
      <c r="G384" s="68">
        <v>0</v>
      </c>
      <c r="H384" s="68">
        <v>0</v>
      </c>
      <c r="M384" s="67">
        <f t="shared" si="52"/>
        <v>0</v>
      </c>
      <c r="O384" s="53">
        <v>3</v>
      </c>
      <c r="P384" s="53">
        <v>14</v>
      </c>
      <c r="Q384" s="53">
        <f t="shared" si="53"/>
        <v>6</v>
      </c>
    </row>
    <row r="385" spans="2:17" ht="15" hidden="1" customHeight="1" x14ac:dyDescent="0.2">
      <c r="B385" s="44"/>
      <c r="C385" s="65" t="s">
        <v>39</v>
      </c>
      <c r="D385" s="61" t="s">
        <v>109</v>
      </c>
      <c r="E385" s="62" t="s">
        <v>109</v>
      </c>
      <c r="F385" s="68">
        <v>0</v>
      </c>
      <c r="G385" s="68">
        <v>0</v>
      </c>
      <c r="H385" s="68">
        <v>0</v>
      </c>
      <c r="M385" s="67">
        <f t="shared" si="52"/>
        <v>0</v>
      </c>
      <c r="O385" s="53">
        <v>3</v>
      </c>
      <c r="P385" s="53">
        <v>14</v>
      </c>
      <c r="Q385" s="53">
        <f t="shared" si="53"/>
        <v>7</v>
      </c>
    </row>
    <row r="386" spans="2:17" ht="15" hidden="1" customHeight="1" x14ac:dyDescent="0.2">
      <c r="B386" s="44"/>
      <c r="C386" s="65" t="s">
        <v>39</v>
      </c>
      <c r="D386" s="61" t="s">
        <v>109</v>
      </c>
      <c r="E386" s="62" t="s">
        <v>109</v>
      </c>
      <c r="F386" s="68">
        <v>0</v>
      </c>
      <c r="G386" s="68">
        <v>0</v>
      </c>
      <c r="H386" s="68">
        <v>0</v>
      </c>
      <c r="M386" s="67">
        <f t="shared" si="52"/>
        <v>0</v>
      </c>
      <c r="O386" s="53">
        <v>3</v>
      </c>
      <c r="P386" s="53">
        <v>14</v>
      </c>
      <c r="Q386" s="53">
        <f t="shared" si="53"/>
        <v>8</v>
      </c>
    </row>
    <row r="387" spans="2:17" ht="15" hidden="1" customHeight="1" x14ac:dyDescent="0.2">
      <c r="B387" s="44"/>
      <c r="C387" s="65" t="s">
        <v>39</v>
      </c>
      <c r="D387" s="61" t="s">
        <v>109</v>
      </c>
      <c r="E387" s="62" t="s">
        <v>109</v>
      </c>
      <c r="F387" s="68">
        <v>0</v>
      </c>
      <c r="G387" s="68">
        <v>0</v>
      </c>
      <c r="H387" s="68">
        <v>0</v>
      </c>
      <c r="M387" s="67">
        <f t="shared" si="52"/>
        <v>0</v>
      </c>
      <c r="O387" s="53">
        <v>3</v>
      </c>
      <c r="P387" s="53">
        <v>14</v>
      </c>
      <c r="Q387" s="53">
        <f t="shared" si="53"/>
        <v>9</v>
      </c>
    </row>
    <row r="388" spans="2:17" ht="15" hidden="1" customHeight="1" x14ac:dyDescent="0.2">
      <c r="B388" s="44"/>
      <c r="C388" s="65" t="s">
        <v>39</v>
      </c>
      <c r="D388" s="61" t="s">
        <v>109</v>
      </c>
      <c r="E388" s="62" t="s">
        <v>109</v>
      </c>
      <c r="F388" s="68">
        <v>0</v>
      </c>
      <c r="G388" s="68">
        <v>0</v>
      </c>
      <c r="H388" s="68">
        <v>0</v>
      </c>
      <c r="M388" s="67">
        <f t="shared" si="52"/>
        <v>0</v>
      </c>
      <c r="O388" s="53">
        <v>3</v>
      </c>
      <c r="P388" s="53">
        <v>14</v>
      </c>
      <c r="Q388" s="53">
        <f t="shared" si="53"/>
        <v>10</v>
      </c>
    </row>
    <row r="389" spans="2:17" ht="15" hidden="1" customHeight="1" x14ac:dyDescent="0.2">
      <c r="B389" s="44"/>
      <c r="C389" s="65" t="s">
        <v>40</v>
      </c>
      <c r="D389" s="61" t="s">
        <v>109</v>
      </c>
      <c r="E389" s="62" t="s">
        <v>109</v>
      </c>
      <c r="F389" s="68">
        <v>0</v>
      </c>
      <c r="G389" s="68">
        <v>0</v>
      </c>
      <c r="H389" s="68">
        <v>0</v>
      </c>
      <c r="M389" s="67">
        <f t="shared" si="52"/>
        <v>0</v>
      </c>
      <c r="O389" s="53">
        <v>3</v>
      </c>
      <c r="P389" s="53">
        <v>15</v>
      </c>
      <c r="Q389" s="53">
        <f t="shared" si="53"/>
        <v>1</v>
      </c>
    </row>
    <row r="390" spans="2:17" ht="15" hidden="1" customHeight="1" x14ac:dyDescent="0.2">
      <c r="B390" s="44"/>
      <c r="C390" s="73" t="s">
        <v>109</v>
      </c>
      <c r="D390" s="74"/>
      <c r="E390" s="75"/>
      <c r="F390" s="77">
        <v>0</v>
      </c>
      <c r="G390" s="77">
        <v>0</v>
      </c>
      <c r="H390" s="77">
        <v>0</v>
      </c>
      <c r="M390" s="59">
        <f>IF(SUM(M379:M389)=0,0,1)</f>
        <v>0</v>
      </c>
    </row>
    <row r="391" spans="2:17" ht="15" hidden="1" customHeight="1" x14ac:dyDescent="0.2">
      <c r="B391" s="44"/>
      <c r="C391" s="65"/>
      <c r="D391" s="61"/>
      <c r="E391" s="62"/>
      <c r="F391" s="68"/>
      <c r="G391" s="68"/>
      <c r="H391" s="68"/>
      <c r="M391" s="59">
        <f>IF(M390=0,0,1)</f>
        <v>0</v>
      </c>
    </row>
    <row r="392" spans="2:17" ht="15" hidden="1" customHeight="1" x14ac:dyDescent="0.2">
      <c r="B392" s="44"/>
      <c r="C392" s="65" t="s">
        <v>39</v>
      </c>
      <c r="D392" s="61" t="s">
        <v>109</v>
      </c>
      <c r="E392" s="62" t="s">
        <v>109</v>
      </c>
      <c r="F392" s="68">
        <v>0</v>
      </c>
      <c r="G392" s="68">
        <v>0</v>
      </c>
      <c r="H392" s="68">
        <v>0</v>
      </c>
      <c r="M392" s="67">
        <f>IF(LEN(E392)&lt;2,0,1)</f>
        <v>0</v>
      </c>
      <c r="O392" s="53">
        <v>3</v>
      </c>
      <c r="P392" s="53">
        <v>16</v>
      </c>
      <c r="Q392" s="66">
        <v>1</v>
      </c>
    </row>
    <row r="393" spans="2:17" ht="15" hidden="1" customHeight="1" x14ac:dyDescent="0.2">
      <c r="B393" s="44"/>
      <c r="C393" s="65" t="s">
        <v>39</v>
      </c>
      <c r="D393" s="61" t="s">
        <v>109</v>
      </c>
      <c r="E393" s="62" t="s">
        <v>109</v>
      </c>
      <c r="F393" s="68">
        <v>0</v>
      </c>
      <c r="G393" s="68">
        <v>0</v>
      </c>
      <c r="H393" s="68">
        <v>0</v>
      </c>
      <c r="M393" s="67">
        <f t="shared" ref="M393:M402" si="54">IF(LEN(E393)&lt;2,0,1)</f>
        <v>0</v>
      </c>
      <c r="O393" s="53">
        <v>3</v>
      </c>
      <c r="P393" s="53">
        <v>16</v>
      </c>
      <c r="Q393" s="53">
        <f>IF(P393=P392,Q392+1,1)</f>
        <v>2</v>
      </c>
    </row>
    <row r="394" spans="2:17" ht="15" hidden="1" customHeight="1" x14ac:dyDescent="0.2">
      <c r="B394" s="44"/>
      <c r="C394" s="65" t="s">
        <v>39</v>
      </c>
      <c r="D394" s="61" t="s">
        <v>109</v>
      </c>
      <c r="E394" s="62" t="s">
        <v>109</v>
      </c>
      <c r="F394" s="68">
        <v>0</v>
      </c>
      <c r="G394" s="68">
        <v>0</v>
      </c>
      <c r="H394" s="68">
        <v>0</v>
      </c>
      <c r="M394" s="67">
        <f t="shared" si="54"/>
        <v>0</v>
      </c>
      <c r="O394" s="53">
        <v>3</v>
      </c>
      <c r="P394" s="53">
        <v>16</v>
      </c>
      <c r="Q394" s="53">
        <f t="shared" ref="Q394:Q402" si="55">IF(P394=P393,Q393+1,1)</f>
        <v>3</v>
      </c>
    </row>
    <row r="395" spans="2:17" ht="15" hidden="1" customHeight="1" x14ac:dyDescent="0.2">
      <c r="B395" s="44"/>
      <c r="C395" s="65" t="s">
        <v>39</v>
      </c>
      <c r="D395" s="61" t="s">
        <v>109</v>
      </c>
      <c r="E395" s="62" t="s">
        <v>109</v>
      </c>
      <c r="F395" s="68">
        <v>0</v>
      </c>
      <c r="G395" s="68">
        <v>0</v>
      </c>
      <c r="H395" s="68">
        <v>0</v>
      </c>
      <c r="M395" s="67">
        <f t="shared" si="54"/>
        <v>0</v>
      </c>
      <c r="O395" s="53">
        <v>3</v>
      </c>
      <c r="P395" s="53">
        <v>16</v>
      </c>
      <c r="Q395" s="53">
        <f t="shared" si="55"/>
        <v>4</v>
      </c>
    </row>
    <row r="396" spans="2:17" ht="15" hidden="1" customHeight="1" x14ac:dyDescent="0.2">
      <c r="B396" s="44"/>
      <c r="C396" s="65" t="s">
        <v>39</v>
      </c>
      <c r="D396" s="61" t="s">
        <v>109</v>
      </c>
      <c r="E396" s="62" t="s">
        <v>109</v>
      </c>
      <c r="F396" s="68">
        <v>0</v>
      </c>
      <c r="G396" s="68">
        <v>0</v>
      </c>
      <c r="H396" s="68">
        <v>0</v>
      </c>
      <c r="M396" s="67">
        <f t="shared" si="54"/>
        <v>0</v>
      </c>
      <c r="O396" s="53">
        <v>3</v>
      </c>
      <c r="P396" s="53">
        <v>16</v>
      </c>
      <c r="Q396" s="53">
        <f t="shared" si="55"/>
        <v>5</v>
      </c>
    </row>
    <row r="397" spans="2:17" ht="15" hidden="1" customHeight="1" x14ac:dyDescent="0.2">
      <c r="B397" s="44"/>
      <c r="C397" s="65" t="s">
        <v>39</v>
      </c>
      <c r="D397" s="61" t="s">
        <v>109</v>
      </c>
      <c r="E397" s="62" t="s">
        <v>109</v>
      </c>
      <c r="F397" s="68">
        <v>0</v>
      </c>
      <c r="G397" s="68">
        <v>0</v>
      </c>
      <c r="H397" s="68">
        <v>0</v>
      </c>
      <c r="M397" s="67">
        <f t="shared" si="54"/>
        <v>0</v>
      </c>
      <c r="O397" s="53">
        <v>3</v>
      </c>
      <c r="P397" s="53">
        <v>16</v>
      </c>
      <c r="Q397" s="53">
        <f t="shared" si="55"/>
        <v>6</v>
      </c>
    </row>
    <row r="398" spans="2:17" ht="15" hidden="1" customHeight="1" x14ac:dyDescent="0.2">
      <c r="B398" s="44"/>
      <c r="C398" s="65" t="s">
        <v>39</v>
      </c>
      <c r="D398" s="61" t="s">
        <v>109</v>
      </c>
      <c r="E398" s="62" t="s">
        <v>109</v>
      </c>
      <c r="F398" s="68">
        <v>0</v>
      </c>
      <c r="G398" s="68">
        <v>0</v>
      </c>
      <c r="H398" s="68">
        <v>0</v>
      </c>
      <c r="M398" s="67">
        <f t="shared" si="54"/>
        <v>0</v>
      </c>
      <c r="O398" s="53">
        <v>3</v>
      </c>
      <c r="P398" s="53">
        <v>16</v>
      </c>
      <c r="Q398" s="53">
        <f t="shared" si="55"/>
        <v>7</v>
      </c>
    </row>
    <row r="399" spans="2:17" ht="15" hidden="1" customHeight="1" x14ac:dyDescent="0.2">
      <c r="B399" s="44"/>
      <c r="C399" s="65" t="s">
        <v>39</v>
      </c>
      <c r="D399" s="61" t="s">
        <v>109</v>
      </c>
      <c r="E399" s="62" t="s">
        <v>109</v>
      </c>
      <c r="F399" s="68">
        <v>0</v>
      </c>
      <c r="G399" s="68">
        <v>0</v>
      </c>
      <c r="H399" s="68">
        <v>0</v>
      </c>
      <c r="M399" s="67">
        <f t="shared" si="54"/>
        <v>0</v>
      </c>
      <c r="O399" s="53">
        <v>3</v>
      </c>
      <c r="P399" s="53">
        <v>16</v>
      </c>
      <c r="Q399" s="53">
        <f t="shared" si="55"/>
        <v>8</v>
      </c>
    </row>
    <row r="400" spans="2:17" ht="15" hidden="1" customHeight="1" x14ac:dyDescent="0.2">
      <c r="B400" s="44"/>
      <c r="C400" s="65" t="s">
        <v>39</v>
      </c>
      <c r="D400" s="61" t="s">
        <v>109</v>
      </c>
      <c r="E400" s="62" t="s">
        <v>109</v>
      </c>
      <c r="F400" s="68">
        <v>0</v>
      </c>
      <c r="G400" s="68">
        <v>0</v>
      </c>
      <c r="H400" s="68">
        <v>0</v>
      </c>
      <c r="M400" s="67">
        <f t="shared" si="54"/>
        <v>0</v>
      </c>
      <c r="O400" s="53">
        <v>3</v>
      </c>
      <c r="P400" s="53">
        <v>16</v>
      </c>
      <c r="Q400" s="53">
        <f t="shared" si="55"/>
        <v>9</v>
      </c>
    </row>
    <row r="401" spans="2:17" ht="15" hidden="1" customHeight="1" x14ac:dyDescent="0.2">
      <c r="B401" s="44"/>
      <c r="C401" s="65" t="s">
        <v>39</v>
      </c>
      <c r="D401" s="61" t="s">
        <v>109</v>
      </c>
      <c r="E401" s="62" t="s">
        <v>109</v>
      </c>
      <c r="F401" s="68">
        <v>0</v>
      </c>
      <c r="G401" s="68">
        <v>0</v>
      </c>
      <c r="H401" s="68">
        <v>0</v>
      </c>
      <c r="M401" s="67">
        <f t="shared" si="54"/>
        <v>0</v>
      </c>
      <c r="O401" s="53">
        <v>3</v>
      </c>
      <c r="P401" s="53">
        <v>16</v>
      </c>
      <c r="Q401" s="53">
        <f t="shared" si="55"/>
        <v>10</v>
      </c>
    </row>
    <row r="402" spans="2:17" ht="15" hidden="1" customHeight="1" x14ac:dyDescent="0.2">
      <c r="B402" s="44"/>
      <c r="C402" s="65" t="s">
        <v>40</v>
      </c>
      <c r="D402" s="61" t="s">
        <v>109</v>
      </c>
      <c r="E402" s="62" t="s">
        <v>109</v>
      </c>
      <c r="F402" s="68">
        <v>0</v>
      </c>
      <c r="G402" s="68">
        <v>0</v>
      </c>
      <c r="H402" s="68">
        <v>0</v>
      </c>
      <c r="M402" s="67">
        <f t="shared" si="54"/>
        <v>0</v>
      </c>
      <c r="O402" s="53">
        <v>3</v>
      </c>
      <c r="P402" s="53">
        <v>17</v>
      </c>
      <c r="Q402" s="53">
        <f t="shared" si="55"/>
        <v>1</v>
      </c>
    </row>
    <row r="403" spans="2:17" ht="15" hidden="1" customHeight="1" x14ac:dyDescent="0.2">
      <c r="B403" s="44"/>
      <c r="C403" s="73" t="s">
        <v>109</v>
      </c>
      <c r="D403" s="74"/>
      <c r="E403" s="75"/>
      <c r="F403" s="77">
        <v>0</v>
      </c>
      <c r="G403" s="77">
        <v>0</v>
      </c>
      <c r="H403" s="77">
        <v>0</v>
      </c>
      <c r="M403" s="59">
        <f>IF(SUM(M392:M402)=0,0,1)</f>
        <v>0</v>
      </c>
    </row>
    <row r="404" spans="2:17" ht="15" hidden="1" customHeight="1" x14ac:dyDescent="0.2">
      <c r="B404" s="44"/>
      <c r="C404" s="65"/>
      <c r="D404" s="61"/>
      <c r="E404" s="62"/>
      <c r="F404" s="68"/>
      <c r="G404" s="68"/>
      <c r="H404" s="68"/>
      <c r="M404" s="59">
        <f>IF(M403=0,0,1)</f>
        <v>0</v>
      </c>
    </row>
    <row r="405" spans="2:17" ht="15" hidden="1" customHeight="1" x14ac:dyDescent="0.2">
      <c r="B405" s="44"/>
      <c r="C405" s="65" t="s">
        <v>39</v>
      </c>
      <c r="D405" s="61" t="s">
        <v>109</v>
      </c>
      <c r="E405" s="62" t="s">
        <v>109</v>
      </c>
      <c r="F405" s="68">
        <v>0</v>
      </c>
      <c r="G405" s="68">
        <v>0</v>
      </c>
      <c r="H405" s="68">
        <v>0</v>
      </c>
      <c r="M405" s="67">
        <f>IF(LEN(E405)&lt;2,0,1)</f>
        <v>0</v>
      </c>
      <c r="O405" s="53">
        <v>3</v>
      </c>
      <c r="P405" s="53">
        <v>18</v>
      </c>
      <c r="Q405" s="66">
        <v>1</v>
      </c>
    </row>
    <row r="406" spans="2:17" ht="15" hidden="1" customHeight="1" x14ac:dyDescent="0.2">
      <c r="B406" s="44"/>
      <c r="C406" s="65" t="s">
        <v>39</v>
      </c>
      <c r="D406" s="61" t="s">
        <v>109</v>
      </c>
      <c r="E406" s="62" t="s">
        <v>109</v>
      </c>
      <c r="F406" s="68">
        <v>0</v>
      </c>
      <c r="G406" s="68">
        <v>0</v>
      </c>
      <c r="H406" s="68">
        <v>0</v>
      </c>
      <c r="M406" s="67">
        <f t="shared" ref="M406:M415" si="56">IF(LEN(E406)&lt;2,0,1)</f>
        <v>0</v>
      </c>
      <c r="O406" s="53">
        <v>3</v>
      </c>
      <c r="P406" s="53">
        <v>18</v>
      </c>
      <c r="Q406" s="53">
        <f>IF(P406=P405,Q405+1,1)</f>
        <v>2</v>
      </c>
    </row>
    <row r="407" spans="2:17" ht="15" hidden="1" customHeight="1" x14ac:dyDescent="0.2">
      <c r="B407" s="44"/>
      <c r="C407" s="65" t="s">
        <v>39</v>
      </c>
      <c r="D407" s="61" t="s">
        <v>109</v>
      </c>
      <c r="E407" s="62" t="s">
        <v>109</v>
      </c>
      <c r="F407" s="68">
        <v>0</v>
      </c>
      <c r="G407" s="68">
        <v>0</v>
      </c>
      <c r="H407" s="68">
        <v>0</v>
      </c>
      <c r="M407" s="67">
        <f t="shared" si="56"/>
        <v>0</v>
      </c>
      <c r="O407" s="53">
        <v>3</v>
      </c>
      <c r="P407" s="53">
        <v>18</v>
      </c>
      <c r="Q407" s="53">
        <f t="shared" ref="Q407:Q415" si="57">IF(P407=P406,Q406+1,1)</f>
        <v>3</v>
      </c>
    </row>
    <row r="408" spans="2:17" ht="15" hidden="1" customHeight="1" x14ac:dyDescent="0.2">
      <c r="B408" s="44"/>
      <c r="C408" s="65" t="s">
        <v>39</v>
      </c>
      <c r="D408" s="61" t="s">
        <v>109</v>
      </c>
      <c r="E408" s="62" t="s">
        <v>109</v>
      </c>
      <c r="F408" s="68">
        <v>0</v>
      </c>
      <c r="G408" s="68">
        <v>0</v>
      </c>
      <c r="H408" s="68">
        <v>0</v>
      </c>
      <c r="M408" s="67">
        <f t="shared" si="56"/>
        <v>0</v>
      </c>
      <c r="O408" s="53">
        <v>3</v>
      </c>
      <c r="P408" s="53">
        <v>18</v>
      </c>
      <c r="Q408" s="53">
        <f t="shared" si="57"/>
        <v>4</v>
      </c>
    </row>
    <row r="409" spans="2:17" ht="15" hidden="1" customHeight="1" x14ac:dyDescent="0.2">
      <c r="B409" s="44"/>
      <c r="C409" s="65" t="s">
        <v>39</v>
      </c>
      <c r="D409" s="61" t="s">
        <v>109</v>
      </c>
      <c r="E409" s="62" t="s">
        <v>109</v>
      </c>
      <c r="F409" s="68">
        <v>0</v>
      </c>
      <c r="G409" s="68">
        <v>0</v>
      </c>
      <c r="H409" s="68">
        <v>0</v>
      </c>
      <c r="M409" s="67">
        <f t="shared" si="56"/>
        <v>0</v>
      </c>
      <c r="O409" s="53">
        <v>3</v>
      </c>
      <c r="P409" s="53">
        <v>18</v>
      </c>
      <c r="Q409" s="53">
        <f t="shared" si="57"/>
        <v>5</v>
      </c>
    </row>
    <row r="410" spans="2:17" ht="15" hidden="1" customHeight="1" x14ac:dyDescent="0.2">
      <c r="B410" s="44"/>
      <c r="C410" s="65" t="s">
        <v>39</v>
      </c>
      <c r="D410" s="61" t="s">
        <v>109</v>
      </c>
      <c r="E410" s="62" t="s">
        <v>109</v>
      </c>
      <c r="F410" s="68">
        <v>0</v>
      </c>
      <c r="G410" s="68">
        <v>0</v>
      </c>
      <c r="H410" s="68">
        <v>0</v>
      </c>
      <c r="M410" s="67">
        <f t="shared" si="56"/>
        <v>0</v>
      </c>
      <c r="O410" s="53">
        <v>3</v>
      </c>
      <c r="P410" s="53">
        <v>18</v>
      </c>
      <c r="Q410" s="53">
        <f t="shared" si="57"/>
        <v>6</v>
      </c>
    </row>
    <row r="411" spans="2:17" ht="15" hidden="1" customHeight="1" x14ac:dyDescent="0.2">
      <c r="B411" s="44"/>
      <c r="C411" s="65" t="s">
        <v>39</v>
      </c>
      <c r="D411" s="61" t="s">
        <v>109</v>
      </c>
      <c r="E411" s="62" t="s">
        <v>109</v>
      </c>
      <c r="F411" s="68">
        <v>0</v>
      </c>
      <c r="G411" s="68">
        <v>0</v>
      </c>
      <c r="H411" s="68">
        <v>0</v>
      </c>
      <c r="M411" s="67">
        <f t="shared" si="56"/>
        <v>0</v>
      </c>
      <c r="O411" s="53">
        <v>3</v>
      </c>
      <c r="P411" s="53">
        <v>18</v>
      </c>
      <c r="Q411" s="53">
        <f t="shared" si="57"/>
        <v>7</v>
      </c>
    </row>
    <row r="412" spans="2:17" ht="15" hidden="1" customHeight="1" x14ac:dyDescent="0.2">
      <c r="C412" s="65" t="s">
        <v>39</v>
      </c>
      <c r="D412" s="61" t="s">
        <v>109</v>
      </c>
      <c r="E412" s="62" t="s">
        <v>109</v>
      </c>
      <c r="F412" s="68">
        <v>0</v>
      </c>
      <c r="G412" s="68">
        <v>0</v>
      </c>
      <c r="H412" s="68">
        <v>0</v>
      </c>
      <c r="M412" s="67">
        <f t="shared" si="56"/>
        <v>0</v>
      </c>
      <c r="O412" s="53">
        <v>3</v>
      </c>
      <c r="P412" s="53">
        <v>18</v>
      </c>
      <c r="Q412" s="53">
        <f t="shared" si="57"/>
        <v>8</v>
      </c>
    </row>
    <row r="413" spans="2:17" ht="15" hidden="1" customHeight="1" x14ac:dyDescent="0.2">
      <c r="C413" s="65" t="s">
        <v>39</v>
      </c>
      <c r="D413" s="61" t="s">
        <v>109</v>
      </c>
      <c r="E413" s="62" t="s">
        <v>109</v>
      </c>
      <c r="F413" s="68">
        <v>0</v>
      </c>
      <c r="G413" s="68">
        <v>0</v>
      </c>
      <c r="H413" s="68">
        <v>0</v>
      </c>
      <c r="M413" s="67">
        <f t="shared" si="56"/>
        <v>0</v>
      </c>
      <c r="O413" s="53">
        <v>3</v>
      </c>
      <c r="P413" s="53">
        <v>18</v>
      </c>
      <c r="Q413" s="53">
        <f t="shared" si="57"/>
        <v>9</v>
      </c>
    </row>
    <row r="414" spans="2:17" ht="15" hidden="1" customHeight="1" x14ac:dyDescent="0.2">
      <c r="C414" s="65" t="s">
        <v>39</v>
      </c>
      <c r="D414" s="61" t="s">
        <v>109</v>
      </c>
      <c r="E414" s="62" t="s">
        <v>109</v>
      </c>
      <c r="F414" s="68">
        <v>0</v>
      </c>
      <c r="G414" s="68">
        <v>0</v>
      </c>
      <c r="H414" s="68">
        <v>0</v>
      </c>
      <c r="M414" s="67">
        <f t="shared" si="56"/>
        <v>0</v>
      </c>
      <c r="O414" s="53">
        <v>3</v>
      </c>
      <c r="P414" s="53">
        <v>18</v>
      </c>
      <c r="Q414" s="53">
        <f t="shared" si="57"/>
        <v>10</v>
      </c>
    </row>
    <row r="415" spans="2:17" ht="15" hidden="1" customHeight="1" x14ac:dyDescent="0.2">
      <c r="C415" s="65" t="s">
        <v>40</v>
      </c>
      <c r="D415" s="61" t="s">
        <v>109</v>
      </c>
      <c r="E415" s="62" t="s">
        <v>109</v>
      </c>
      <c r="F415" s="68">
        <v>0</v>
      </c>
      <c r="G415" s="68">
        <v>0</v>
      </c>
      <c r="H415" s="68">
        <v>0</v>
      </c>
      <c r="M415" s="67">
        <f t="shared" si="56"/>
        <v>0</v>
      </c>
      <c r="O415" s="53">
        <v>3</v>
      </c>
      <c r="P415" s="53">
        <v>19</v>
      </c>
      <c r="Q415" s="53">
        <f t="shared" si="57"/>
        <v>1</v>
      </c>
    </row>
    <row r="416" spans="2:17" ht="15" hidden="1" customHeight="1" x14ac:dyDescent="0.2">
      <c r="C416" s="73" t="s">
        <v>109</v>
      </c>
      <c r="D416" s="74"/>
      <c r="E416" s="75"/>
      <c r="F416" s="77">
        <v>0</v>
      </c>
      <c r="G416" s="77">
        <v>0</v>
      </c>
      <c r="H416" s="77">
        <v>0</v>
      </c>
      <c r="M416" s="59">
        <f>IF(SUM(M405:M415)=0,0,1)</f>
        <v>0</v>
      </c>
    </row>
    <row r="417" spans="3:17" ht="15" hidden="1" customHeight="1" x14ac:dyDescent="0.2">
      <c r="C417" s="65"/>
      <c r="D417" s="61"/>
      <c r="E417" s="62"/>
      <c r="F417" s="68"/>
      <c r="G417" s="68"/>
      <c r="H417" s="68"/>
      <c r="M417" s="59">
        <f>IF(M416=0,0,1)</f>
        <v>0</v>
      </c>
    </row>
    <row r="418" spans="3:17" ht="15" hidden="1" customHeight="1" x14ac:dyDescent="0.2">
      <c r="C418" s="65" t="s">
        <v>39</v>
      </c>
      <c r="D418" s="61" t="s">
        <v>109</v>
      </c>
      <c r="E418" s="62" t="s">
        <v>109</v>
      </c>
      <c r="F418" s="68">
        <v>0</v>
      </c>
      <c r="G418" s="68">
        <v>0</v>
      </c>
      <c r="H418" s="68">
        <v>0</v>
      </c>
      <c r="M418" s="67">
        <f>IF(LEN(E418)&lt;2,0,1)</f>
        <v>0</v>
      </c>
      <c r="O418" s="53">
        <v>3</v>
      </c>
      <c r="P418" s="53">
        <v>20</v>
      </c>
      <c r="Q418" s="66">
        <v>1</v>
      </c>
    </row>
    <row r="419" spans="3:17" ht="15" hidden="1" customHeight="1" x14ac:dyDescent="0.2">
      <c r="C419" s="65" t="s">
        <v>39</v>
      </c>
      <c r="D419" s="61" t="s">
        <v>109</v>
      </c>
      <c r="E419" s="62" t="s">
        <v>109</v>
      </c>
      <c r="F419" s="68">
        <v>0</v>
      </c>
      <c r="G419" s="68">
        <v>0</v>
      </c>
      <c r="H419" s="68">
        <v>0</v>
      </c>
      <c r="M419" s="67">
        <f t="shared" ref="M419:M428" si="58">IF(LEN(E419)&lt;2,0,1)</f>
        <v>0</v>
      </c>
      <c r="O419" s="53">
        <v>3</v>
      </c>
      <c r="P419" s="53">
        <v>20</v>
      </c>
      <c r="Q419" s="53">
        <f>IF(P419=P418,Q418+1,1)</f>
        <v>2</v>
      </c>
    </row>
    <row r="420" spans="3:17" ht="15" hidden="1" customHeight="1" x14ac:dyDescent="0.2">
      <c r="C420" s="65" t="s">
        <v>39</v>
      </c>
      <c r="D420" s="61" t="s">
        <v>109</v>
      </c>
      <c r="E420" s="62" t="s">
        <v>109</v>
      </c>
      <c r="F420" s="68">
        <v>0</v>
      </c>
      <c r="G420" s="68">
        <v>0</v>
      </c>
      <c r="H420" s="68">
        <v>0</v>
      </c>
      <c r="M420" s="67">
        <f t="shared" si="58"/>
        <v>0</v>
      </c>
      <c r="O420" s="53">
        <v>3</v>
      </c>
      <c r="P420" s="53">
        <v>20</v>
      </c>
      <c r="Q420" s="53">
        <f t="shared" ref="Q420:Q428" si="59">IF(P420=P419,Q419+1,1)</f>
        <v>3</v>
      </c>
    </row>
    <row r="421" spans="3:17" ht="15" hidden="1" customHeight="1" x14ac:dyDescent="0.2">
      <c r="C421" s="65" t="s">
        <v>39</v>
      </c>
      <c r="D421" s="61" t="s">
        <v>109</v>
      </c>
      <c r="E421" s="62" t="s">
        <v>109</v>
      </c>
      <c r="F421" s="68">
        <v>0</v>
      </c>
      <c r="G421" s="68">
        <v>0</v>
      </c>
      <c r="H421" s="68">
        <v>0</v>
      </c>
      <c r="M421" s="67">
        <f t="shared" si="58"/>
        <v>0</v>
      </c>
      <c r="O421" s="53">
        <v>3</v>
      </c>
      <c r="P421" s="53">
        <v>20</v>
      </c>
      <c r="Q421" s="53">
        <f t="shared" si="59"/>
        <v>4</v>
      </c>
    </row>
    <row r="422" spans="3:17" ht="15" hidden="1" customHeight="1" x14ac:dyDescent="0.2">
      <c r="C422" s="65" t="s">
        <v>39</v>
      </c>
      <c r="D422" s="61" t="s">
        <v>109</v>
      </c>
      <c r="E422" s="62" t="s">
        <v>109</v>
      </c>
      <c r="F422" s="68">
        <v>0</v>
      </c>
      <c r="G422" s="68">
        <v>0</v>
      </c>
      <c r="H422" s="68">
        <v>0</v>
      </c>
      <c r="M422" s="67">
        <f t="shared" si="58"/>
        <v>0</v>
      </c>
      <c r="O422" s="53">
        <v>3</v>
      </c>
      <c r="P422" s="53">
        <v>20</v>
      </c>
      <c r="Q422" s="53">
        <f t="shared" si="59"/>
        <v>5</v>
      </c>
    </row>
    <row r="423" spans="3:17" ht="15" hidden="1" customHeight="1" x14ac:dyDescent="0.2">
      <c r="C423" s="65" t="s">
        <v>39</v>
      </c>
      <c r="D423" s="61" t="s">
        <v>109</v>
      </c>
      <c r="E423" s="62" t="s">
        <v>109</v>
      </c>
      <c r="F423" s="68">
        <v>0</v>
      </c>
      <c r="G423" s="68">
        <v>0</v>
      </c>
      <c r="H423" s="68">
        <v>0</v>
      </c>
      <c r="M423" s="67">
        <f t="shared" si="58"/>
        <v>0</v>
      </c>
      <c r="O423" s="53">
        <v>3</v>
      </c>
      <c r="P423" s="53">
        <v>20</v>
      </c>
      <c r="Q423" s="53">
        <f t="shared" si="59"/>
        <v>6</v>
      </c>
    </row>
    <row r="424" spans="3:17" ht="15" hidden="1" customHeight="1" x14ac:dyDescent="0.2">
      <c r="C424" s="65" t="s">
        <v>39</v>
      </c>
      <c r="D424" s="61" t="s">
        <v>109</v>
      </c>
      <c r="E424" s="62" t="s">
        <v>109</v>
      </c>
      <c r="F424" s="68">
        <v>0</v>
      </c>
      <c r="G424" s="68">
        <v>0</v>
      </c>
      <c r="H424" s="68">
        <v>0</v>
      </c>
      <c r="M424" s="67">
        <f t="shared" si="58"/>
        <v>0</v>
      </c>
      <c r="O424" s="53">
        <v>3</v>
      </c>
      <c r="P424" s="53">
        <v>20</v>
      </c>
      <c r="Q424" s="53">
        <f t="shared" si="59"/>
        <v>7</v>
      </c>
    </row>
    <row r="425" spans="3:17" ht="15" hidden="1" customHeight="1" x14ac:dyDescent="0.2">
      <c r="C425" s="65" t="s">
        <v>39</v>
      </c>
      <c r="D425" s="61" t="s">
        <v>109</v>
      </c>
      <c r="E425" s="62" t="s">
        <v>109</v>
      </c>
      <c r="F425" s="68">
        <v>0</v>
      </c>
      <c r="G425" s="68">
        <v>0</v>
      </c>
      <c r="H425" s="68">
        <v>0</v>
      </c>
      <c r="M425" s="67">
        <f t="shared" si="58"/>
        <v>0</v>
      </c>
      <c r="O425" s="53">
        <v>3</v>
      </c>
      <c r="P425" s="53">
        <v>20</v>
      </c>
      <c r="Q425" s="53">
        <f t="shared" si="59"/>
        <v>8</v>
      </c>
    </row>
    <row r="426" spans="3:17" ht="15" hidden="1" customHeight="1" x14ac:dyDescent="0.2">
      <c r="C426" s="65" t="s">
        <v>39</v>
      </c>
      <c r="D426" s="61" t="s">
        <v>109</v>
      </c>
      <c r="E426" s="62" t="s">
        <v>109</v>
      </c>
      <c r="F426" s="68">
        <v>0</v>
      </c>
      <c r="G426" s="68">
        <v>0</v>
      </c>
      <c r="H426" s="68">
        <v>0</v>
      </c>
      <c r="M426" s="67">
        <f t="shared" si="58"/>
        <v>0</v>
      </c>
      <c r="O426" s="53">
        <v>3</v>
      </c>
      <c r="P426" s="53">
        <v>20</v>
      </c>
      <c r="Q426" s="53">
        <f t="shared" si="59"/>
        <v>9</v>
      </c>
    </row>
    <row r="427" spans="3:17" ht="15" hidden="1" customHeight="1" x14ac:dyDescent="0.2">
      <c r="C427" s="65" t="s">
        <v>39</v>
      </c>
      <c r="D427" s="61" t="s">
        <v>109</v>
      </c>
      <c r="E427" s="62" t="s">
        <v>109</v>
      </c>
      <c r="F427" s="68">
        <v>0</v>
      </c>
      <c r="G427" s="68">
        <v>0</v>
      </c>
      <c r="H427" s="68">
        <v>0</v>
      </c>
      <c r="M427" s="67">
        <f t="shared" si="58"/>
        <v>0</v>
      </c>
      <c r="O427" s="53">
        <v>3</v>
      </c>
      <c r="P427" s="53">
        <v>20</v>
      </c>
      <c r="Q427" s="53">
        <f t="shared" si="59"/>
        <v>10</v>
      </c>
    </row>
    <row r="428" spans="3:17" ht="15" hidden="1" customHeight="1" x14ac:dyDescent="0.2">
      <c r="C428" s="65" t="s">
        <v>40</v>
      </c>
      <c r="D428" s="61" t="s">
        <v>109</v>
      </c>
      <c r="E428" s="62" t="s">
        <v>109</v>
      </c>
      <c r="F428" s="68">
        <v>0</v>
      </c>
      <c r="G428" s="68">
        <v>0</v>
      </c>
      <c r="H428" s="68">
        <v>0</v>
      </c>
      <c r="M428" s="67">
        <f t="shared" si="58"/>
        <v>0</v>
      </c>
      <c r="O428" s="53">
        <v>3</v>
      </c>
      <c r="P428" s="53">
        <v>21</v>
      </c>
      <c r="Q428" s="53">
        <f t="shared" si="59"/>
        <v>1</v>
      </c>
    </row>
    <row r="429" spans="3:17" ht="15" hidden="1" customHeight="1" x14ac:dyDescent="0.2">
      <c r="C429" s="73" t="s">
        <v>109</v>
      </c>
      <c r="D429" s="74"/>
      <c r="E429" s="75"/>
      <c r="F429" s="77">
        <v>0</v>
      </c>
      <c r="G429" s="77">
        <v>0</v>
      </c>
      <c r="H429" s="77">
        <v>0</v>
      </c>
      <c r="M429" s="59">
        <f>IF(SUM(M418:M428)=0,0,1)</f>
        <v>0</v>
      </c>
    </row>
    <row r="430" spans="3:17" ht="15" hidden="1" customHeight="1" x14ac:dyDescent="0.2">
      <c r="C430" s="65"/>
      <c r="D430" s="61"/>
      <c r="E430" s="62"/>
      <c r="F430" s="68"/>
      <c r="G430" s="68"/>
      <c r="H430" s="68"/>
      <c r="M430" s="59">
        <v>0</v>
      </c>
    </row>
    <row r="431" spans="3:17" ht="15" customHeight="1" x14ac:dyDescent="0.2">
      <c r="C431" s="79" t="s">
        <v>45</v>
      </c>
      <c r="D431" s="80"/>
      <c r="E431" s="81"/>
      <c r="F431" s="76">
        <v>15285735</v>
      </c>
      <c r="G431" s="76">
        <v>16516841</v>
      </c>
      <c r="H431" s="76">
        <v>16878297</v>
      </c>
      <c r="M431" s="59">
        <v>1</v>
      </c>
    </row>
    <row r="432" spans="3:17" ht="15" customHeight="1" x14ac:dyDescent="0.2">
      <c r="C432" s="65"/>
      <c r="D432" s="61"/>
      <c r="E432" s="62"/>
      <c r="F432" s="13"/>
      <c r="G432" s="13"/>
      <c r="H432" s="13"/>
      <c r="M432" s="59">
        <v>1</v>
      </c>
      <c r="P432" s="66"/>
      <c r="Q432" s="66"/>
    </row>
    <row r="433" spans="2:24" ht="15" customHeight="1" x14ac:dyDescent="0.2">
      <c r="C433" s="60" t="s">
        <v>46</v>
      </c>
      <c r="D433" s="61"/>
      <c r="E433" s="62"/>
      <c r="F433" s="82"/>
      <c r="G433" s="82"/>
      <c r="H433" s="82"/>
      <c r="M433" s="59">
        <v>1</v>
      </c>
      <c r="P433" s="66"/>
    </row>
    <row r="434" spans="2:24" ht="15" customHeight="1" x14ac:dyDescent="0.2">
      <c r="C434" s="64">
        <v>0</v>
      </c>
      <c r="D434" s="61"/>
      <c r="E434" s="62"/>
      <c r="F434" s="82"/>
      <c r="G434" s="82"/>
      <c r="H434" s="82"/>
      <c r="M434" s="59">
        <v>1</v>
      </c>
      <c r="P434" s="66"/>
    </row>
    <row r="435" spans="2:24" ht="15" customHeight="1" x14ac:dyDescent="0.2">
      <c r="C435" s="65" t="s">
        <v>38</v>
      </c>
      <c r="D435" s="61" t="s">
        <v>260</v>
      </c>
      <c r="E435" s="62" t="s">
        <v>76</v>
      </c>
      <c r="F435" s="13">
        <v>3580447</v>
      </c>
      <c r="G435" s="13">
        <v>3833502</v>
      </c>
      <c r="H435" s="13">
        <v>3876627</v>
      </c>
      <c r="I435" s="66"/>
      <c r="J435" s="66"/>
      <c r="K435" s="66"/>
      <c r="L435" s="66"/>
      <c r="M435" s="67">
        <f>IF(LEN(E435)&lt;2,0,1)</f>
        <v>1</v>
      </c>
      <c r="O435" s="53">
        <v>4</v>
      </c>
      <c r="P435" s="66">
        <v>1</v>
      </c>
      <c r="Q435" s="66">
        <v>1</v>
      </c>
    </row>
    <row r="436" spans="2:24" ht="15" hidden="1" customHeight="1" x14ac:dyDescent="0.2">
      <c r="C436" s="65" t="s">
        <v>38</v>
      </c>
      <c r="D436" s="61" t="s">
        <v>109</v>
      </c>
      <c r="E436" s="62" t="s">
        <v>109</v>
      </c>
      <c r="F436" s="68">
        <v>0</v>
      </c>
      <c r="G436" s="68">
        <v>0</v>
      </c>
      <c r="H436" s="68">
        <v>0</v>
      </c>
      <c r="M436" s="67">
        <f>IF(LEN(E436)&lt;2,0,1)</f>
        <v>0</v>
      </c>
      <c r="O436" s="53">
        <v>4</v>
      </c>
      <c r="P436" s="66">
        <v>1</v>
      </c>
      <c r="Q436" s="53">
        <f>IF(P436=P435,Q435+1,1)</f>
        <v>2</v>
      </c>
    </row>
    <row r="437" spans="2:24" ht="15" hidden="1" customHeight="1" x14ac:dyDescent="0.2">
      <c r="C437" s="65" t="s">
        <v>38</v>
      </c>
      <c r="D437" s="61" t="s">
        <v>109</v>
      </c>
      <c r="E437" s="62" t="s">
        <v>109</v>
      </c>
      <c r="F437" s="68">
        <v>0</v>
      </c>
      <c r="G437" s="68">
        <v>0</v>
      </c>
      <c r="H437" s="68">
        <v>0</v>
      </c>
      <c r="M437" s="67">
        <f>IF(LEN(E437)&lt;2,0,1)</f>
        <v>0</v>
      </c>
      <c r="O437" s="53">
        <v>4</v>
      </c>
      <c r="P437" s="66">
        <v>1</v>
      </c>
      <c r="Q437" s="53">
        <f>IF(P437=P436,Q436+1,1)</f>
        <v>3</v>
      </c>
    </row>
    <row r="438" spans="2:24" ht="15" hidden="1" customHeight="1" x14ac:dyDescent="0.2">
      <c r="C438" s="65" t="s">
        <v>38</v>
      </c>
      <c r="D438" s="61" t="s">
        <v>109</v>
      </c>
      <c r="E438" s="62" t="s">
        <v>109</v>
      </c>
      <c r="F438" s="68">
        <v>0</v>
      </c>
      <c r="G438" s="68">
        <v>0</v>
      </c>
      <c r="H438" s="68">
        <v>0</v>
      </c>
      <c r="M438" s="67">
        <f>IF(LEN(E438)&lt;2,0,1)</f>
        <v>0</v>
      </c>
      <c r="O438" s="53">
        <v>4</v>
      </c>
      <c r="P438" s="66">
        <v>1</v>
      </c>
      <c r="Q438" s="53">
        <f>IF(P438=P437,Q437+1,1)</f>
        <v>4</v>
      </c>
    </row>
    <row r="439" spans="2:24" ht="15" hidden="1" customHeight="1" x14ac:dyDescent="0.2">
      <c r="C439" s="65" t="s">
        <v>38</v>
      </c>
      <c r="D439" s="61" t="s">
        <v>109</v>
      </c>
      <c r="E439" s="62" t="s">
        <v>109</v>
      </c>
      <c r="F439" s="68">
        <v>0</v>
      </c>
      <c r="G439" s="68">
        <v>0</v>
      </c>
      <c r="H439" s="68">
        <v>0</v>
      </c>
      <c r="M439" s="67">
        <f>IF(LEN(E439)&lt;2,0,1)</f>
        <v>0</v>
      </c>
      <c r="O439" s="53">
        <v>4</v>
      </c>
      <c r="P439" s="66">
        <v>1</v>
      </c>
      <c r="Q439" s="53">
        <f>IF(P439=P438,Q438+1,1)</f>
        <v>5</v>
      </c>
    </row>
    <row r="440" spans="2:24" ht="5.0999999999999996" customHeight="1" x14ac:dyDescent="0.2">
      <c r="B440" s="44"/>
      <c r="C440" s="69"/>
      <c r="D440" s="70"/>
      <c r="E440" s="71"/>
      <c r="F440" s="72"/>
      <c r="G440" s="72"/>
      <c r="H440" s="72"/>
      <c r="M440" s="59">
        <f>IF(SUM(M435:M439)=0,0,1)</f>
        <v>1</v>
      </c>
      <c r="U440" s="66"/>
      <c r="V440" s="66"/>
      <c r="W440" s="66"/>
      <c r="X440" s="66"/>
    </row>
    <row r="441" spans="2:24" ht="15" customHeight="1" x14ac:dyDescent="0.2">
      <c r="C441" s="65"/>
      <c r="D441" s="61"/>
      <c r="E441" s="62"/>
      <c r="F441" s="13"/>
      <c r="G441" s="13"/>
      <c r="H441" s="13"/>
      <c r="M441" s="59">
        <f>IF(M440=0,0,1)</f>
        <v>1</v>
      </c>
    </row>
    <row r="442" spans="2:24" ht="15" customHeight="1" x14ac:dyDescent="0.2">
      <c r="C442" s="65" t="s">
        <v>39</v>
      </c>
      <c r="D442" s="61" t="s">
        <v>261</v>
      </c>
      <c r="E442" s="62" t="s">
        <v>262</v>
      </c>
      <c r="F442" s="13">
        <v>147611</v>
      </c>
      <c r="G442" s="13">
        <v>155462</v>
      </c>
      <c r="H442" s="13">
        <v>152557</v>
      </c>
      <c r="M442" s="67">
        <f>IF(LEN(E442)&lt;2,0,1)</f>
        <v>1</v>
      </c>
      <c r="O442" s="53">
        <v>4</v>
      </c>
      <c r="P442" s="53">
        <v>2</v>
      </c>
      <c r="Q442" s="66">
        <v>1</v>
      </c>
    </row>
    <row r="443" spans="2:24" ht="15" customHeight="1" x14ac:dyDescent="0.2">
      <c r="C443" s="65" t="s">
        <v>39</v>
      </c>
      <c r="D443" s="61" t="s">
        <v>263</v>
      </c>
      <c r="E443" s="62" t="s">
        <v>264</v>
      </c>
      <c r="F443" s="13">
        <v>143164</v>
      </c>
      <c r="G443" s="13">
        <v>148827</v>
      </c>
      <c r="H443" s="13">
        <v>143964</v>
      </c>
      <c r="M443" s="67">
        <f t="shared" ref="M443:M452" si="60">IF(LEN(E443)&lt;2,0,1)</f>
        <v>1</v>
      </c>
      <c r="O443" s="53">
        <v>4</v>
      </c>
      <c r="P443" s="53">
        <v>2</v>
      </c>
      <c r="Q443" s="53">
        <f>IF(P443=P442,Q442+1,1)</f>
        <v>2</v>
      </c>
    </row>
    <row r="444" spans="2:24" ht="15" customHeight="1" x14ac:dyDescent="0.2">
      <c r="C444" s="65" t="s">
        <v>39</v>
      </c>
      <c r="D444" s="61" t="s">
        <v>265</v>
      </c>
      <c r="E444" s="62" t="s">
        <v>266</v>
      </c>
      <c r="F444" s="13">
        <v>100390</v>
      </c>
      <c r="G444" s="13">
        <v>104851</v>
      </c>
      <c r="H444" s="13">
        <v>102159</v>
      </c>
      <c r="M444" s="67">
        <f t="shared" si="60"/>
        <v>1</v>
      </c>
      <c r="O444" s="53">
        <v>4</v>
      </c>
      <c r="P444" s="53">
        <v>2</v>
      </c>
      <c r="Q444" s="53">
        <f t="shared" ref="Q444:Q452" si="61">IF(P444=P443,Q443+1,1)</f>
        <v>3</v>
      </c>
    </row>
    <row r="445" spans="2:24" ht="15" customHeight="1" x14ac:dyDescent="0.2">
      <c r="C445" s="65" t="s">
        <v>39</v>
      </c>
      <c r="D445" s="61" t="s">
        <v>267</v>
      </c>
      <c r="E445" s="62" t="s">
        <v>268</v>
      </c>
      <c r="F445" s="13">
        <v>233214</v>
      </c>
      <c r="G445" s="13">
        <v>247777</v>
      </c>
      <c r="H445" s="13">
        <v>245233</v>
      </c>
      <c r="M445" s="67">
        <f t="shared" si="60"/>
        <v>1</v>
      </c>
      <c r="O445" s="53">
        <v>4</v>
      </c>
      <c r="P445" s="53">
        <v>2</v>
      </c>
      <c r="Q445" s="53">
        <f t="shared" si="61"/>
        <v>4</v>
      </c>
    </row>
    <row r="446" spans="2:24" ht="15" hidden="1" customHeight="1" x14ac:dyDescent="0.2">
      <c r="C446" s="65" t="s">
        <v>39</v>
      </c>
      <c r="D446" s="61" t="s">
        <v>109</v>
      </c>
      <c r="E446" s="62" t="s">
        <v>109</v>
      </c>
      <c r="F446" s="68">
        <v>0</v>
      </c>
      <c r="G446" s="68">
        <v>0</v>
      </c>
      <c r="H446" s="68">
        <v>0</v>
      </c>
      <c r="M446" s="67">
        <f t="shared" si="60"/>
        <v>0</v>
      </c>
      <c r="O446" s="53">
        <v>4</v>
      </c>
      <c r="P446" s="53">
        <v>2</v>
      </c>
      <c r="Q446" s="53">
        <f t="shared" si="61"/>
        <v>5</v>
      </c>
    </row>
    <row r="447" spans="2:24" ht="15" hidden="1" customHeight="1" x14ac:dyDescent="0.2">
      <c r="C447" s="65" t="s">
        <v>39</v>
      </c>
      <c r="D447" s="61" t="s">
        <v>109</v>
      </c>
      <c r="E447" s="62" t="s">
        <v>109</v>
      </c>
      <c r="F447" s="68">
        <v>0</v>
      </c>
      <c r="G447" s="68">
        <v>0</v>
      </c>
      <c r="H447" s="68">
        <v>0</v>
      </c>
      <c r="M447" s="67">
        <f t="shared" si="60"/>
        <v>0</v>
      </c>
      <c r="O447" s="53">
        <v>4</v>
      </c>
      <c r="P447" s="53">
        <v>2</v>
      </c>
      <c r="Q447" s="53">
        <f t="shared" si="61"/>
        <v>6</v>
      </c>
    </row>
    <row r="448" spans="2:24" ht="15" hidden="1" customHeight="1" x14ac:dyDescent="0.2">
      <c r="C448" s="65" t="s">
        <v>39</v>
      </c>
      <c r="D448" s="61" t="s">
        <v>109</v>
      </c>
      <c r="E448" s="62" t="s">
        <v>109</v>
      </c>
      <c r="F448" s="68">
        <v>0</v>
      </c>
      <c r="G448" s="68">
        <v>0</v>
      </c>
      <c r="H448" s="68">
        <v>0</v>
      </c>
      <c r="M448" s="67">
        <f t="shared" si="60"/>
        <v>0</v>
      </c>
      <c r="O448" s="53">
        <v>4</v>
      </c>
      <c r="P448" s="53">
        <v>2</v>
      </c>
      <c r="Q448" s="53">
        <f t="shared" si="61"/>
        <v>7</v>
      </c>
    </row>
    <row r="449" spans="3:17" ht="15" hidden="1" customHeight="1" x14ac:dyDescent="0.2">
      <c r="C449" s="65" t="s">
        <v>39</v>
      </c>
      <c r="D449" s="61" t="s">
        <v>109</v>
      </c>
      <c r="E449" s="62" t="s">
        <v>109</v>
      </c>
      <c r="F449" s="68">
        <v>0</v>
      </c>
      <c r="G449" s="68">
        <v>0</v>
      </c>
      <c r="H449" s="68">
        <v>0</v>
      </c>
      <c r="M449" s="67">
        <f t="shared" si="60"/>
        <v>0</v>
      </c>
      <c r="O449" s="53">
        <v>4</v>
      </c>
      <c r="P449" s="53">
        <v>2</v>
      </c>
      <c r="Q449" s="53">
        <f t="shared" si="61"/>
        <v>8</v>
      </c>
    </row>
    <row r="450" spans="3:17" ht="15" hidden="1" customHeight="1" x14ac:dyDescent="0.2">
      <c r="C450" s="65" t="s">
        <v>39</v>
      </c>
      <c r="D450" s="61" t="s">
        <v>109</v>
      </c>
      <c r="E450" s="62" t="s">
        <v>109</v>
      </c>
      <c r="F450" s="68">
        <v>0</v>
      </c>
      <c r="G450" s="68">
        <v>0</v>
      </c>
      <c r="H450" s="68">
        <v>0</v>
      </c>
      <c r="M450" s="67">
        <f t="shared" si="60"/>
        <v>0</v>
      </c>
      <c r="O450" s="53">
        <v>4</v>
      </c>
      <c r="P450" s="53">
        <v>2</v>
      </c>
      <c r="Q450" s="53">
        <f t="shared" si="61"/>
        <v>9</v>
      </c>
    </row>
    <row r="451" spans="3:17" ht="15" hidden="1" customHeight="1" x14ac:dyDescent="0.2">
      <c r="C451" s="65" t="s">
        <v>39</v>
      </c>
      <c r="D451" s="61" t="s">
        <v>109</v>
      </c>
      <c r="E451" s="62" t="s">
        <v>109</v>
      </c>
      <c r="F451" s="68">
        <v>0</v>
      </c>
      <c r="G451" s="68">
        <v>0</v>
      </c>
      <c r="H451" s="68">
        <v>0</v>
      </c>
      <c r="M451" s="67">
        <f t="shared" si="60"/>
        <v>0</v>
      </c>
      <c r="O451" s="53">
        <v>4</v>
      </c>
      <c r="P451" s="53">
        <v>2</v>
      </c>
      <c r="Q451" s="53">
        <f t="shared" si="61"/>
        <v>10</v>
      </c>
    </row>
    <row r="452" spans="3:17" ht="15" customHeight="1" x14ac:dyDescent="0.2">
      <c r="C452" s="65" t="s">
        <v>40</v>
      </c>
      <c r="D452" s="61" t="s">
        <v>269</v>
      </c>
      <c r="E452" s="62" t="s">
        <v>270</v>
      </c>
      <c r="F452" s="13">
        <v>524364</v>
      </c>
      <c r="G452" s="13">
        <v>559208</v>
      </c>
      <c r="H452" s="13">
        <v>568161</v>
      </c>
      <c r="M452" s="67">
        <f t="shared" si="60"/>
        <v>1</v>
      </c>
      <c r="O452" s="53">
        <v>4</v>
      </c>
      <c r="P452" s="53">
        <v>3</v>
      </c>
      <c r="Q452" s="53">
        <f t="shared" si="61"/>
        <v>1</v>
      </c>
    </row>
    <row r="453" spans="3:17" ht="15" customHeight="1" x14ac:dyDescent="0.2">
      <c r="C453" s="73" t="s">
        <v>271</v>
      </c>
      <c r="D453" s="74"/>
      <c r="E453" s="75"/>
      <c r="F453" s="76">
        <v>1148743</v>
      </c>
      <c r="G453" s="76">
        <v>1216125</v>
      </c>
      <c r="H453" s="76">
        <v>1212074</v>
      </c>
      <c r="M453" s="59">
        <f>IF(SUM(M442:M452)=0,0,1)</f>
        <v>1</v>
      </c>
    </row>
    <row r="454" spans="3:17" ht="15" customHeight="1" x14ac:dyDescent="0.2">
      <c r="C454" s="65"/>
      <c r="D454" s="61"/>
      <c r="E454" s="62"/>
      <c r="F454" s="13"/>
      <c r="G454" s="13"/>
      <c r="H454" s="13"/>
      <c r="M454" s="59">
        <f>IF(M453=0,0,1)</f>
        <v>1</v>
      </c>
    </row>
    <row r="455" spans="3:17" ht="15" customHeight="1" x14ac:dyDescent="0.2">
      <c r="C455" s="65" t="s">
        <v>39</v>
      </c>
      <c r="D455" s="61" t="s">
        <v>272</v>
      </c>
      <c r="E455" s="62" t="s">
        <v>273</v>
      </c>
      <c r="F455" s="13">
        <v>113010</v>
      </c>
      <c r="G455" s="13">
        <v>118617</v>
      </c>
      <c r="H455" s="13">
        <v>116293</v>
      </c>
      <c r="M455" s="67">
        <f>IF(LEN(E455)&lt;2,0,1)</f>
        <v>1</v>
      </c>
      <c r="O455" s="53">
        <v>4</v>
      </c>
      <c r="P455" s="53">
        <v>4</v>
      </c>
      <c r="Q455" s="66">
        <v>1</v>
      </c>
    </row>
    <row r="456" spans="3:17" ht="15" customHeight="1" x14ac:dyDescent="0.2">
      <c r="C456" s="65" t="s">
        <v>39</v>
      </c>
      <c r="D456" s="61" t="s">
        <v>274</v>
      </c>
      <c r="E456" s="62" t="s">
        <v>275</v>
      </c>
      <c r="F456" s="13">
        <v>77509</v>
      </c>
      <c r="G456" s="13">
        <v>83478</v>
      </c>
      <c r="H456" s="13">
        <v>84839</v>
      </c>
      <c r="M456" s="67">
        <f t="shared" ref="M456:M465" si="62">IF(LEN(E456)&lt;2,0,1)</f>
        <v>1</v>
      </c>
      <c r="O456" s="53">
        <v>4</v>
      </c>
      <c r="P456" s="53">
        <v>4</v>
      </c>
      <c r="Q456" s="53">
        <f>IF(P456=P455,Q455+1,1)</f>
        <v>2</v>
      </c>
    </row>
    <row r="457" spans="3:17" ht="15" customHeight="1" x14ac:dyDescent="0.2">
      <c r="C457" s="65" t="s">
        <v>39</v>
      </c>
      <c r="D457" s="61" t="s">
        <v>276</v>
      </c>
      <c r="E457" s="62" t="s">
        <v>277</v>
      </c>
      <c r="F457" s="13">
        <v>39181</v>
      </c>
      <c r="G457" s="13">
        <v>40979</v>
      </c>
      <c r="H457" s="13">
        <v>40326</v>
      </c>
      <c r="M457" s="67">
        <f t="shared" si="62"/>
        <v>1</v>
      </c>
      <c r="O457" s="53">
        <v>4</v>
      </c>
      <c r="P457" s="53">
        <v>4</v>
      </c>
      <c r="Q457" s="53">
        <f t="shared" ref="Q457:Q465" si="63">IF(P457=P456,Q456+1,1)</f>
        <v>3</v>
      </c>
    </row>
    <row r="458" spans="3:17" ht="15" customHeight="1" x14ac:dyDescent="0.2">
      <c r="C458" s="65" t="s">
        <v>39</v>
      </c>
      <c r="D458" s="61" t="s">
        <v>278</v>
      </c>
      <c r="E458" s="62" t="s">
        <v>279</v>
      </c>
      <c r="F458" s="13">
        <v>38934</v>
      </c>
      <c r="G458" s="13">
        <v>40478</v>
      </c>
      <c r="H458" s="13">
        <v>39659</v>
      </c>
      <c r="M458" s="67">
        <f t="shared" si="62"/>
        <v>1</v>
      </c>
      <c r="O458" s="53">
        <v>4</v>
      </c>
      <c r="P458" s="53">
        <v>4</v>
      </c>
      <c r="Q458" s="53">
        <f t="shared" si="63"/>
        <v>4</v>
      </c>
    </row>
    <row r="459" spans="3:17" ht="15" customHeight="1" x14ac:dyDescent="0.2">
      <c r="C459" s="65" t="s">
        <v>39</v>
      </c>
      <c r="D459" s="61" t="s">
        <v>280</v>
      </c>
      <c r="E459" s="62" t="s">
        <v>281</v>
      </c>
      <c r="F459" s="13">
        <v>616262</v>
      </c>
      <c r="G459" s="13">
        <v>657866</v>
      </c>
      <c r="H459" s="13">
        <v>661903</v>
      </c>
      <c r="M459" s="67">
        <f t="shared" si="62"/>
        <v>1</v>
      </c>
      <c r="O459" s="53">
        <v>4</v>
      </c>
      <c r="P459" s="53">
        <v>4</v>
      </c>
      <c r="Q459" s="53">
        <f t="shared" si="63"/>
        <v>5</v>
      </c>
    </row>
    <row r="460" spans="3:17" ht="15" customHeight="1" x14ac:dyDescent="0.2">
      <c r="C460" s="65" t="s">
        <v>39</v>
      </c>
      <c r="D460" s="61" t="s">
        <v>282</v>
      </c>
      <c r="E460" s="62" t="s">
        <v>283</v>
      </c>
      <c r="F460" s="13">
        <v>70470</v>
      </c>
      <c r="G460" s="13">
        <v>74392</v>
      </c>
      <c r="H460" s="13">
        <v>73459</v>
      </c>
      <c r="M460" s="67">
        <f t="shared" si="62"/>
        <v>1</v>
      </c>
      <c r="O460" s="53">
        <v>4</v>
      </c>
      <c r="P460" s="53">
        <v>4</v>
      </c>
      <c r="Q460" s="53">
        <f t="shared" si="63"/>
        <v>6</v>
      </c>
    </row>
    <row r="461" spans="3:17" ht="15" customHeight="1" x14ac:dyDescent="0.2">
      <c r="C461" s="65" t="s">
        <v>39</v>
      </c>
      <c r="D461" s="61" t="s">
        <v>284</v>
      </c>
      <c r="E461" s="62" t="s">
        <v>285</v>
      </c>
      <c r="F461" s="13">
        <v>78424</v>
      </c>
      <c r="G461" s="13">
        <v>82843</v>
      </c>
      <c r="H461" s="13">
        <v>81817</v>
      </c>
      <c r="M461" s="67">
        <f t="shared" si="62"/>
        <v>1</v>
      </c>
      <c r="O461" s="53">
        <v>4</v>
      </c>
      <c r="P461" s="53">
        <v>4</v>
      </c>
      <c r="Q461" s="53">
        <f t="shared" si="63"/>
        <v>7</v>
      </c>
    </row>
    <row r="462" spans="3:17" ht="15" hidden="1" customHeight="1" x14ac:dyDescent="0.2">
      <c r="C462" s="65" t="s">
        <v>39</v>
      </c>
      <c r="D462" s="61" t="s">
        <v>109</v>
      </c>
      <c r="E462" s="62" t="s">
        <v>109</v>
      </c>
      <c r="F462" s="68">
        <v>0</v>
      </c>
      <c r="G462" s="68">
        <v>0</v>
      </c>
      <c r="H462" s="68">
        <v>0</v>
      </c>
      <c r="M462" s="67">
        <f t="shared" si="62"/>
        <v>0</v>
      </c>
      <c r="O462" s="53">
        <v>4</v>
      </c>
      <c r="P462" s="53">
        <v>4</v>
      </c>
      <c r="Q462" s="53">
        <f t="shared" si="63"/>
        <v>8</v>
      </c>
    </row>
    <row r="463" spans="3:17" ht="15" hidden="1" customHeight="1" x14ac:dyDescent="0.2">
      <c r="C463" s="65" t="s">
        <v>39</v>
      </c>
      <c r="D463" s="61" t="s">
        <v>109</v>
      </c>
      <c r="E463" s="62" t="s">
        <v>109</v>
      </c>
      <c r="F463" s="68">
        <v>0</v>
      </c>
      <c r="G463" s="68">
        <v>0</v>
      </c>
      <c r="H463" s="68">
        <v>0</v>
      </c>
      <c r="M463" s="67">
        <f t="shared" si="62"/>
        <v>0</v>
      </c>
      <c r="O463" s="53">
        <v>4</v>
      </c>
      <c r="P463" s="53">
        <v>4</v>
      </c>
      <c r="Q463" s="53">
        <f t="shared" si="63"/>
        <v>9</v>
      </c>
    </row>
    <row r="464" spans="3:17" ht="15" hidden="1" customHeight="1" x14ac:dyDescent="0.2">
      <c r="C464" s="65" t="s">
        <v>39</v>
      </c>
      <c r="D464" s="61" t="s">
        <v>109</v>
      </c>
      <c r="E464" s="62" t="s">
        <v>109</v>
      </c>
      <c r="F464" s="68">
        <v>0</v>
      </c>
      <c r="G464" s="68">
        <v>0</v>
      </c>
      <c r="H464" s="68">
        <v>0</v>
      </c>
      <c r="M464" s="67">
        <f t="shared" si="62"/>
        <v>0</v>
      </c>
      <c r="O464" s="53">
        <v>4</v>
      </c>
      <c r="P464" s="53">
        <v>4</v>
      </c>
      <c r="Q464" s="53">
        <f t="shared" si="63"/>
        <v>10</v>
      </c>
    </row>
    <row r="465" spans="3:17" ht="15" customHeight="1" x14ac:dyDescent="0.2">
      <c r="C465" s="65" t="s">
        <v>40</v>
      </c>
      <c r="D465" s="61" t="s">
        <v>286</v>
      </c>
      <c r="E465" s="62" t="s">
        <v>287</v>
      </c>
      <c r="F465" s="13">
        <v>608552</v>
      </c>
      <c r="G465" s="13">
        <v>652169</v>
      </c>
      <c r="H465" s="13">
        <v>677625</v>
      </c>
      <c r="M465" s="67">
        <f t="shared" si="62"/>
        <v>1</v>
      </c>
      <c r="O465" s="53">
        <v>4</v>
      </c>
      <c r="P465" s="53">
        <v>5</v>
      </c>
      <c r="Q465" s="53">
        <f t="shared" si="63"/>
        <v>1</v>
      </c>
    </row>
    <row r="466" spans="3:17" ht="15" customHeight="1" x14ac:dyDescent="0.2">
      <c r="C466" s="73" t="s">
        <v>288</v>
      </c>
      <c r="D466" s="74"/>
      <c r="E466" s="75"/>
      <c r="F466" s="76">
        <v>1642342</v>
      </c>
      <c r="G466" s="76">
        <v>1750822</v>
      </c>
      <c r="H466" s="76">
        <v>1775921</v>
      </c>
      <c r="M466" s="59">
        <f>IF(SUM(M455:M465)=0,0,1)</f>
        <v>1</v>
      </c>
    </row>
    <row r="467" spans="3:17" ht="15" customHeight="1" x14ac:dyDescent="0.2">
      <c r="C467" s="65"/>
      <c r="D467" s="61"/>
      <c r="E467" s="62"/>
      <c r="F467" s="13"/>
      <c r="G467" s="13"/>
      <c r="H467" s="13"/>
      <c r="M467" s="59">
        <f>IF(M466=0,0,1)</f>
        <v>1</v>
      </c>
    </row>
    <row r="468" spans="3:17" ht="15" customHeight="1" x14ac:dyDescent="0.2">
      <c r="C468" s="65" t="s">
        <v>39</v>
      </c>
      <c r="D468" s="61" t="s">
        <v>289</v>
      </c>
      <c r="E468" s="62" t="s">
        <v>290</v>
      </c>
      <c r="F468" s="13">
        <v>137472</v>
      </c>
      <c r="G468" s="13">
        <v>143542</v>
      </c>
      <c r="H468" s="13">
        <v>139567</v>
      </c>
      <c r="M468" s="67">
        <f>IF(LEN(E468)&lt;2,0,1)</f>
        <v>1</v>
      </c>
      <c r="O468" s="53">
        <v>4</v>
      </c>
      <c r="P468" s="53">
        <v>6</v>
      </c>
      <c r="Q468" s="66">
        <v>1</v>
      </c>
    </row>
    <row r="469" spans="3:17" ht="15" customHeight="1" x14ac:dyDescent="0.2">
      <c r="C469" s="65" t="s">
        <v>39</v>
      </c>
      <c r="D469" s="61" t="s">
        <v>291</v>
      </c>
      <c r="E469" s="62" t="s">
        <v>292</v>
      </c>
      <c r="F469" s="13">
        <v>197401</v>
      </c>
      <c r="G469" s="13">
        <v>207765</v>
      </c>
      <c r="H469" s="13">
        <v>203543</v>
      </c>
      <c r="M469" s="67">
        <f t="shared" ref="M469:M478" si="64">IF(LEN(E469)&lt;2,0,1)</f>
        <v>1</v>
      </c>
      <c r="O469" s="53">
        <v>4</v>
      </c>
      <c r="P469" s="53">
        <v>6</v>
      </c>
      <c r="Q469" s="53">
        <f>IF(P469=P468,Q468+1,1)</f>
        <v>2</v>
      </c>
    </row>
    <row r="470" spans="3:17" ht="15" customHeight="1" x14ac:dyDescent="0.2">
      <c r="C470" s="65" t="s">
        <v>39</v>
      </c>
      <c r="D470" s="61" t="s">
        <v>293</v>
      </c>
      <c r="E470" s="62" t="s">
        <v>294</v>
      </c>
      <c r="F470" s="13">
        <v>258163</v>
      </c>
      <c r="G470" s="13">
        <v>271016</v>
      </c>
      <c r="H470" s="13">
        <v>264406</v>
      </c>
      <c r="M470" s="67">
        <f t="shared" si="64"/>
        <v>1</v>
      </c>
      <c r="O470" s="53">
        <v>4</v>
      </c>
      <c r="P470" s="53">
        <v>6</v>
      </c>
      <c r="Q470" s="53">
        <f t="shared" ref="Q470:Q478" si="65">IF(P470=P469,Q469+1,1)</f>
        <v>3</v>
      </c>
    </row>
    <row r="471" spans="3:17" ht="15" hidden="1" customHeight="1" x14ac:dyDescent="0.2">
      <c r="C471" s="65" t="s">
        <v>39</v>
      </c>
      <c r="D471" s="61" t="s">
        <v>109</v>
      </c>
      <c r="E471" s="62" t="s">
        <v>109</v>
      </c>
      <c r="F471" s="68">
        <v>0</v>
      </c>
      <c r="G471" s="68">
        <v>0</v>
      </c>
      <c r="H471" s="68">
        <v>0</v>
      </c>
      <c r="M471" s="67">
        <f t="shared" si="64"/>
        <v>0</v>
      </c>
      <c r="O471" s="53">
        <v>4</v>
      </c>
      <c r="P471" s="53">
        <v>6</v>
      </c>
      <c r="Q471" s="53">
        <f t="shared" si="65"/>
        <v>4</v>
      </c>
    </row>
    <row r="472" spans="3:17" ht="15" hidden="1" customHeight="1" x14ac:dyDescent="0.2">
      <c r="C472" s="65" t="s">
        <v>39</v>
      </c>
      <c r="D472" s="61" t="s">
        <v>109</v>
      </c>
      <c r="E472" s="62" t="s">
        <v>109</v>
      </c>
      <c r="F472" s="68">
        <v>0</v>
      </c>
      <c r="G472" s="68">
        <v>0</v>
      </c>
      <c r="H472" s="68">
        <v>0</v>
      </c>
      <c r="M472" s="67">
        <f t="shared" si="64"/>
        <v>0</v>
      </c>
      <c r="O472" s="53">
        <v>4</v>
      </c>
      <c r="P472" s="53">
        <v>6</v>
      </c>
      <c r="Q472" s="53">
        <f t="shared" si="65"/>
        <v>5</v>
      </c>
    </row>
    <row r="473" spans="3:17" ht="15" hidden="1" customHeight="1" x14ac:dyDescent="0.2">
      <c r="C473" s="65" t="s">
        <v>39</v>
      </c>
      <c r="D473" s="61" t="s">
        <v>109</v>
      </c>
      <c r="E473" s="62" t="s">
        <v>109</v>
      </c>
      <c r="F473" s="68">
        <v>0</v>
      </c>
      <c r="G473" s="68">
        <v>0</v>
      </c>
      <c r="H473" s="68">
        <v>0</v>
      </c>
      <c r="M473" s="67">
        <f t="shared" si="64"/>
        <v>0</v>
      </c>
      <c r="O473" s="53">
        <v>4</v>
      </c>
      <c r="P473" s="53">
        <v>6</v>
      </c>
      <c r="Q473" s="53">
        <f t="shared" si="65"/>
        <v>6</v>
      </c>
    </row>
    <row r="474" spans="3:17" ht="15" hidden="1" customHeight="1" x14ac:dyDescent="0.2">
      <c r="C474" s="65" t="s">
        <v>39</v>
      </c>
      <c r="D474" s="61" t="s">
        <v>109</v>
      </c>
      <c r="E474" s="62" t="s">
        <v>109</v>
      </c>
      <c r="F474" s="68">
        <v>0</v>
      </c>
      <c r="G474" s="68">
        <v>0</v>
      </c>
      <c r="H474" s="68">
        <v>0</v>
      </c>
      <c r="M474" s="67">
        <f t="shared" si="64"/>
        <v>0</v>
      </c>
      <c r="O474" s="53">
        <v>4</v>
      </c>
      <c r="P474" s="53">
        <v>6</v>
      </c>
      <c r="Q474" s="53">
        <f t="shared" si="65"/>
        <v>7</v>
      </c>
    </row>
    <row r="475" spans="3:17" ht="15" hidden="1" customHeight="1" x14ac:dyDescent="0.2">
      <c r="C475" s="65" t="s">
        <v>39</v>
      </c>
      <c r="D475" s="61" t="s">
        <v>109</v>
      </c>
      <c r="E475" s="62" t="s">
        <v>109</v>
      </c>
      <c r="F475" s="68">
        <v>0</v>
      </c>
      <c r="G475" s="68">
        <v>0</v>
      </c>
      <c r="H475" s="68">
        <v>0</v>
      </c>
      <c r="M475" s="67">
        <f t="shared" si="64"/>
        <v>0</v>
      </c>
      <c r="O475" s="53">
        <v>4</v>
      </c>
      <c r="P475" s="53">
        <v>6</v>
      </c>
      <c r="Q475" s="53">
        <f t="shared" si="65"/>
        <v>8</v>
      </c>
    </row>
    <row r="476" spans="3:17" ht="15" hidden="1" customHeight="1" x14ac:dyDescent="0.2">
      <c r="C476" s="65" t="s">
        <v>39</v>
      </c>
      <c r="D476" s="61" t="s">
        <v>109</v>
      </c>
      <c r="E476" s="62" t="s">
        <v>109</v>
      </c>
      <c r="F476" s="68">
        <v>0</v>
      </c>
      <c r="G476" s="68">
        <v>0</v>
      </c>
      <c r="H476" s="68">
        <v>0</v>
      </c>
      <c r="M476" s="67">
        <f t="shared" si="64"/>
        <v>0</v>
      </c>
      <c r="O476" s="53">
        <v>4</v>
      </c>
      <c r="P476" s="53">
        <v>6</v>
      </c>
      <c r="Q476" s="53">
        <f t="shared" si="65"/>
        <v>9</v>
      </c>
    </row>
    <row r="477" spans="3:17" ht="15" hidden="1" customHeight="1" x14ac:dyDescent="0.2">
      <c r="C477" s="65" t="s">
        <v>39</v>
      </c>
      <c r="D477" s="61" t="s">
        <v>109</v>
      </c>
      <c r="E477" s="62" t="s">
        <v>109</v>
      </c>
      <c r="F477" s="68">
        <v>0</v>
      </c>
      <c r="G477" s="68">
        <v>0</v>
      </c>
      <c r="H477" s="68">
        <v>0</v>
      </c>
      <c r="M477" s="67">
        <f t="shared" si="64"/>
        <v>0</v>
      </c>
      <c r="O477" s="53">
        <v>4</v>
      </c>
      <c r="P477" s="53">
        <v>6</v>
      </c>
      <c r="Q477" s="53">
        <f t="shared" si="65"/>
        <v>10</v>
      </c>
    </row>
    <row r="478" spans="3:17" ht="15" customHeight="1" x14ac:dyDescent="0.2">
      <c r="C478" s="65" t="s">
        <v>40</v>
      </c>
      <c r="D478" s="61" t="s">
        <v>295</v>
      </c>
      <c r="E478" s="62" t="s">
        <v>296</v>
      </c>
      <c r="F478" s="13">
        <v>485156</v>
      </c>
      <c r="G478" s="13">
        <v>515270</v>
      </c>
      <c r="H478" s="13">
        <v>520911</v>
      </c>
      <c r="M478" s="67">
        <f t="shared" si="64"/>
        <v>1</v>
      </c>
      <c r="O478" s="53">
        <v>4</v>
      </c>
      <c r="P478" s="53">
        <v>7</v>
      </c>
      <c r="Q478" s="53">
        <f t="shared" si="65"/>
        <v>1</v>
      </c>
    </row>
    <row r="479" spans="3:17" ht="15" customHeight="1" x14ac:dyDescent="0.2">
      <c r="C479" s="73" t="s">
        <v>297</v>
      </c>
      <c r="D479" s="74"/>
      <c r="E479" s="75"/>
      <c r="F479" s="76">
        <v>1078192</v>
      </c>
      <c r="G479" s="76">
        <v>1137593</v>
      </c>
      <c r="H479" s="76">
        <v>1128427</v>
      </c>
      <c r="M479" s="59">
        <f>IF(SUM(M468:M478)=0,0,1)</f>
        <v>1</v>
      </c>
    </row>
    <row r="480" spans="3:17" ht="15" customHeight="1" x14ac:dyDescent="0.2">
      <c r="C480" s="65"/>
      <c r="D480" s="61"/>
      <c r="E480" s="62"/>
      <c r="F480" s="13"/>
      <c r="G480" s="13"/>
      <c r="H480" s="13"/>
      <c r="M480" s="59">
        <f>IF(M479=0,0,1)</f>
        <v>1</v>
      </c>
    </row>
    <row r="481" spans="3:17" ht="15" customHeight="1" x14ac:dyDescent="0.2">
      <c r="C481" s="65" t="s">
        <v>39</v>
      </c>
      <c r="D481" s="61" t="s">
        <v>298</v>
      </c>
      <c r="E481" s="62" t="s">
        <v>299</v>
      </c>
      <c r="F481" s="13">
        <v>53751</v>
      </c>
      <c r="G481" s="13">
        <v>57554</v>
      </c>
      <c r="H481" s="13">
        <v>57965</v>
      </c>
      <c r="M481" s="67">
        <f>IF(LEN(E481)&lt;2,0,1)</f>
        <v>1</v>
      </c>
      <c r="O481" s="53">
        <v>4</v>
      </c>
      <c r="P481" s="53">
        <v>8</v>
      </c>
      <c r="Q481" s="66">
        <v>1</v>
      </c>
    </row>
    <row r="482" spans="3:17" ht="15" customHeight="1" x14ac:dyDescent="0.2">
      <c r="C482" s="65" t="s">
        <v>39</v>
      </c>
      <c r="D482" s="61" t="s">
        <v>300</v>
      </c>
      <c r="E482" s="62" t="s">
        <v>301</v>
      </c>
      <c r="F482" s="13">
        <v>151247</v>
      </c>
      <c r="G482" s="13">
        <v>157985</v>
      </c>
      <c r="H482" s="13">
        <v>153575</v>
      </c>
      <c r="M482" s="67">
        <f t="shared" ref="M482:M491" si="66">IF(LEN(E482)&lt;2,0,1)</f>
        <v>1</v>
      </c>
      <c r="O482" s="53">
        <v>4</v>
      </c>
      <c r="P482" s="53">
        <v>8</v>
      </c>
      <c r="Q482" s="53">
        <f>IF(P482=P481,Q481+1,1)</f>
        <v>2</v>
      </c>
    </row>
    <row r="483" spans="3:17" ht="15" customHeight="1" x14ac:dyDescent="0.2">
      <c r="C483" s="65" t="s">
        <v>39</v>
      </c>
      <c r="D483" s="61" t="s">
        <v>302</v>
      </c>
      <c r="E483" s="62" t="s">
        <v>303</v>
      </c>
      <c r="F483" s="13">
        <v>182530</v>
      </c>
      <c r="G483" s="13">
        <v>191875</v>
      </c>
      <c r="H483" s="13">
        <v>187774</v>
      </c>
      <c r="M483" s="67">
        <f t="shared" si="66"/>
        <v>1</v>
      </c>
      <c r="O483" s="53">
        <v>4</v>
      </c>
      <c r="P483" s="53">
        <v>8</v>
      </c>
      <c r="Q483" s="53">
        <f t="shared" ref="Q483:Q491" si="67">IF(P483=P482,Q482+1,1)</f>
        <v>3</v>
      </c>
    </row>
    <row r="484" spans="3:17" ht="15" customHeight="1" x14ac:dyDescent="0.2">
      <c r="C484" s="65" t="s">
        <v>39</v>
      </c>
      <c r="D484" s="61" t="s">
        <v>304</v>
      </c>
      <c r="E484" s="62" t="s">
        <v>305</v>
      </c>
      <c r="F484" s="13">
        <v>145819</v>
      </c>
      <c r="G484" s="13">
        <v>155173</v>
      </c>
      <c r="H484" s="13">
        <v>154045</v>
      </c>
      <c r="M484" s="67">
        <f t="shared" si="66"/>
        <v>1</v>
      </c>
      <c r="O484" s="53">
        <v>4</v>
      </c>
      <c r="P484" s="53">
        <v>8</v>
      </c>
      <c r="Q484" s="53">
        <f t="shared" si="67"/>
        <v>4</v>
      </c>
    </row>
    <row r="485" spans="3:17" ht="15" hidden="1" customHeight="1" x14ac:dyDescent="0.2">
      <c r="C485" s="65" t="s">
        <v>39</v>
      </c>
      <c r="D485" s="61" t="s">
        <v>109</v>
      </c>
      <c r="E485" s="62" t="s">
        <v>109</v>
      </c>
      <c r="F485" s="68">
        <v>0</v>
      </c>
      <c r="G485" s="68">
        <v>0</v>
      </c>
      <c r="H485" s="68">
        <v>0</v>
      </c>
      <c r="M485" s="67">
        <f t="shared" si="66"/>
        <v>0</v>
      </c>
      <c r="O485" s="53">
        <v>4</v>
      </c>
      <c r="P485" s="53">
        <v>8</v>
      </c>
      <c r="Q485" s="53">
        <f t="shared" si="67"/>
        <v>5</v>
      </c>
    </row>
    <row r="486" spans="3:17" ht="15" hidden="1" customHeight="1" x14ac:dyDescent="0.2">
      <c r="C486" s="65" t="s">
        <v>39</v>
      </c>
      <c r="D486" s="61" t="s">
        <v>109</v>
      </c>
      <c r="E486" s="62" t="s">
        <v>109</v>
      </c>
      <c r="F486" s="68">
        <v>0</v>
      </c>
      <c r="G486" s="68">
        <v>0</v>
      </c>
      <c r="H486" s="68">
        <v>0</v>
      </c>
      <c r="M486" s="67">
        <f t="shared" si="66"/>
        <v>0</v>
      </c>
      <c r="O486" s="53">
        <v>4</v>
      </c>
      <c r="P486" s="53">
        <v>8</v>
      </c>
      <c r="Q486" s="53">
        <f t="shared" si="67"/>
        <v>6</v>
      </c>
    </row>
    <row r="487" spans="3:17" ht="15" hidden="1" customHeight="1" x14ac:dyDescent="0.2">
      <c r="C487" s="65" t="s">
        <v>39</v>
      </c>
      <c r="D487" s="61" t="s">
        <v>109</v>
      </c>
      <c r="E487" s="62" t="s">
        <v>109</v>
      </c>
      <c r="F487" s="68">
        <v>0</v>
      </c>
      <c r="G487" s="68">
        <v>0</v>
      </c>
      <c r="H487" s="68">
        <v>0</v>
      </c>
      <c r="M487" s="67">
        <f t="shared" si="66"/>
        <v>0</v>
      </c>
      <c r="O487" s="53">
        <v>4</v>
      </c>
      <c r="P487" s="53">
        <v>8</v>
      </c>
      <c r="Q487" s="53">
        <f t="shared" si="67"/>
        <v>7</v>
      </c>
    </row>
    <row r="488" spans="3:17" ht="15" hidden="1" customHeight="1" x14ac:dyDescent="0.2">
      <c r="C488" s="65" t="s">
        <v>39</v>
      </c>
      <c r="D488" s="61" t="s">
        <v>109</v>
      </c>
      <c r="E488" s="62" t="s">
        <v>109</v>
      </c>
      <c r="F488" s="68">
        <v>0</v>
      </c>
      <c r="G488" s="68">
        <v>0</v>
      </c>
      <c r="H488" s="68">
        <v>0</v>
      </c>
      <c r="M488" s="67">
        <f t="shared" si="66"/>
        <v>0</v>
      </c>
      <c r="O488" s="53">
        <v>4</v>
      </c>
      <c r="P488" s="53">
        <v>8</v>
      </c>
      <c r="Q488" s="53">
        <f t="shared" si="67"/>
        <v>8</v>
      </c>
    </row>
    <row r="489" spans="3:17" ht="15" hidden="1" customHeight="1" x14ac:dyDescent="0.2">
      <c r="C489" s="65" t="s">
        <v>39</v>
      </c>
      <c r="D489" s="61" t="s">
        <v>109</v>
      </c>
      <c r="E489" s="62" t="s">
        <v>109</v>
      </c>
      <c r="F489" s="68">
        <v>0</v>
      </c>
      <c r="G489" s="68">
        <v>0</v>
      </c>
      <c r="H489" s="68">
        <v>0</v>
      </c>
      <c r="M489" s="67">
        <f t="shared" si="66"/>
        <v>0</v>
      </c>
      <c r="O489" s="53">
        <v>4</v>
      </c>
      <c r="P489" s="53">
        <v>8</v>
      </c>
      <c r="Q489" s="53">
        <f t="shared" si="67"/>
        <v>9</v>
      </c>
    </row>
    <row r="490" spans="3:17" ht="15" hidden="1" customHeight="1" x14ac:dyDescent="0.2">
      <c r="C490" s="65" t="s">
        <v>39</v>
      </c>
      <c r="D490" s="61" t="s">
        <v>109</v>
      </c>
      <c r="E490" s="62" t="s">
        <v>109</v>
      </c>
      <c r="F490" s="68">
        <v>0</v>
      </c>
      <c r="G490" s="68">
        <v>0</v>
      </c>
      <c r="H490" s="68">
        <v>0</v>
      </c>
      <c r="M490" s="67">
        <f t="shared" si="66"/>
        <v>0</v>
      </c>
      <c r="O490" s="53">
        <v>4</v>
      </c>
      <c r="P490" s="53">
        <v>8</v>
      </c>
      <c r="Q490" s="53">
        <f t="shared" si="67"/>
        <v>10</v>
      </c>
    </row>
    <row r="491" spans="3:17" ht="15" customHeight="1" x14ac:dyDescent="0.2">
      <c r="C491" s="65" t="s">
        <v>40</v>
      </c>
      <c r="D491" s="61" t="s">
        <v>306</v>
      </c>
      <c r="E491" s="62" t="s">
        <v>307</v>
      </c>
      <c r="F491" s="13">
        <v>402121</v>
      </c>
      <c r="G491" s="13">
        <v>430067</v>
      </c>
      <c r="H491" s="13">
        <v>437345</v>
      </c>
      <c r="M491" s="67">
        <f t="shared" si="66"/>
        <v>1</v>
      </c>
      <c r="O491" s="53">
        <v>4</v>
      </c>
      <c r="P491" s="53">
        <v>9</v>
      </c>
      <c r="Q491" s="53">
        <f t="shared" si="67"/>
        <v>1</v>
      </c>
    </row>
    <row r="492" spans="3:17" ht="15" customHeight="1" x14ac:dyDescent="0.2">
      <c r="C492" s="73" t="s">
        <v>308</v>
      </c>
      <c r="D492" s="74"/>
      <c r="E492" s="75"/>
      <c r="F492" s="76">
        <v>935468</v>
      </c>
      <c r="G492" s="76">
        <v>992654</v>
      </c>
      <c r="H492" s="76">
        <v>990704</v>
      </c>
      <c r="M492" s="59">
        <f>IF(SUM(M481:M491)=0,0,1)</f>
        <v>1</v>
      </c>
    </row>
    <row r="493" spans="3:17" ht="15" customHeight="1" x14ac:dyDescent="0.2">
      <c r="C493" s="65"/>
      <c r="D493" s="61"/>
      <c r="E493" s="62"/>
      <c r="F493" s="13"/>
      <c r="G493" s="13"/>
      <c r="H493" s="13"/>
      <c r="M493" s="59">
        <f>IF(M492=0,0,1)</f>
        <v>1</v>
      </c>
    </row>
    <row r="494" spans="3:17" ht="15" customHeight="1" x14ac:dyDescent="0.2">
      <c r="C494" s="65" t="s">
        <v>39</v>
      </c>
      <c r="D494" s="61" t="s">
        <v>309</v>
      </c>
      <c r="E494" s="62" t="s">
        <v>310</v>
      </c>
      <c r="F494" s="13">
        <v>417790</v>
      </c>
      <c r="G494" s="13">
        <v>442574</v>
      </c>
      <c r="H494" s="13">
        <v>439225</v>
      </c>
      <c r="M494" s="67">
        <f>IF(LEN(E494)&lt;2,0,1)</f>
        <v>1</v>
      </c>
      <c r="O494" s="53">
        <v>4</v>
      </c>
      <c r="P494" s="53">
        <v>10</v>
      </c>
      <c r="Q494" s="66">
        <v>1</v>
      </c>
    </row>
    <row r="495" spans="3:17" ht="15" customHeight="1" x14ac:dyDescent="0.2">
      <c r="C495" s="65" t="s">
        <v>39</v>
      </c>
      <c r="D495" s="61" t="s">
        <v>311</v>
      </c>
      <c r="E495" s="62" t="s">
        <v>312</v>
      </c>
      <c r="F495" s="13">
        <v>33467</v>
      </c>
      <c r="G495" s="13">
        <v>34919</v>
      </c>
      <c r="H495" s="13">
        <v>34298</v>
      </c>
      <c r="M495" s="67">
        <f t="shared" ref="M495:M504" si="68">IF(LEN(E495)&lt;2,0,1)</f>
        <v>1</v>
      </c>
      <c r="O495" s="53">
        <v>4</v>
      </c>
      <c r="P495" s="53">
        <v>10</v>
      </c>
      <c r="Q495" s="53">
        <f>IF(P495=P494,Q494+1,1)</f>
        <v>2</v>
      </c>
    </row>
    <row r="496" spans="3:17" ht="15" customHeight="1" x14ac:dyDescent="0.2">
      <c r="C496" s="65" t="s">
        <v>39</v>
      </c>
      <c r="D496" s="61" t="s">
        <v>313</v>
      </c>
      <c r="E496" s="62" t="s">
        <v>314</v>
      </c>
      <c r="F496" s="13">
        <v>100522</v>
      </c>
      <c r="G496" s="13">
        <v>104700</v>
      </c>
      <c r="H496" s="13">
        <v>101640</v>
      </c>
      <c r="M496" s="67">
        <f t="shared" si="68"/>
        <v>1</v>
      </c>
      <c r="O496" s="53">
        <v>4</v>
      </c>
      <c r="P496" s="53">
        <v>10</v>
      </c>
      <c r="Q496" s="53">
        <f t="shared" ref="Q496:Q504" si="69">IF(P496=P495,Q495+1,1)</f>
        <v>3</v>
      </c>
    </row>
    <row r="497" spans="3:17" ht="15" hidden="1" customHeight="1" x14ac:dyDescent="0.2">
      <c r="C497" s="65" t="s">
        <v>39</v>
      </c>
      <c r="D497" s="61" t="s">
        <v>109</v>
      </c>
      <c r="E497" s="62" t="s">
        <v>109</v>
      </c>
      <c r="F497" s="68">
        <v>0</v>
      </c>
      <c r="G497" s="68">
        <v>0</v>
      </c>
      <c r="H497" s="68">
        <v>0</v>
      </c>
      <c r="M497" s="67">
        <f t="shared" si="68"/>
        <v>0</v>
      </c>
      <c r="O497" s="53">
        <v>4</v>
      </c>
      <c r="P497" s="53">
        <v>10</v>
      </c>
      <c r="Q497" s="53">
        <f t="shared" si="69"/>
        <v>4</v>
      </c>
    </row>
    <row r="498" spans="3:17" ht="15" hidden="1" customHeight="1" x14ac:dyDescent="0.2">
      <c r="C498" s="65" t="s">
        <v>39</v>
      </c>
      <c r="D498" s="61" t="s">
        <v>109</v>
      </c>
      <c r="E498" s="62" t="s">
        <v>109</v>
      </c>
      <c r="F498" s="68">
        <v>0</v>
      </c>
      <c r="G498" s="68">
        <v>0</v>
      </c>
      <c r="H498" s="68">
        <v>0</v>
      </c>
      <c r="M498" s="67">
        <f t="shared" si="68"/>
        <v>0</v>
      </c>
      <c r="O498" s="53">
        <v>4</v>
      </c>
      <c r="P498" s="53">
        <v>10</v>
      </c>
      <c r="Q498" s="53">
        <f t="shared" si="69"/>
        <v>5</v>
      </c>
    </row>
    <row r="499" spans="3:17" ht="15" hidden="1" customHeight="1" x14ac:dyDescent="0.2">
      <c r="C499" s="65" t="s">
        <v>39</v>
      </c>
      <c r="D499" s="61" t="s">
        <v>109</v>
      </c>
      <c r="E499" s="62" t="s">
        <v>109</v>
      </c>
      <c r="F499" s="68">
        <v>0</v>
      </c>
      <c r="G499" s="68">
        <v>0</v>
      </c>
      <c r="H499" s="68">
        <v>0</v>
      </c>
      <c r="M499" s="67">
        <f t="shared" si="68"/>
        <v>0</v>
      </c>
      <c r="O499" s="53">
        <v>4</v>
      </c>
      <c r="P499" s="53">
        <v>10</v>
      </c>
      <c r="Q499" s="53">
        <f t="shared" si="69"/>
        <v>6</v>
      </c>
    </row>
    <row r="500" spans="3:17" ht="15" hidden="1" customHeight="1" x14ac:dyDescent="0.2">
      <c r="C500" s="65" t="s">
        <v>39</v>
      </c>
      <c r="D500" s="61" t="s">
        <v>109</v>
      </c>
      <c r="E500" s="62" t="s">
        <v>109</v>
      </c>
      <c r="F500" s="68">
        <v>0</v>
      </c>
      <c r="G500" s="68">
        <v>0</v>
      </c>
      <c r="H500" s="68">
        <v>0</v>
      </c>
      <c r="M500" s="67">
        <f t="shared" si="68"/>
        <v>0</v>
      </c>
      <c r="O500" s="53">
        <v>4</v>
      </c>
      <c r="P500" s="53">
        <v>10</v>
      </c>
      <c r="Q500" s="53">
        <f t="shared" si="69"/>
        <v>7</v>
      </c>
    </row>
    <row r="501" spans="3:17" ht="15" hidden="1" customHeight="1" x14ac:dyDescent="0.2">
      <c r="C501" s="65" t="s">
        <v>39</v>
      </c>
      <c r="D501" s="61" t="s">
        <v>109</v>
      </c>
      <c r="E501" s="62" t="s">
        <v>109</v>
      </c>
      <c r="F501" s="68">
        <v>0</v>
      </c>
      <c r="G501" s="68">
        <v>0</v>
      </c>
      <c r="H501" s="68">
        <v>0</v>
      </c>
      <c r="M501" s="67">
        <f t="shared" si="68"/>
        <v>0</v>
      </c>
      <c r="O501" s="53">
        <v>4</v>
      </c>
      <c r="P501" s="53">
        <v>10</v>
      </c>
      <c r="Q501" s="53">
        <f t="shared" si="69"/>
        <v>8</v>
      </c>
    </row>
    <row r="502" spans="3:17" ht="15" hidden="1" customHeight="1" x14ac:dyDescent="0.2">
      <c r="C502" s="65" t="s">
        <v>39</v>
      </c>
      <c r="D502" s="61" t="s">
        <v>109</v>
      </c>
      <c r="E502" s="62" t="s">
        <v>109</v>
      </c>
      <c r="F502" s="68">
        <v>0</v>
      </c>
      <c r="G502" s="68">
        <v>0</v>
      </c>
      <c r="H502" s="68">
        <v>0</v>
      </c>
      <c r="M502" s="67">
        <f t="shared" si="68"/>
        <v>0</v>
      </c>
      <c r="O502" s="53">
        <v>4</v>
      </c>
      <c r="P502" s="53">
        <v>10</v>
      </c>
      <c r="Q502" s="53">
        <f t="shared" si="69"/>
        <v>9</v>
      </c>
    </row>
    <row r="503" spans="3:17" ht="15" hidden="1" customHeight="1" x14ac:dyDescent="0.2">
      <c r="C503" s="65" t="s">
        <v>39</v>
      </c>
      <c r="D503" s="61" t="s">
        <v>109</v>
      </c>
      <c r="E503" s="62" t="s">
        <v>109</v>
      </c>
      <c r="F503" s="68">
        <v>0</v>
      </c>
      <c r="G503" s="68">
        <v>0</v>
      </c>
      <c r="H503" s="68">
        <v>0</v>
      </c>
      <c r="M503" s="67">
        <f t="shared" si="68"/>
        <v>0</v>
      </c>
      <c r="O503" s="53">
        <v>4</v>
      </c>
      <c r="P503" s="53">
        <v>10</v>
      </c>
      <c r="Q503" s="53">
        <f t="shared" si="69"/>
        <v>10</v>
      </c>
    </row>
    <row r="504" spans="3:17" ht="15" customHeight="1" x14ac:dyDescent="0.2">
      <c r="C504" s="65" t="s">
        <v>40</v>
      </c>
      <c r="D504" s="61" t="s">
        <v>315</v>
      </c>
      <c r="E504" s="62" t="s">
        <v>316</v>
      </c>
      <c r="F504" s="13">
        <v>184017</v>
      </c>
      <c r="G504" s="13">
        <v>195615</v>
      </c>
      <c r="H504" s="13">
        <v>202111</v>
      </c>
      <c r="M504" s="67">
        <f t="shared" si="68"/>
        <v>1</v>
      </c>
      <c r="O504" s="53">
        <v>4</v>
      </c>
      <c r="P504" s="53">
        <v>11</v>
      </c>
      <c r="Q504" s="53">
        <f t="shared" si="69"/>
        <v>1</v>
      </c>
    </row>
    <row r="505" spans="3:17" ht="15" customHeight="1" x14ac:dyDescent="0.2">
      <c r="C505" s="73" t="s">
        <v>317</v>
      </c>
      <c r="D505" s="74"/>
      <c r="E505" s="75"/>
      <c r="F505" s="76">
        <v>735796</v>
      </c>
      <c r="G505" s="76">
        <v>777808</v>
      </c>
      <c r="H505" s="76">
        <v>777274</v>
      </c>
      <c r="M505" s="59">
        <f>IF(SUM(M494:M504)=0,0,1)</f>
        <v>1</v>
      </c>
    </row>
    <row r="506" spans="3:17" ht="15" customHeight="1" x14ac:dyDescent="0.2">
      <c r="C506" s="65"/>
      <c r="D506" s="61"/>
      <c r="E506" s="62"/>
      <c r="F506" s="13"/>
      <c r="G506" s="13"/>
      <c r="H506" s="13"/>
      <c r="M506" s="59">
        <f>IF(M505=0,0,1)</f>
        <v>1</v>
      </c>
    </row>
    <row r="507" spans="3:17" ht="15" customHeight="1" x14ac:dyDescent="0.2">
      <c r="C507" s="65" t="s">
        <v>39</v>
      </c>
      <c r="D507" s="61" t="s">
        <v>318</v>
      </c>
      <c r="E507" s="62" t="s">
        <v>319</v>
      </c>
      <c r="F507" s="13">
        <v>82382</v>
      </c>
      <c r="G507" s="13">
        <v>86186</v>
      </c>
      <c r="H507" s="13">
        <v>84207</v>
      </c>
      <c r="M507" s="67">
        <f>IF(LEN(E507)&lt;2,0,1)</f>
        <v>1</v>
      </c>
      <c r="O507" s="53">
        <v>4</v>
      </c>
      <c r="P507" s="53">
        <v>12</v>
      </c>
      <c r="Q507" s="66">
        <v>1</v>
      </c>
    </row>
    <row r="508" spans="3:17" ht="15" customHeight="1" x14ac:dyDescent="0.2">
      <c r="C508" s="65" t="s">
        <v>39</v>
      </c>
      <c r="D508" s="61" t="s">
        <v>320</v>
      </c>
      <c r="E508" s="62" t="s">
        <v>321</v>
      </c>
      <c r="F508" s="13">
        <v>153601</v>
      </c>
      <c r="G508" s="13">
        <v>162325</v>
      </c>
      <c r="H508" s="13">
        <v>159777</v>
      </c>
      <c r="M508" s="67">
        <f t="shared" ref="M508:M517" si="70">IF(LEN(E508)&lt;2,0,1)</f>
        <v>1</v>
      </c>
      <c r="O508" s="53">
        <v>4</v>
      </c>
      <c r="P508" s="53">
        <v>12</v>
      </c>
      <c r="Q508" s="53">
        <f>IF(P508=P507,Q507+1,1)</f>
        <v>2</v>
      </c>
    </row>
    <row r="509" spans="3:17" ht="15" customHeight="1" x14ac:dyDescent="0.2">
      <c r="C509" s="65" t="s">
        <v>39</v>
      </c>
      <c r="D509" s="61" t="s">
        <v>322</v>
      </c>
      <c r="E509" s="62" t="s">
        <v>323</v>
      </c>
      <c r="F509" s="13">
        <v>167845</v>
      </c>
      <c r="G509" s="13">
        <v>177942</v>
      </c>
      <c r="H509" s="13">
        <v>175418</v>
      </c>
      <c r="M509" s="67">
        <f t="shared" si="70"/>
        <v>1</v>
      </c>
      <c r="O509" s="53">
        <v>4</v>
      </c>
      <c r="P509" s="53">
        <v>12</v>
      </c>
      <c r="Q509" s="53">
        <f t="shared" ref="Q509:Q517" si="71">IF(P509=P508,Q508+1,1)</f>
        <v>3</v>
      </c>
    </row>
    <row r="510" spans="3:17" ht="15" customHeight="1" x14ac:dyDescent="0.2">
      <c r="C510" s="65" t="s">
        <v>39</v>
      </c>
      <c r="D510" s="61" t="s">
        <v>324</v>
      </c>
      <c r="E510" s="62" t="s">
        <v>325</v>
      </c>
      <c r="F510" s="13">
        <v>170818</v>
      </c>
      <c r="G510" s="13">
        <v>178708</v>
      </c>
      <c r="H510" s="13">
        <v>173773</v>
      </c>
      <c r="M510" s="67">
        <f t="shared" si="70"/>
        <v>1</v>
      </c>
      <c r="O510" s="53">
        <v>4</v>
      </c>
      <c r="P510" s="53">
        <v>12</v>
      </c>
      <c r="Q510" s="53">
        <f t="shared" si="71"/>
        <v>4</v>
      </c>
    </row>
    <row r="511" spans="3:17" ht="15" customHeight="1" x14ac:dyDescent="0.2">
      <c r="C511" s="65" t="s">
        <v>39</v>
      </c>
      <c r="D511" s="61" t="s">
        <v>326</v>
      </c>
      <c r="E511" s="62" t="s">
        <v>327</v>
      </c>
      <c r="F511" s="13">
        <v>180263</v>
      </c>
      <c r="G511" s="13">
        <v>188466</v>
      </c>
      <c r="H511" s="13">
        <v>183022</v>
      </c>
      <c r="M511" s="67">
        <f t="shared" si="70"/>
        <v>1</v>
      </c>
      <c r="O511" s="53">
        <v>4</v>
      </c>
      <c r="P511" s="53">
        <v>12</v>
      </c>
      <c r="Q511" s="53">
        <f t="shared" si="71"/>
        <v>5</v>
      </c>
    </row>
    <row r="512" spans="3:17" ht="15" hidden="1" customHeight="1" x14ac:dyDescent="0.2">
      <c r="C512" s="65" t="s">
        <v>39</v>
      </c>
      <c r="D512" s="61" t="s">
        <v>109</v>
      </c>
      <c r="E512" s="62" t="s">
        <v>109</v>
      </c>
      <c r="F512" s="68">
        <v>0</v>
      </c>
      <c r="G512" s="68">
        <v>0</v>
      </c>
      <c r="H512" s="68">
        <v>0</v>
      </c>
      <c r="M512" s="67">
        <f t="shared" si="70"/>
        <v>0</v>
      </c>
      <c r="O512" s="53">
        <v>4</v>
      </c>
      <c r="P512" s="53">
        <v>12</v>
      </c>
      <c r="Q512" s="53">
        <f t="shared" si="71"/>
        <v>6</v>
      </c>
    </row>
    <row r="513" spans="3:17" ht="15" hidden="1" customHeight="1" x14ac:dyDescent="0.2">
      <c r="C513" s="65" t="s">
        <v>39</v>
      </c>
      <c r="D513" s="61" t="s">
        <v>109</v>
      </c>
      <c r="E513" s="62" t="s">
        <v>109</v>
      </c>
      <c r="F513" s="68">
        <v>0</v>
      </c>
      <c r="G513" s="68">
        <v>0</v>
      </c>
      <c r="H513" s="68">
        <v>0</v>
      </c>
      <c r="M513" s="67">
        <f t="shared" si="70"/>
        <v>0</v>
      </c>
      <c r="O513" s="53">
        <v>4</v>
      </c>
      <c r="P513" s="53">
        <v>12</v>
      </c>
      <c r="Q513" s="53">
        <f t="shared" si="71"/>
        <v>7</v>
      </c>
    </row>
    <row r="514" spans="3:17" ht="15" hidden="1" customHeight="1" x14ac:dyDescent="0.2">
      <c r="C514" s="65" t="s">
        <v>39</v>
      </c>
      <c r="D514" s="61" t="s">
        <v>109</v>
      </c>
      <c r="E514" s="62" t="s">
        <v>109</v>
      </c>
      <c r="F514" s="68">
        <v>0</v>
      </c>
      <c r="G514" s="68">
        <v>0</v>
      </c>
      <c r="H514" s="68">
        <v>0</v>
      </c>
      <c r="M514" s="67">
        <f t="shared" si="70"/>
        <v>0</v>
      </c>
      <c r="O514" s="53">
        <v>4</v>
      </c>
      <c r="P514" s="53">
        <v>12</v>
      </c>
      <c r="Q514" s="53">
        <f t="shared" si="71"/>
        <v>8</v>
      </c>
    </row>
    <row r="515" spans="3:17" ht="15" hidden="1" customHeight="1" x14ac:dyDescent="0.2">
      <c r="C515" s="65" t="s">
        <v>39</v>
      </c>
      <c r="D515" s="61" t="s">
        <v>109</v>
      </c>
      <c r="E515" s="62" t="s">
        <v>109</v>
      </c>
      <c r="F515" s="68">
        <v>0</v>
      </c>
      <c r="G515" s="68">
        <v>0</v>
      </c>
      <c r="H515" s="68">
        <v>0</v>
      </c>
      <c r="M515" s="67">
        <f t="shared" si="70"/>
        <v>0</v>
      </c>
      <c r="O515" s="53">
        <v>4</v>
      </c>
      <c r="P515" s="53">
        <v>12</v>
      </c>
      <c r="Q515" s="53">
        <f t="shared" si="71"/>
        <v>9</v>
      </c>
    </row>
    <row r="516" spans="3:17" ht="15" hidden="1" customHeight="1" x14ac:dyDescent="0.2">
      <c r="C516" s="65" t="s">
        <v>39</v>
      </c>
      <c r="D516" s="61" t="s">
        <v>109</v>
      </c>
      <c r="E516" s="62" t="s">
        <v>109</v>
      </c>
      <c r="F516" s="68">
        <v>0</v>
      </c>
      <c r="G516" s="68">
        <v>0</v>
      </c>
      <c r="H516" s="68">
        <v>0</v>
      </c>
      <c r="M516" s="67">
        <f t="shared" si="70"/>
        <v>0</v>
      </c>
      <c r="O516" s="53">
        <v>4</v>
      </c>
      <c r="P516" s="53">
        <v>12</v>
      </c>
      <c r="Q516" s="53">
        <f t="shared" si="71"/>
        <v>10</v>
      </c>
    </row>
    <row r="517" spans="3:17" ht="15" customHeight="1" x14ac:dyDescent="0.2">
      <c r="C517" s="65" t="s">
        <v>40</v>
      </c>
      <c r="D517" s="61" t="s">
        <v>328</v>
      </c>
      <c r="E517" s="62" t="s">
        <v>329</v>
      </c>
      <c r="F517" s="13">
        <v>524645</v>
      </c>
      <c r="G517" s="13">
        <v>559056</v>
      </c>
      <c r="H517" s="13">
        <v>566225</v>
      </c>
      <c r="M517" s="67">
        <f t="shared" si="70"/>
        <v>1</v>
      </c>
      <c r="O517" s="53">
        <v>4</v>
      </c>
      <c r="P517" s="53">
        <v>13</v>
      </c>
      <c r="Q517" s="53">
        <f t="shared" si="71"/>
        <v>1</v>
      </c>
    </row>
    <row r="518" spans="3:17" ht="15" customHeight="1" x14ac:dyDescent="0.2">
      <c r="C518" s="73" t="s">
        <v>330</v>
      </c>
      <c r="D518" s="74"/>
      <c r="E518" s="75"/>
      <c r="F518" s="76">
        <v>1279554</v>
      </c>
      <c r="G518" s="76">
        <v>1352683</v>
      </c>
      <c r="H518" s="76">
        <v>1342422</v>
      </c>
      <c r="M518" s="59">
        <f>IF(SUM(M507:M517)=0,0,1)</f>
        <v>1</v>
      </c>
    </row>
    <row r="519" spans="3:17" ht="15" customHeight="1" x14ac:dyDescent="0.2">
      <c r="C519" s="65"/>
      <c r="D519" s="61"/>
      <c r="E519" s="62"/>
      <c r="F519" s="13"/>
      <c r="G519" s="13"/>
      <c r="H519" s="13"/>
      <c r="M519" s="59">
        <f>IF(M518=0,0,1)</f>
        <v>1</v>
      </c>
    </row>
    <row r="520" spans="3:17" ht="15" customHeight="1" x14ac:dyDescent="0.2">
      <c r="C520" s="65" t="s">
        <v>39</v>
      </c>
      <c r="D520" s="61" t="s">
        <v>331</v>
      </c>
      <c r="E520" s="62" t="s">
        <v>332</v>
      </c>
      <c r="F520" s="13">
        <v>188289</v>
      </c>
      <c r="G520" s="13">
        <v>199673</v>
      </c>
      <c r="H520" s="13">
        <v>197072</v>
      </c>
      <c r="M520" s="67">
        <f>IF(LEN(E520)&lt;2,0,1)</f>
        <v>1</v>
      </c>
      <c r="O520" s="53">
        <v>4</v>
      </c>
      <c r="P520" s="53">
        <v>14</v>
      </c>
      <c r="Q520" s="66">
        <v>1</v>
      </c>
    </row>
    <row r="521" spans="3:17" ht="15" customHeight="1" x14ac:dyDescent="0.2">
      <c r="C521" s="65" t="s">
        <v>39</v>
      </c>
      <c r="D521" s="61" t="s">
        <v>333</v>
      </c>
      <c r="E521" s="62" t="s">
        <v>334</v>
      </c>
      <c r="F521" s="13">
        <v>203877</v>
      </c>
      <c r="G521" s="13">
        <v>214817</v>
      </c>
      <c r="H521" s="13">
        <v>210496</v>
      </c>
      <c r="M521" s="67">
        <f t="shared" ref="M521:M530" si="72">IF(LEN(E521)&lt;2,0,1)</f>
        <v>1</v>
      </c>
      <c r="O521" s="53">
        <v>4</v>
      </c>
      <c r="P521" s="53">
        <v>14</v>
      </c>
      <c r="Q521" s="53">
        <f>IF(P521=P520,Q520+1,1)</f>
        <v>2</v>
      </c>
    </row>
    <row r="522" spans="3:17" ht="15" customHeight="1" x14ac:dyDescent="0.2">
      <c r="C522" s="65" t="s">
        <v>39</v>
      </c>
      <c r="D522" s="61" t="s">
        <v>335</v>
      </c>
      <c r="E522" s="62" t="s">
        <v>336</v>
      </c>
      <c r="F522" s="13">
        <v>188307</v>
      </c>
      <c r="G522" s="13">
        <v>200706</v>
      </c>
      <c r="H522" s="13">
        <v>198972</v>
      </c>
      <c r="M522" s="67">
        <f t="shared" si="72"/>
        <v>1</v>
      </c>
      <c r="O522" s="53">
        <v>4</v>
      </c>
      <c r="P522" s="53">
        <v>14</v>
      </c>
      <c r="Q522" s="53">
        <f t="shared" ref="Q522:Q530" si="73">IF(P522=P521,Q521+1,1)</f>
        <v>3</v>
      </c>
    </row>
    <row r="523" spans="3:17" ht="15" customHeight="1" x14ac:dyDescent="0.2">
      <c r="C523" s="65" t="s">
        <v>39</v>
      </c>
      <c r="D523" s="61" t="s">
        <v>337</v>
      </c>
      <c r="E523" s="62" t="s">
        <v>338</v>
      </c>
      <c r="F523" s="13">
        <v>122043</v>
      </c>
      <c r="G523" s="13">
        <v>129270</v>
      </c>
      <c r="H523" s="13">
        <v>127563</v>
      </c>
      <c r="M523" s="67">
        <f t="shared" si="72"/>
        <v>1</v>
      </c>
      <c r="O523" s="53">
        <v>4</v>
      </c>
      <c r="P523" s="53">
        <v>14</v>
      </c>
      <c r="Q523" s="53">
        <f t="shared" si="73"/>
        <v>4</v>
      </c>
    </row>
    <row r="524" spans="3:17" ht="15" hidden="1" customHeight="1" x14ac:dyDescent="0.2">
      <c r="C524" s="65" t="s">
        <v>39</v>
      </c>
      <c r="D524" s="61" t="s">
        <v>109</v>
      </c>
      <c r="E524" s="62" t="s">
        <v>109</v>
      </c>
      <c r="F524" s="68">
        <v>0</v>
      </c>
      <c r="G524" s="68">
        <v>0</v>
      </c>
      <c r="H524" s="68">
        <v>0</v>
      </c>
      <c r="M524" s="67">
        <f t="shared" si="72"/>
        <v>0</v>
      </c>
      <c r="O524" s="53">
        <v>4</v>
      </c>
      <c r="P524" s="53">
        <v>14</v>
      </c>
      <c r="Q524" s="53">
        <f t="shared" si="73"/>
        <v>5</v>
      </c>
    </row>
    <row r="525" spans="3:17" ht="15" hidden="1" customHeight="1" x14ac:dyDescent="0.2">
      <c r="C525" s="65" t="s">
        <v>39</v>
      </c>
      <c r="D525" s="61" t="s">
        <v>109</v>
      </c>
      <c r="E525" s="62" t="s">
        <v>109</v>
      </c>
      <c r="F525" s="68">
        <v>0</v>
      </c>
      <c r="G525" s="68">
        <v>0</v>
      </c>
      <c r="H525" s="68">
        <v>0</v>
      </c>
      <c r="M525" s="67">
        <f t="shared" si="72"/>
        <v>0</v>
      </c>
      <c r="O525" s="53">
        <v>4</v>
      </c>
      <c r="P525" s="53">
        <v>14</v>
      </c>
      <c r="Q525" s="53">
        <f t="shared" si="73"/>
        <v>6</v>
      </c>
    </row>
    <row r="526" spans="3:17" ht="15" hidden="1" customHeight="1" x14ac:dyDescent="0.2">
      <c r="C526" s="65" t="s">
        <v>39</v>
      </c>
      <c r="D526" s="61" t="s">
        <v>109</v>
      </c>
      <c r="E526" s="62" t="s">
        <v>109</v>
      </c>
      <c r="F526" s="68">
        <v>0</v>
      </c>
      <c r="G526" s="68">
        <v>0</v>
      </c>
      <c r="H526" s="68">
        <v>0</v>
      </c>
      <c r="M526" s="67">
        <f t="shared" si="72"/>
        <v>0</v>
      </c>
      <c r="O526" s="53">
        <v>4</v>
      </c>
      <c r="P526" s="53">
        <v>14</v>
      </c>
      <c r="Q526" s="53">
        <f t="shared" si="73"/>
        <v>7</v>
      </c>
    </row>
    <row r="527" spans="3:17" ht="15" hidden="1" customHeight="1" x14ac:dyDescent="0.2">
      <c r="C527" s="65" t="s">
        <v>39</v>
      </c>
      <c r="D527" s="61" t="s">
        <v>109</v>
      </c>
      <c r="E527" s="62" t="s">
        <v>109</v>
      </c>
      <c r="F527" s="68">
        <v>0</v>
      </c>
      <c r="G527" s="68">
        <v>0</v>
      </c>
      <c r="H527" s="68">
        <v>0</v>
      </c>
      <c r="M527" s="67">
        <f t="shared" si="72"/>
        <v>0</v>
      </c>
      <c r="O527" s="53">
        <v>4</v>
      </c>
      <c r="P527" s="53">
        <v>14</v>
      </c>
      <c r="Q527" s="53">
        <f t="shared" si="73"/>
        <v>8</v>
      </c>
    </row>
    <row r="528" spans="3:17" ht="15" hidden="1" customHeight="1" x14ac:dyDescent="0.2">
      <c r="C528" s="65" t="s">
        <v>39</v>
      </c>
      <c r="D528" s="61" t="s">
        <v>109</v>
      </c>
      <c r="E528" s="62" t="s">
        <v>109</v>
      </c>
      <c r="F528" s="68">
        <v>0</v>
      </c>
      <c r="G528" s="68">
        <v>0</v>
      </c>
      <c r="H528" s="68">
        <v>0</v>
      </c>
      <c r="M528" s="67">
        <f t="shared" si="72"/>
        <v>0</v>
      </c>
      <c r="O528" s="53">
        <v>4</v>
      </c>
      <c r="P528" s="53">
        <v>14</v>
      </c>
      <c r="Q528" s="53">
        <f t="shared" si="73"/>
        <v>9</v>
      </c>
    </row>
    <row r="529" spans="3:17" ht="15" hidden="1" customHeight="1" x14ac:dyDescent="0.2">
      <c r="C529" s="65" t="s">
        <v>39</v>
      </c>
      <c r="D529" s="61" t="s">
        <v>109</v>
      </c>
      <c r="E529" s="62" t="s">
        <v>109</v>
      </c>
      <c r="F529" s="68">
        <v>0</v>
      </c>
      <c r="G529" s="68">
        <v>0</v>
      </c>
      <c r="H529" s="68">
        <v>0</v>
      </c>
      <c r="M529" s="67">
        <f t="shared" si="72"/>
        <v>0</v>
      </c>
      <c r="O529" s="53">
        <v>4</v>
      </c>
      <c r="P529" s="53">
        <v>14</v>
      </c>
      <c r="Q529" s="53">
        <f t="shared" si="73"/>
        <v>10</v>
      </c>
    </row>
    <row r="530" spans="3:17" ht="15" customHeight="1" x14ac:dyDescent="0.2">
      <c r="C530" s="65" t="s">
        <v>40</v>
      </c>
      <c r="D530" s="61" t="s">
        <v>339</v>
      </c>
      <c r="E530" s="62" t="s">
        <v>340</v>
      </c>
      <c r="F530" s="13">
        <v>473222</v>
      </c>
      <c r="G530" s="13">
        <v>508558</v>
      </c>
      <c r="H530" s="13">
        <v>519064</v>
      </c>
      <c r="M530" s="67">
        <f t="shared" si="72"/>
        <v>1</v>
      </c>
      <c r="O530" s="53">
        <v>4</v>
      </c>
      <c r="P530" s="53">
        <v>15</v>
      </c>
      <c r="Q530" s="53">
        <f t="shared" si="73"/>
        <v>1</v>
      </c>
    </row>
    <row r="531" spans="3:17" ht="15" customHeight="1" x14ac:dyDescent="0.2">
      <c r="C531" s="73" t="s">
        <v>341</v>
      </c>
      <c r="D531" s="74"/>
      <c r="E531" s="75"/>
      <c r="F531" s="76">
        <v>1175738</v>
      </c>
      <c r="G531" s="76">
        <v>1253024</v>
      </c>
      <c r="H531" s="76">
        <v>1253167</v>
      </c>
      <c r="M531" s="59">
        <f>IF(SUM(M520:M530)=0,0,1)</f>
        <v>1</v>
      </c>
    </row>
    <row r="532" spans="3:17" ht="15" customHeight="1" x14ac:dyDescent="0.2">
      <c r="C532" s="65"/>
      <c r="D532" s="61"/>
      <c r="E532" s="62"/>
      <c r="F532" s="13"/>
      <c r="G532" s="13"/>
      <c r="H532" s="13"/>
      <c r="M532" s="59">
        <f>IF(M531=0,0,1)</f>
        <v>1</v>
      </c>
    </row>
    <row r="533" spans="3:17" ht="15" customHeight="1" x14ac:dyDescent="0.2">
      <c r="C533" s="65" t="s">
        <v>39</v>
      </c>
      <c r="D533" s="61" t="s">
        <v>342</v>
      </c>
      <c r="E533" s="62" t="s">
        <v>343</v>
      </c>
      <c r="F533" s="13">
        <v>147696</v>
      </c>
      <c r="G533" s="13">
        <v>156205</v>
      </c>
      <c r="H533" s="13">
        <v>153734</v>
      </c>
      <c r="M533" s="67">
        <f>IF(LEN(E533)&lt;2,0,1)</f>
        <v>1</v>
      </c>
      <c r="O533" s="53">
        <v>4</v>
      </c>
      <c r="P533" s="53">
        <v>16</v>
      </c>
      <c r="Q533" s="66">
        <v>1</v>
      </c>
    </row>
    <row r="534" spans="3:17" ht="15" customHeight="1" x14ac:dyDescent="0.2">
      <c r="C534" s="65" t="s">
        <v>39</v>
      </c>
      <c r="D534" s="61" t="s">
        <v>344</v>
      </c>
      <c r="E534" s="62" t="s">
        <v>345</v>
      </c>
      <c r="F534" s="13">
        <v>416124</v>
      </c>
      <c r="G534" s="13">
        <v>446872</v>
      </c>
      <c r="H534" s="13">
        <v>450639</v>
      </c>
      <c r="M534" s="67">
        <f t="shared" ref="M534:M543" si="74">IF(LEN(E534)&lt;2,0,1)</f>
        <v>1</v>
      </c>
      <c r="O534" s="53">
        <v>4</v>
      </c>
      <c r="P534" s="53">
        <v>16</v>
      </c>
      <c r="Q534" s="53">
        <f>IF(P534=P533,Q533+1,1)</f>
        <v>2</v>
      </c>
    </row>
    <row r="535" spans="3:17" ht="15" customHeight="1" x14ac:dyDescent="0.2">
      <c r="C535" s="65" t="s">
        <v>39</v>
      </c>
      <c r="D535" s="61" t="s">
        <v>346</v>
      </c>
      <c r="E535" s="62" t="s">
        <v>347</v>
      </c>
      <c r="F535" s="13">
        <v>206125</v>
      </c>
      <c r="G535" s="13">
        <v>216265</v>
      </c>
      <c r="H535" s="13">
        <v>211045</v>
      </c>
      <c r="M535" s="67">
        <f t="shared" si="74"/>
        <v>1</v>
      </c>
      <c r="O535" s="53">
        <v>4</v>
      </c>
      <c r="P535" s="53">
        <v>16</v>
      </c>
      <c r="Q535" s="53">
        <f t="shared" ref="Q535:Q543" si="75">IF(P535=P534,Q534+1,1)</f>
        <v>3</v>
      </c>
    </row>
    <row r="536" spans="3:17" ht="15" customHeight="1" x14ac:dyDescent="0.2">
      <c r="C536" s="65" t="s">
        <v>39</v>
      </c>
      <c r="D536" s="61" t="s">
        <v>348</v>
      </c>
      <c r="E536" s="62" t="s">
        <v>349</v>
      </c>
      <c r="F536" s="13">
        <v>86810</v>
      </c>
      <c r="G536" s="13">
        <v>90275</v>
      </c>
      <c r="H536" s="13">
        <v>87548</v>
      </c>
      <c r="M536" s="67">
        <f t="shared" si="74"/>
        <v>1</v>
      </c>
      <c r="O536" s="53">
        <v>4</v>
      </c>
      <c r="P536" s="53">
        <v>16</v>
      </c>
      <c r="Q536" s="53">
        <f t="shared" si="75"/>
        <v>4</v>
      </c>
    </row>
    <row r="537" spans="3:17" ht="15" customHeight="1" x14ac:dyDescent="0.2">
      <c r="C537" s="65" t="s">
        <v>39</v>
      </c>
      <c r="D537" s="61" t="s">
        <v>350</v>
      </c>
      <c r="E537" s="62" t="s">
        <v>351</v>
      </c>
      <c r="F537" s="13">
        <v>105809</v>
      </c>
      <c r="G537" s="13">
        <v>109972</v>
      </c>
      <c r="H537" s="13">
        <v>106449</v>
      </c>
      <c r="M537" s="67">
        <f t="shared" si="74"/>
        <v>1</v>
      </c>
      <c r="O537" s="53">
        <v>4</v>
      </c>
      <c r="P537" s="53">
        <v>16</v>
      </c>
      <c r="Q537" s="53">
        <f t="shared" si="75"/>
        <v>5</v>
      </c>
    </row>
    <row r="538" spans="3:17" ht="15" hidden="1" customHeight="1" x14ac:dyDescent="0.2">
      <c r="C538" s="65" t="s">
        <v>39</v>
      </c>
      <c r="D538" s="61" t="s">
        <v>109</v>
      </c>
      <c r="E538" s="62" t="s">
        <v>109</v>
      </c>
      <c r="F538" s="68">
        <v>0</v>
      </c>
      <c r="G538" s="68">
        <v>0</v>
      </c>
      <c r="H538" s="68">
        <v>0</v>
      </c>
      <c r="M538" s="67">
        <f t="shared" si="74"/>
        <v>0</v>
      </c>
      <c r="O538" s="53">
        <v>4</v>
      </c>
      <c r="P538" s="53">
        <v>16</v>
      </c>
      <c r="Q538" s="53">
        <f t="shared" si="75"/>
        <v>6</v>
      </c>
    </row>
    <row r="539" spans="3:17" ht="15" hidden="1" customHeight="1" x14ac:dyDescent="0.2">
      <c r="C539" s="65" t="s">
        <v>39</v>
      </c>
      <c r="D539" s="61" t="s">
        <v>109</v>
      </c>
      <c r="E539" s="62" t="s">
        <v>109</v>
      </c>
      <c r="F539" s="68">
        <v>0</v>
      </c>
      <c r="G539" s="68">
        <v>0</v>
      </c>
      <c r="H539" s="68">
        <v>0</v>
      </c>
      <c r="M539" s="67">
        <f t="shared" si="74"/>
        <v>0</v>
      </c>
      <c r="O539" s="53">
        <v>4</v>
      </c>
      <c r="P539" s="53">
        <v>16</v>
      </c>
      <c r="Q539" s="53">
        <f t="shared" si="75"/>
        <v>7</v>
      </c>
    </row>
    <row r="540" spans="3:17" ht="15" hidden="1" customHeight="1" x14ac:dyDescent="0.2">
      <c r="C540" s="65" t="s">
        <v>39</v>
      </c>
      <c r="D540" s="61" t="s">
        <v>109</v>
      </c>
      <c r="E540" s="62" t="s">
        <v>109</v>
      </c>
      <c r="F540" s="68">
        <v>0</v>
      </c>
      <c r="G540" s="68">
        <v>0</v>
      </c>
      <c r="H540" s="68">
        <v>0</v>
      </c>
      <c r="M540" s="67">
        <f t="shared" si="74"/>
        <v>0</v>
      </c>
      <c r="O540" s="53">
        <v>4</v>
      </c>
      <c r="P540" s="53">
        <v>16</v>
      </c>
      <c r="Q540" s="53">
        <f t="shared" si="75"/>
        <v>8</v>
      </c>
    </row>
    <row r="541" spans="3:17" ht="15" hidden="1" customHeight="1" x14ac:dyDescent="0.2">
      <c r="C541" s="65" t="s">
        <v>39</v>
      </c>
      <c r="D541" s="61" t="s">
        <v>109</v>
      </c>
      <c r="E541" s="62" t="s">
        <v>109</v>
      </c>
      <c r="F541" s="68">
        <v>0</v>
      </c>
      <c r="G541" s="68">
        <v>0</v>
      </c>
      <c r="H541" s="68">
        <v>0</v>
      </c>
      <c r="M541" s="67">
        <f t="shared" si="74"/>
        <v>0</v>
      </c>
      <c r="O541" s="53">
        <v>4</v>
      </c>
      <c r="P541" s="53">
        <v>16</v>
      </c>
      <c r="Q541" s="53">
        <f t="shared" si="75"/>
        <v>9</v>
      </c>
    </row>
    <row r="542" spans="3:17" ht="15" hidden="1" customHeight="1" x14ac:dyDescent="0.2">
      <c r="C542" s="65" t="s">
        <v>39</v>
      </c>
      <c r="D542" s="61" t="s">
        <v>109</v>
      </c>
      <c r="E542" s="62" t="s">
        <v>109</v>
      </c>
      <c r="F542" s="68">
        <v>0</v>
      </c>
      <c r="G542" s="68">
        <v>0</v>
      </c>
      <c r="H542" s="68">
        <v>0</v>
      </c>
      <c r="M542" s="67">
        <f t="shared" si="74"/>
        <v>0</v>
      </c>
      <c r="O542" s="53">
        <v>4</v>
      </c>
      <c r="P542" s="53">
        <v>16</v>
      </c>
      <c r="Q542" s="53">
        <f t="shared" si="75"/>
        <v>10</v>
      </c>
    </row>
    <row r="543" spans="3:17" ht="15" customHeight="1" x14ac:dyDescent="0.2">
      <c r="C543" s="65" t="s">
        <v>40</v>
      </c>
      <c r="D543" s="61" t="s">
        <v>352</v>
      </c>
      <c r="E543" s="62" t="s">
        <v>353</v>
      </c>
      <c r="F543" s="13">
        <v>590849</v>
      </c>
      <c r="G543" s="13">
        <v>630609</v>
      </c>
      <c r="H543" s="13">
        <v>653293</v>
      </c>
      <c r="M543" s="67">
        <f t="shared" si="74"/>
        <v>1</v>
      </c>
      <c r="O543" s="53">
        <v>4</v>
      </c>
      <c r="P543" s="53">
        <v>17</v>
      </c>
      <c r="Q543" s="53">
        <f t="shared" si="75"/>
        <v>1</v>
      </c>
    </row>
    <row r="544" spans="3:17" ht="15" customHeight="1" x14ac:dyDescent="0.2">
      <c r="C544" s="73" t="s">
        <v>354</v>
      </c>
      <c r="D544" s="74"/>
      <c r="E544" s="75"/>
      <c r="F544" s="76">
        <v>1553413</v>
      </c>
      <c r="G544" s="76">
        <v>1650198</v>
      </c>
      <c r="H544" s="76">
        <v>1662708</v>
      </c>
      <c r="M544" s="59">
        <f>IF(SUM(M533:M543)=0,0,1)</f>
        <v>1</v>
      </c>
    </row>
    <row r="545" spans="3:17" ht="15" customHeight="1" x14ac:dyDescent="0.2">
      <c r="C545" s="65"/>
      <c r="D545" s="61"/>
      <c r="E545" s="62"/>
      <c r="F545" s="13"/>
      <c r="G545" s="13"/>
      <c r="H545" s="13"/>
      <c r="M545" s="59">
        <f>IF(M544=0,0,1)</f>
        <v>1</v>
      </c>
    </row>
    <row r="546" spans="3:17" ht="15" customHeight="1" x14ac:dyDescent="0.2">
      <c r="C546" s="65" t="s">
        <v>39</v>
      </c>
      <c r="D546" s="61" t="s">
        <v>355</v>
      </c>
      <c r="E546" s="62" t="s">
        <v>356</v>
      </c>
      <c r="F546" s="13">
        <v>191149</v>
      </c>
      <c r="G546" s="13">
        <v>203436</v>
      </c>
      <c r="H546" s="13">
        <v>201664</v>
      </c>
      <c r="M546" s="67">
        <f>IF(LEN(E546)&lt;2,0,1)</f>
        <v>1</v>
      </c>
      <c r="O546" s="53">
        <v>4</v>
      </c>
      <c r="P546" s="53">
        <v>18</v>
      </c>
      <c r="Q546" s="66">
        <v>1</v>
      </c>
    </row>
    <row r="547" spans="3:17" ht="15" customHeight="1" x14ac:dyDescent="0.2">
      <c r="C547" s="65" t="s">
        <v>39</v>
      </c>
      <c r="D547" s="61" t="s">
        <v>357</v>
      </c>
      <c r="E547" s="62" t="s">
        <v>358</v>
      </c>
      <c r="F547" s="13">
        <v>198138</v>
      </c>
      <c r="G547" s="13">
        <v>215730</v>
      </c>
      <c r="H547" s="13">
        <v>220454</v>
      </c>
      <c r="M547" s="67">
        <f t="shared" ref="M547:M556" si="76">IF(LEN(E547)&lt;2,0,1)</f>
        <v>1</v>
      </c>
      <c r="O547" s="53">
        <v>4</v>
      </c>
      <c r="P547" s="53">
        <v>18</v>
      </c>
      <c r="Q547" s="53">
        <f>IF(P547=P546,Q546+1,1)</f>
        <v>2</v>
      </c>
    </row>
    <row r="548" spans="3:17" ht="15" customHeight="1" x14ac:dyDescent="0.2">
      <c r="C548" s="65" t="s">
        <v>39</v>
      </c>
      <c r="D548" s="61" t="s">
        <v>359</v>
      </c>
      <c r="E548" s="62" t="s">
        <v>360</v>
      </c>
      <c r="F548" s="13">
        <v>165366</v>
      </c>
      <c r="G548" s="13">
        <v>174125</v>
      </c>
      <c r="H548" s="13">
        <v>170623</v>
      </c>
      <c r="M548" s="67">
        <f t="shared" si="76"/>
        <v>1</v>
      </c>
      <c r="O548" s="53">
        <v>4</v>
      </c>
      <c r="P548" s="53">
        <v>18</v>
      </c>
      <c r="Q548" s="53">
        <f t="shared" ref="Q548:Q556" si="77">IF(P548=P547,Q547+1,1)</f>
        <v>3</v>
      </c>
    </row>
    <row r="549" spans="3:17" ht="15" customHeight="1" x14ac:dyDescent="0.2">
      <c r="C549" s="65" t="s">
        <v>39</v>
      </c>
      <c r="D549" s="61" t="s">
        <v>361</v>
      </c>
      <c r="E549" s="62" t="s">
        <v>362</v>
      </c>
      <c r="F549" s="13">
        <v>98940</v>
      </c>
      <c r="G549" s="13">
        <v>102814</v>
      </c>
      <c r="H549" s="13">
        <v>99633</v>
      </c>
      <c r="M549" s="67">
        <f t="shared" si="76"/>
        <v>1</v>
      </c>
      <c r="O549" s="53">
        <v>4</v>
      </c>
      <c r="P549" s="53">
        <v>18</v>
      </c>
      <c r="Q549" s="53">
        <f t="shared" si="77"/>
        <v>4</v>
      </c>
    </row>
    <row r="550" spans="3:17" ht="15" hidden="1" customHeight="1" x14ac:dyDescent="0.2">
      <c r="C550" s="65" t="s">
        <v>39</v>
      </c>
      <c r="D550" s="61" t="s">
        <v>109</v>
      </c>
      <c r="E550" s="62" t="s">
        <v>109</v>
      </c>
      <c r="F550" s="68">
        <v>0</v>
      </c>
      <c r="G550" s="68">
        <v>0</v>
      </c>
      <c r="H550" s="68">
        <v>0</v>
      </c>
      <c r="M550" s="67">
        <f t="shared" si="76"/>
        <v>0</v>
      </c>
      <c r="O550" s="53">
        <v>4</v>
      </c>
      <c r="P550" s="53">
        <v>18</v>
      </c>
      <c r="Q550" s="53">
        <f t="shared" si="77"/>
        <v>5</v>
      </c>
    </row>
    <row r="551" spans="3:17" ht="15" hidden="1" customHeight="1" x14ac:dyDescent="0.2">
      <c r="C551" s="65" t="s">
        <v>39</v>
      </c>
      <c r="D551" s="61" t="s">
        <v>109</v>
      </c>
      <c r="E551" s="62" t="s">
        <v>109</v>
      </c>
      <c r="F551" s="68">
        <v>0</v>
      </c>
      <c r="G551" s="68">
        <v>0</v>
      </c>
      <c r="H551" s="68">
        <v>0</v>
      </c>
      <c r="M551" s="67">
        <f t="shared" si="76"/>
        <v>0</v>
      </c>
      <c r="O551" s="53">
        <v>4</v>
      </c>
      <c r="P551" s="53">
        <v>18</v>
      </c>
      <c r="Q551" s="53">
        <f t="shared" si="77"/>
        <v>6</v>
      </c>
    </row>
    <row r="552" spans="3:17" ht="15" hidden="1" customHeight="1" x14ac:dyDescent="0.2">
      <c r="C552" s="65" t="s">
        <v>39</v>
      </c>
      <c r="D552" s="61" t="s">
        <v>109</v>
      </c>
      <c r="E552" s="62" t="s">
        <v>109</v>
      </c>
      <c r="F552" s="68">
        <v>0</v>
      </c>
      <c r="G552" s="68">
        <v>0</v>
      </c>
      <c r="H552" s="68">
        <v>0</v>
      </c>
      <c r="M552" s="67">
        <f t="shared" si="76"/>
        <v>0</v>
      </c>
      <c r="O552" s="53">
        <v>4</v>
      </c>
      <c r="P552" s="53">
        <v>18</v>
      </c>
      <c r="Q552" s="53">
        <f t="shared" si="77"/>
        <v>7</v>
      </c>
    </row>
    <row r="553" spans="3:17" ht="15" hidden="1" customHeight="1" x14ac:dyDescent="0.2">
      <c r="C553" s="65" t="s">
        <v>39</v>
      </c>
      <c r="D553" s="61" t="s">
        <v>109</v>
      </c>
      <c r="E553" s="62" t="s">
        <v>109</v>
      </c>
      <c r="F553" s="68">
        <v>0</v>
      </c>
      <c r="G553" s="68">
        <v>0</v>
      </c>
      <c r="H553" s="68">
        <v>0</v>
      </c>
      <c r="M553" s="67">
        <f t="shared" si="76"/>
        <v>0</v>
      </c>
      <c r="O553" s="53">
        <v>4</v>
      </c>
      <c r="P553" s="53">
        <v>18</v>
      </c>
      <c r="Q553" s="53">
        <f t="shared" si="77"/>
        <v>8</v>
      </c>
    </row>
    <row r="554" spans="3:17" ht="15" hidden="1" customHeight="1" x14ac:dyDescent="0.2">
      <c r="C554" s="65" t="s">
        <v>39</v>
      </c>
      <c r="D554" s="61" t="s">
        <v>109</v>
      </c>
      <c r="E554" s="62" t="s">
        <v>109</v>
      </c>
      <c r="F554" s="68">
        <v>0</v>
      </c>
      <c r="G554" s="68">
        <v>0</v>
      </c>
      <c r="H554" s="68">
        <v>0</v>
      </c>
      <c r="M554" s="67">
        <f t="shared" si="76"/>
        <v>0</v>
      </c>
      <c r="O554" s="53">
        <v>4</v>
      </c>
      <c r="P554" s="53">
        <v>18</v>
      </c>
      <c r="Q554" s="53">
        <f t="shared" si="77"/>
        <v>9</v>
      </c>
    </row>
    <row r="555" spans="3:17" ht="15" hidden="1" customHeight="1" x14ac:dyDescent="0.2">
      <c r="C555" s="65" t="s">
        <v>39</v>
      </c>
      <c r="D555" s="61" t="s">
        <v>109</v>
      </c>
      <c r="E555" s="62" t="s">
        <v>109</v>
      </c>
      <c r="F555" s="68">
        <v>0</v>
      </c>
      <c r="G555" s="68">
        <v>0</v>
      </c>
      <c r="H555" s="68">
        <v>0</v>
      </c>
      <c r="M555" s="67">
        <f t="shared" si="76"/>
        <v>0</v>
      </c>
      <c r="O555" s="53">
        <v>4</v>
      </c>
      <c r="P555" s="53">
        <v>18</v>
      </c>
      <c r="Q555" s="53">
        <f t="shared" si="77"/>
        <v>10</v>
      </c>
    </row>
    <row r="556" spans="3:17" ht="15" customHeight="1" x14ac:dyDescent="0.2">
      <c r="C556" s="65" t="s">
        <v>40</v>
      </c>
      <c r="D556" s="61" t="s">
        <v>363</v>
      </c>
      <c r="E556" s="62" t="s">
        <v>364</v>
      </c>
      <c r="F556" s="13">
        <v>600260</v>
      </c>
      <c r="G556" s="13">
        <v>648716</v>
      </c>
      <c r="H556" s="13">
        <v>668071</v>
      </c>
      <c r="M556" s="67">
        <f t="shared" si="76"/>
        <v>1</v>
      </c>
      <c r="O556" s="53">
        <v>4</v>
      </c>
      <c r="P556" s="53">
        <v>19</v>
      </c>
      <c r="Q556" s="53">
        <f t="shared" si="77"/>
        <v>1</v>
      </c>
    </row>
    <row r="557" spans="3:17" ht="15" customHeight="1" x14ac:dyDescent="0.2">
      <c r="C557" s="73" t="s">
        <v>365</v>
      </c>
      <c r="D557" s="74"/>
      <c r="E557" s="75"/>
      <c r="F557" s="76">
        <v>1253853</v>
      </c>
      <c r="G557" s="76">
        <v>1344821</v>
      </c>
      <c r="H557" s="76">
        <v>1360445</v>
      </c>
      <c r="M557" s="59">
        <f>IF(SUM(M546:M556)=0,0,1)</f>
        <v>1</v>
      </c>
    </row>
    <row r="558" spans="3:17" ht="15" customHeight="1" x14ac:dyDescent="0.2">
      <c r="C558" s="65"/>
      <c r="D558" s="61"/>
      <c r="E558" s="62"/>
      <c r="F558" s="13"/>
      <c r="G558" s="13"/>
      <c r="H558" s="13"/>
      <c r="M558" s="59">
        <f>IF(M557=0,0,1)</f>
        <v>1</v>
      </c>
    </row>
    <row r="559" spans="3:17" ht="15" customHeight="1" x14ac:dyDescent="0.2">
      <c r="C559" s="65" t="s">
        <v>39</v>
      </c>
      <c r="D559" s="61" t="s">
        <v>366</v>
      </c>
      <c r="E559" s="62" t="s">
        <v>367</v>
      </c>
      <c r="F559" s="13">
        <v>68350</v>
      </c>
      <c r="G559" s="13">
        <v>71856</v>
      </c>
      <c r="H559" s="13">
        <v>70920</v>
      </c>
      <c r="M559" s="67">
        <f>IF(LEN(E559)&lt;2,0,1)</f>
        <v>1</v>
      </c>
      <c r="O559" s="53">
        <v>4</v>
      </c>
      <c r="P559" s="53">
        <v>20</v>
      </c>
      <c r="Q559" s="66">
        <v>1</v>
      </c>
    </row>
    <row r="560" spans="3:17" ht="15" customHeight="1" x14ac:dyDescent="0.2">
      <c r="C560" s="65" t="s">
        <v>39</v>
      </c>
      <c r="D560" s="61" t="s">
        <v>368</v>
      </c>
      <c r="E560" s="62" t="s">
        <v>369</v>
      </c>
      <c r="F560" s="13">
        <v>121143</v>
      </c>
      <c r="G560" s="13">
        <v>126371</v>
      </c>
      <c r="H560" s="13">
        <v>122823</v>
      </c>
      <c r="M560" s="67">
        <f t="shared" ref="M560:M569" si="78">IF(LEN(E560)&lt;2,0,1)</f>
        <v>1</v>
      </c>
      <c r="O560" s="53">
        <v>4</v>
      </c>
      <c r="P560" s="53">
        <v>20</v>
      </c>
      <c r="Q560" s="53">
        <f>IF(P560=P559,Q559+1,1)</f>
        <v>2</v>
      </c>
    </row>
    <row r="561" spans="2:24" ht="15" customHeight="1" x14ac:dyDescent="0.2">
      <c r="C561" s="65" t="s">
        <v>39</v>
      </c>
      <c r="D561" s="61" t="s">
        <v>370</v>
      </c>
      <c r="E561" s="62" t="s">
        <v>371</v>
      </c>
      <c r="F561" s="13">
        <v>210352</v>
      </c>
      <c r="G561" s="13">
        <v>220826</v>
      </c>
      <c r="H561" s="13">
        <v>215654</v>
      </c>
      <c r="M561" s="67">
        <f t="shared" si="78"/>
        <v>1</v>
      </c>
      <c r="O561" s="53">
        <v>4</v>
      </c>
      <c r="P561" s="53">
        <v>20</v>
      </c>
      <c r="Q561" s="53">
        <f t="shared" ref="Q561:Q569" si="79">IF(P561=P560,Q560+1,1)</f>
        <v>3</v>
      </c>
    </row>
    <row r="562" spans="2:24" ht="15" customHeight="1" x14ac:dyDescent="0.2">
      <c r="C562" s="65" t="s">
        <v>39</v>
      </c>
      <c r="D562" s="61" t="s">
        <v>372</v>
      </c>
      <c r="E562" s="62" t="s">
        <v>373</v>
      </c>
      <c r="F562" s="13">
        <v>139476</v>
      </c>
      <c r="G562" s="13">
        <v>146163</v>
      </c>
      <c r="H562" s="13">
        <v>142669</v>
      </c>
      <c r="M562" s="67">
        <f t="shared" si="78"/>
        <v>1</v>
      </c>
      <c r="O562" s="53">
        <v>4</v>
      </c>
      <c r="P562" s="53">
        <v>20</v>
      </c>
      <c r="Q562" s="53">
        <f t="shared" si="79"/>
        <v>4</v>
      </c>
    </row>
    <row r="563" spans="2:24" ht="15" hidden="1" customHeight="1" x14ac:dyDescent="0.2">
      <c r="C563" s="65" t="s">
        <v>39</v>
      </c>
      <c r="D563" s="61" t="s">
        <v>109</v>
      </c>
      <c r="E563" s="62" t="s">
        <v>109</v>
      </c>
      <c r="F563" s="68">
        <v>0</v>
      </c>
      <c r="G563" s="68">
        <v>0</v>
      </c>
      <c r="H563" s="68">
        <v>0</v>
      </c>
      <c r="M563" s="67">
        <f t="shared" si="78"/>
        <v>0</v>
      </c>
      <c r="O563" s="53">
        <v>4</v>
      </c>
      <c r="P563" s="53">
        <v>20</v>
      </c>
      <c r="Q563" s="53">
        <f t="shared" si="79"/>
        <v>5</v>
      </c>
    </row>
    <row r="564" spans="2:24" ht="15" hidden="1" customHeight="1" x14ac:dyDescent="0.2">
      <c r="C564" s="65" t="s">
        <v>39</v>
      </c>
      <c r="D564" s="61" t="s">
        <v>109</v>
      </c>
      <c r="E564" s="62" t="s">
        <v>109</v>
      </c>
      <c r="F564" s="68">
        <v>0</v>
      </c>
      <c r="G564" s="68">
        <v>0</v>
      </c>
      <c r="H564" s="68">
        <v>0</v>
      </c>
      <c r="M564" s="67">
        <f t="shared" si="78"/>
        <v>0</v>
      </c>
      <c r="O564" s="53">
        <v>4</v>
      </c>
      <c r="P564" s="53">
        <v>20</v>
      </c>
      <c r="Q564" s="53">
        <f t="shared" si="79"/>
        <v>6</v>
      </c>
    </row>
    <row r="565" spans="2:24" ht="15" hidden="1" customHeight="1" x14ac:dyDescent="0.2">
      <c r="C565" s="65" t="s">
        <v>39</v>
      </c>
      <c r="D565" s="61" t="s">
        <v>109</v>
      </c>
      <c r="E565" s="62" t="s">
        <v>109</v>
      </c>
      <c r="F565" s="68">
        <v>0</v>
      </c>
      <c r="G565" s="68">
        <v>0</v>
      </c>
      <c r="H565" s="68">
        <v>0</v>
      </c>
      <c r="M565" s="67">
        <f t="shared" si="78"/>
        <v>0</v>
      </c>
      <c r="O565" s="53">
        <v>4</v>
      </c>
      <c r="P565" s="53">
        <v>20</v>
      </c>
      <c r="Q565" s="53">
        <f t="shared" si="79"/>
        <v>7</v>
      </c>
    </row>
    <row r="566" spans="2:24" ht="15" hidden="1" customHeight="1" x14ac:dyDescent="0.2">
      <c r="C566" s="65" t="s">
        <v>39</v>
      </c>
      <c r="D566" s="61" t="s">
        <v>109</v>
      </c>
      <c r="E566" s="62" t="s">
        <v>109</v>
      </c>
      <c r="F566" s="68">
        <v>0</v>
      </c>
      <c r="G566" s="68">
        <v>0</v>
      </c>
      <c r="H566" s="68">
        <v>0</v>
      </c>
      <c r="M566" s="67">
        <f t="shared" si="78"/>
        <v>0</v>
      </c>
      <c r="O566" s="53">
        <v>4</v>
      </c>
      <c r="P566" s="53">
        <v>20</v>
      </c>
      <c r="Q566" s="53">
        <f t="shared" si="79"/>
        <v>8</v>
      </c>
    </row>
    <row r="567" spans="2:24" ht="15" hidden="1" customHeight="1" x14ac:dyDescent="0.2">
      <c r="C567" s="65" t="s">
        <v>39</v>
      </c>
      <c r="D567" s="61" t="s">
        <v>109</v>
      </c>
      <c r="E567" s="62" t="s">
        <v>109</v>
      </c>
      <c r="F567" s="68">
        <v>0</v>
      </c>
      <c r="G567" s="68">
        <v>0</v>
      </c>
      <c r="H567" s="68">
        <v>0</v>
      </c>
      <c r="M567" s="67">
        <f t="shared" si="78"/>
        <v>0</v>
      </c>
      <c r="O567" s="53">
        <v>4</v>
      </c>
      <c r="P567" s="53">
        <v>20</v>
      </c>
      <c r="Q567" s="53">
        <f t="shared" si="79"/>
        <v>9</v>
      </c>
    </row>
    <row r="568" spans="2:24" ht="15" hidden="1" customHeight="1" x14ac:dyDescent="0.2">
      <c r="C568" s="65" t="s">
        <v>39</v>
      </c>
      <c r="D568" s="61" t="s">
        <v>109</v>
      </c>
      <c r="E568" s="62" t="s">
        <v>109</v>
      </c>
      <c r="F568" s="68">
        <v>0</v>
      </c>
      <c r="G568" s="68">
        <v>0</v>
      </c>
      <c r="H568" s="68">
        <v>0</v>
      </c>
      <c r="M568" s="67">
        <f t="shared" si="78"/>
        <v>0</v>
      </c>
      <c r="O568" s="53">
        <v>4</v>
      </c>
      <c r="P568" s="53">
        <v>20</v>
      </c>
      <c r="Q568" s="53">
        <f t="shared" si="79"/>
        <v>10</v>
      </c>
    </row>
    <row r="569" spans="2:24" ht="15" customHeight="1" x14ac:dyDescent="0.2">
      <c r="C569" s="65" t="s">
        <v>40</v>
      </c>
      <c r="D569" s="61" t="s">
        <v>374</v>
      </c>
      <c r="E569" s="62" t="s">
        <v>375</v>
      </c>
      <c r="F569" s="13">
        <v>387013</v>
      </c>
      <c r="G569" s="13">
        <v>410807</v>
      </c>
      <c r="H569" s="13">
        <v>414421</v>
      </c>
      <c r="M569" s="67">
        <f t="shared" si="78"/>
        <v>1</v>
      </c>
      <c r="O569" s="53">
        <v>4</v>
      </c>
      <c r="P569" s="53">
        <v>21</v>
      </c>
      <c r="Q569" s="53">
        <f t="shared" si="79"/>
        <v>1</v>
      </c>
    </row>
    <row r="570" spans="2:24" ht="15" customHeight="1" x14ac:dyDescent="0.2">
      <c r="C570" s="73" t="s">
        <v>376</v>
      </c>
      <c r="D570" s="74"/>
      <c r="E570" s="75"/>
      <c r="F570" s="76">
        <v>926334</v>
      </c>
      <c r="G570" s="76">
        <v>976023</v>
      </c>
      <c r="H570" s="76">
        <v>966487</v>
      </c>
      <c r="M570" s="59">
        <f>IF(SUM(M559:M569)=0,0,1)</f>
        <v>1</v>
      </c>
    </row>
    <row r="571" spans="2:24" ht="15" customHeight="1" x14ac:dyDescent="0.2">
      <c r="C571" s="65"/>
      <c r="D571" s="61"/>
      <c r="E571" s="62"/>
      <c r="F571" s="13"/>
      <c r="G571" s="13"/>
      <c r="H571" s="13"/>
      <c r="M571" s="59">
        <v>1</v>
      </c>
    </row>
    <row r="572" spans="2:24" ht="15" customHeight="1" x14ac:dyDescent="0.2">
      <c r="C572" s="79" t="s">
        <v>47</v>
      </c>
      <c r="D572" s="80"/>
      <c r="E572" s="81"/>
      <c r="F572" s="76">
        <v>15309880</v>
      </c>
      <c r="G572" s="76">
        <v>16285253</v>
      </c>
      <c r="H572" s="76">
        <v>16346256</v>
      </c>
      <c r="M572" s="59">
        <v>1</v>
      </c>
    </row>
    <row r="573" spans="2:24" ht="15" customHeight="1" x14ac:dyDescent="0.2">
      <c r="C573" s="65"/>
      <c r="D573" s="61"/>
      <c r="E573" s="62"/>
      <c r="F573" s="13"/>
      <c r="G573" s="13"/>
      <c r="H573" s="13"/>
      <c r="M573" s="67">
        <v>1</v>
      </c>
    </row>
    <row r="574" spans="2:24" ht="15" customHeight="1" x14ac:dyDescent="0.2">
      <c r="B574" s="44"/>
      <c r="C574" s="60" t="s">
        <v>48</v>
      </c>
      <c r="D574" s="61"/>
      <c r="E574" s="62"/>
      <c r="F574" s="82"/>
      <c r="G574" s="82"/>
      <c r="H574" s="82"/>
      <c r="M574" s="59">
        <v>1</v>
      </c>
    </row>
    <row r="575" spans="2:24" ht="15" customHeight="1" x14ac:dyDescent="0.2">
      <c r="B575" s="44"/>
      <c r="C575" s="64">
        <v>0</v>
      </c>
      <c r="D575" s="61"/>
      <c r="E575" s="62"/>
      <c r="F575" s="82"/>
      <c r="G575" s="82"/>
      <c r="H575" s="82"/>
      <c r="M575" s="59">
        <v>1</v>
      </c>
    </row>
    <row r="576" spans="2:24" s="66" customFormat="1" ht="15" hidden="1" customHeight="1" x14ac:dyDescent="0.2">
      <c r="B576" s="44"/>
      <c r="C576" s="65" t="s">
        <v>38</v>
      </c>
      <c r="D576" s="61" t="s">
        <v>109</v>
      </c>
      <c r="E576" s="62" t="s">
        <v>109</v>
      </c>
      <c r="F576" s="68">
        <v>0</v>
      </c>
      <c r="G576" s="68">
        <v>0</v>
      </c>
      <c r="H576" s="68">
        <v>0</v>
      </c>
      <c r="M576" s="67">
        <f>IF(LEN(E576)&lt;2,0,1)</f>
        <v>0</v>
      </c>
      <c r="O576" s="53">
        <v>5</v>
      </c>
      <c r="Q576" s="66">
        <v>1</v>
      </c>
      <c r="U576" s="53"/>
      <c r="V576" s="53"/>
      <c r="W576" s="53"/>
      <c r="X576" s="53"/>
    </row>
    <row r="577" spans="2:24" ht="15" hidden="1" customHeight="1" x14ac:dyDescent="0.2">
      <c r="B577" s="44"/>
      <c r="C577" s="65" t="s">
        <v>38</v>
      </c>
      <c r="D577" s="61" t="s">
        <v>109</v>
      </c>
      <c r="E577" s="62" t="s">
        <v>109</v>
      </c>
      <c r="F577" s="68">
        <v>0</v>
      </c>
      <c r="G577" s="68">
        <v>0</v>
      </c>
      <c r="H577" s="68">
        <v>0</v>
      </c>
      <c r="M577" s="67">
        <f>IF(LEN(E577)&lt;2,0,1)</f>
        <v>0</v>
      </c>
      <c r="O577" s="53">
        <v>5</v>
      </c>
      <c r="P577" s="66"/>
      <c r="Q577" s="53">
        <f>IF(P577=P576,Q576+1,1)</f>
        <v>2</v>
      </c>
      <c r="U577" s="66"/>
      <c r="V577" s="66"/>
      <c r="W577" s="66"/>
      <c r="X577" s="66"/>
    </row>
    <row r="578" spans="2:24" ht="15" hidden="1" customHeight="1" x14ac:dyDescent="0.2">
      <c r="B578" s="44"/>
      <c r="C578" s="65" t="s">
        <v>38</v>
      </c>
      <c r="D578" s="61" t="s">
        <v>109</v>
      </c>
      <c r="E578" s="62" t="s">
        <v>109</v>
      </c>
      <c r="F578" s="68">
        <v>0</v>
      </c>
      <c r="G578" s="68">
        <v>0</v>
      </c>
      <c r="H578" s="68">
        <v>0</v>
      </c>
      <c r="M578" s="67">
        <f>IF(LEN(E578)&lt;2,0,1)</f>
        <v>0</v>
      </c>
      <c r="O578" s="53">
        <v>5</v>
      </c>
      <c r="P578" s="66"/>
      <c r="Q578" s="53">
        <f>IF(P578=P577,Q577+1,1)</f>
        <v>3</v>
      </c>
    </row>
    <row r="579" spans="2:24" ht="15" hidden="1" customHeight="1" x14ac:dyDescent="0.2">
      <c r="B579" s="44"/>
      <c r="C579" s="65" t="s">
        <v>38</v>
      </c>
      <c r="D579" s="61" t="s">
        <v>109</v>
      </c>
      <c r="E579" s="62" t="s">
        <v>109</v>
      </c>
      <c r="F579" s="68">
        <v>0</v>
      </c>
      <c r="G579" s="68">
        <v>0</v>
      </c>
      <c r="H579" s="68">
        <v>0</v>
      </c>
      <c r="M579" s="67">
        <f>IF(LEN(E579)&lt;2,0,1)</f>
        <v>0</v>
      </c>
      <c r="O579" s="53">
        <v>5</v>
      </c>
      <c r="P579" s="66"/>
      <c r="Q579" s="53">
        <f>IF(P579=P578,Q578+1,1)</f>
        <v>4</v>
      </c>
    </row>
    <row r="580" spans="2:24" ht="15" hidden="1" customHeight="1" x14ac:dyDescent="0.2">
      <c r="B580" s="44"/>
      <c r="C580" s="65" t="s">
        <v>38</v>
      </c>
      <c r="D580" s="61" t="s">
        <v>109</v>
      </c>
      <c r="E580" s="62" t="s">
        <v>109</v>
      </c>
      <c r="F580" s="68">
        <v>0</v>
      </c>
      <c r="G580" s="68">
        <v>0</v>
      </c>
      <c r="H580" s="68">
        <v>0</v>
      </c>
      <c r="M580" s="67">
        <f>IF(LEN(E580)&lt;2,0,1)</f>
        <v>0</v>
      </c>
      <c r="O580" s="53">
        <v>5</v>
      </c>
      <c r="P580" s="66"/>
      <c r="Q580" s="53">
        <f>IF(P580=P579,Q579+1,1)</f>
        <v>5</v>
      </c>
    </row>
    <row r="581" spans="2:24" ht="5.0999999999999996" hidden="1" customHeight="1" x14ac:dyDescent="0.2">
      <c r="B581" s="44"/>
      <c r="C581" s="69"/>
      <c r="D581" s="70"/>
      <c r="E581" s="71"/>
      <c r="F581" s="85"/>
      <c r="G581" s="85"/>
      <c r="H581" s="85"/>
      <c r="M581" s="59">
        <f>IF(SUM(M576:M580)=0,0,1)</f>
        <v>0</v>
      </c>
      <c r="U581" s="66"/>
      <c r="V581" s="66"/>
      <c r="W581" s="66"/>
      <c r="X581" s="66"/>
    </row>
    <row r="582" spans="2:24" ht="15" hidden="1" customHeight="1" x14ac:dyDescent="0.2">
      <c r="B582" s="44"/>
      <c r="C582" s="65"/>
      <c r="D582" s="61"/>
      <c r="E582" s="62"/>
      <c r="F582" s="68"/>
      <c r="G582" s="68"/>
      <c r="H582" s="68"/>
      <c r="M582" s="59">
        <f>IF(M581=0,0,1)</f>
        <v>0</v>
      </c>
    </row>
    <row r="583" spans="2:24" ht="15" customHeight="1" x14ac:dyDescent="0.2">
      <c r="B583" s="44"/>
      <c r="C583" s="65" t="s">
        <v>39</v>
      </c>
      <c r="D583" s="61" t="s">
        <v>377</v>
      </c>
      <c r="E583" s="62" t="s">
        <v>378</v>
      </c>
      <c r="F583" s="13">
        <v>320318</v>
      </c>
      <c r="G583" s="13">
        <v>336803</v>
      </c>
      <c r="H583" s="13">
        <v>329103</v>
      </c>
      <c r="M583" s="67">
        <f>IF(LEN(E583)&lt;2,0,1)</f>
        <v>1</v>
      </c>
      <c r="O583" s="53">
        <v>5</v>
      </c>
      <c r="P583" s="66">
        <v>1</v>
      </c>
      <c r="Q583" s="66">
        <v>1</v>
      </c>
    </row>
    <row r="584" spans="2:24" ht="15" customHeight="1" x14ac:dyDescent="0.2">
      <c r="B584" s="44"/>
      <c r="C584" s="65" t="s">
        <v>39</v>
      </c>
      <c r="D584" s="61" t="s">
        <v>379</v>
      </c>
      <c r="E584" s="62" t="s">
        <v>380</v>
      </c>
      <c r="F584" s="13">
        <v>310748</v>
      </c>
      <c r="G584" s="13">
        <v>326998</v>
      </c>
      <c r="H584" s="13">
        <v>319868</v>
      </c>
      <c r="M584" s="67">
        <f t="shared" ref="M584:M593" si="80">IF(LEN(E584)&lt;2,0,1)</f>
        <v>1</v>
      </c>
      <c r="O584" s="53">
        <v>5</v>
      </c>
      <c r="P584" s="66">
        <v>1</v>
      </c>
      <c r="Q584" s="53">
        <f>IF(P584=P583,Q583+1,1)</f>
        <v>2</v>
      </c>
    </row>
    <row r="585" spans="2:24" ht="15" customHeight="1" x14ac:dyDescent="0.2">
      <c r="B585" s="44"/>
      <c r="C585" s="65" t="s">
        <v>39</v>
      </c>
      <c r="D585" s="61" t="s">
        <v>381</v>
      </c>
      <c r="E585" s="62" t="s">
        <v>382</v>
      </c>
      <c r="F585" s="13">
        <v>432618</v>
      </c>
      <c r="G585" s="13">
        <v>457630</v>
      </c>
      <c r="H585" s="13">
        <v>449515</v>
      </c>
      <c r="M585" s="67">
        <f t="shared" si="80"/>
        <v>1</v>
      </c>
      <c r="O585" s="53">
        <v>5</v>
      </c>
      <c r="P585" s="66">
        <v>1</v>
      </c>
      <c r="Q585" s="53">
        <f t="shared" ref="Q585:Q593" si="81">IF(P585=P584,Q584+1,1)</f>
        <v>3</v>
      </c>
    </row>
    <row r="586" spans="2:24" ht="15" customHeight="1" x14ac:dyDescent="0.2">
      <c r="B586" s="44"/>
      <c r="C586" s="65" t="s">
        <v>39</v>
      </c>
      <c r="D586" s="61" t="s">
        <v>383</v>
      </c>
      <c r="E586" s="62" t="s">
        <v>384</v>
      </c>
      <c r="F586" s="13">
        <v>171127</v>
      </c>
      <c r="G586" s="13">
        <v>181556</v>
      </c>
      <c r="H586" s="13">
        <v>179505</v>
      </c>
      <c r="M586" s="67">
        <f t="shared" si="80"/>
        <v>1</v>
      </c>
      <c r="O586" s="53">
        <v>5</v>
      </c>
      <c r="P586" s="66">
        <v>1</v>
      </c>
      <c r="Q586" s="53">
        <f t="shared" si="81"/>
        <v>4</v>
      </c>
    </row>
    <row r="587" spans="2:24" ht="15" customHeight="1" x14ac:dyDescent="0.2">
      <c r="B587" s="44"/>
      <c r="C587" s="65" t="s">
        <v>39</v>
      </c>
      <c r="D587" s="61" t="s">
        <v>385</v>
      </c>
      <c r="E587" s="62" t="s">
        <v>386</v>
      </c>
      <c r="F587" s="13">
        <v>139743</v>
      </c>
      <c r="G587" s="13">
        <v>147414</v>
      </c>
      <c r="H587" s="13">
        <v>144861</v>
      </c>
      <c r="M587" s="67">
        <f t="shared" si="80"/>
        <v>1</v>
      </c>
      <c r="O587" s="53">
        <v>5</v>
      </c>
      <c r="P587" s="66">
        <v>1</v>
      </c>
      <c r="Q587" s="53">
        <f t="shared" si="81"/>
        <v>5</v>
      </c>
    </row>
    <row r="588" spans="2:24" ht="15" hidden="1" customHeight="1" x14ac:dyDescent="0.2">
      <c r="B588" s="44"/>
      <c r="C588" s="65" t="s">
        <v>39</v>
      </c>
      <c r="D588" s="61" t="s">
        <v>109</v>
      </c>
      <c r="E588" s="62" t="s">
        <v>109</v>
      </c>
      <c r="F588" s="68">
        <v>0</v>
      </c>
      <c r="G588" s="68">
        <v>0</v>
      </c>
      <c r="H588" s="68">
        <v>0</v>
      </c>
      <c r="M588" s="67">
        <f t="shared" si="80"/>
        <v>0</v>
      </c>
      <c r="O588" s="53">
        <v>5</v>
      </c>
      <c r="P588" s="66">
        <v>1</v>
      </c>
      <c r="Q588" s="53">
        <f t="shared" si="81"/>
        <v>6</v>
      </c>
    </row>
    <row r="589" spans="2:24" ht="15" hidden="1" customHeight="1" x14ac:dyDescent="0.2">
      <c r="B589" s="44"/>
      <c r="C589" s="65" t="s">
        <v>39</v>
      </c>
      <c r="D589" s="61" t="s">
        <v>109</v>
      </c>
      <c r="E589" s="62" t="s">
        <v>109</v>
      </c>
      <c r="F589" s="68">
        <v>0</v>
      </c>
      <c r="G589" s="68">
        <v>0</v>
      </c>
      <c r="H589" s="68">
        <v>0</v>
      </c>
      <c r="M589" s="67">
        <f t="shared" si="80"/>
        <v>0</v>
      </c>
      <c r="O589" s="53">
        <v>5</v>
      </c>
      <c r="P589" s="66">
        <v>1</v>
      </c>
      <c r="Q589" s="53">
        <f t="shared" si="81"/>
        <v>7</v>
      </c>
    </row>
    <row r="590" spans="2:24" ht="15" hidden="1" customHeight="1" x14ac:dyDescent="0.2">
      <c r="B590" s="44"/>
      <c r="C590" s="65" t="s">
        <v>39</v>
      </c>
      <c r="D590" s="61" t="s">
        <v>109</v>
      </c>
      <c r="E590" s="62" t="s">
        <v>109</v>
      </c>
      <c r="F590" s="68">
        <v>0</v>
      </c>
      <c r="G590" s="68">
        <v>0</v>
      </c>
      <c r="H590" s="68">
        <v>0</v>
      </c>
      <c r="M590" s="67">
        <f t="shared" si="80"/>
        <v>0</v>
      </c>
      <c r="O590" s="53">
        <v>5</v>
      </c>
      <c r="P590" s="66">
        <v>1</v>
      </c>
      <c r="Q590" s="53">
        <f t="shared" si="81"/>
        <v>8</v>
      </c>
    </row>
    <row r="591" spans="2:24" ht="15" hidden="1" customHeight="1" x14ac:dyDescent="0.2">
      <c r="B591" s="44"/>
      <c r="C591" s="65" t="s">
        <v>39</v>
      </c>
      <c r="D591" s="61" t="s">
        <v>109</v>
      </c>
      <c r="E591" s="62" t="s">
        <v>109</v>
      </c>
      <c r="F591" s="68">
        <v>0</v>
      </c>
      <c r="G591" s="68">
        <v>0</v>
      </c>
      <c r="H591" s="68">
        <v>0</v>
      </c>
      <c r="M591" s="67">
        <f t="shared" si="80"/>
        <v>0</v>
      </c>
      <c r="O591" s="53">
        <v>5</v>
      </c>
      <c r="P591" s="66">
        <v>1</v>
      </c>
      <c r="Q591" s="53">
        <f t="shared" si="81"/>
        <v>9</v>
      </c>
    </row>
    <row r="592" spans="2:24" ht="15" hidden="1" customHeight="1" x14ac:dyDescent="0.2">
      <c r="B592" s="44"/>
      <c r="C592" s="65" t="s">
        <v>39</v>
      </c>
      <c r="D592" s="61" t="s">
        <v>109</v>
      </c>
      <c r="E592" s="62" t="s">
        <v>109</v>
      </c>
      <c r="F592" s="68">
        <v>0</v>
      </c>
      <c r="G592" s="68">
        <v>0</v>
      </c>
      <c r="H592" s="68">
        <v>0</v>
      </c>
      <c r="M592" s="67">
        <f t="shared" si="80"/>
        <v>0</v>
      </c>
      <c r="O592" s="53">
        <v>5</v>
      </c>
      <c r="P592" s="66">
        <v>1</v>
      </c>
      <c r="Q592" s="53">
        <f t="shared" si="81"/>
        <v>10</v>
      </c>
    </row>
    <row r="593" spans="2:17" ht="15" customHeight="1" x14ac:dyDescent="0.2">
      <c r="B593" s="44"/>
      <c r="C593" s="65" t="s">
        <v>40</v>
      </c>
      <c r="D593" s="61" t="s">
        <v>387</v>
      </c>
      <c r="E593" s="62" t="s">
        <v>388</v>
      </c>
      <c r="F593" s="13">
        <v>1044405</v>
      </c>
      <c r="G593" s="13">
        <v>1116401</v>
      </c>
      <c r="H593" s="13">
        <v>1134210</v>
      </c>
      <c r="M593" s="67">
        <f t="shared" si="80"/>
        <v>1</v>
      </c>
      <c r="O593" s="53">
        <v>5</v>
      </c>
      <c r="P593" s="53">
        <v>2</v>
      </c>
      <c r="Q593" s="53">
        <f t="shared" si="81"/>
        <v>1</v>
      </c>
    </row>
    <row r="594" spans="2:17" ht="15" customHeight="1" x14ac:dyDescent="0.2">
      <c r="B594" s="44"/>
      <c r="C594" s="73" t="s">
        <v>389</v>
      </c>
      <c r="D594" s="74"/>
      <c r="E594" s="75"/>
      <c r="F594" s="76">
        <v>2418959</v>
      </c>
      <c r="G594" s="76">
        <v>2566802</v>
      </c>
      <c r="H594" s="76">
        <v>2557062</v>
      </c>
      <c r="M594" s="59">
        <f>IF(SUM(M583:M593)=0,0,1)</f>
        <v>1</v>
      </c>
    </row>
    <row r="595" spans="2:17" ht="15" customHeight="1" x14ac:dyDescent="0.2">
      <c r="B595" s="44"/>
      <c r="C595" s="65"/>
      <c r="D595" s="61"/>
      <c r="E595" s="62"/>
      <c r="F595" s="13"/>
      <c r="G595" s="13"/>
      <c r="H595" s="13"/>
      <c r="M595" s="59">
        <f>IF(M594=0,0,1)</f>
        <v>1</v>
      </c>
    </row>
    <row r="596" spans="2:17" ht="15" customHeight="1" x14ac:dyDescent="0.2">
      <c r="B596" s="44"/>
      <c r="C596" s="65" t="s">
        <v>39</v>
      </c>
      <c r="D596" s="61" t="s">
        <v>390</v>
      </c>
      <c r="E596" s="62" t="s">
        <v>391</v>
      </c>
      <c r="F596" s="13">
        <v>169864</v>
      </c>
      <c r="G596" s="13">
        <v>184781</v>
      </c>
      <c r="H596" s="13">
        <v>187783</v>
      </c>
      <c r="M596" s="67">
        <f>IF(LEN(E596)&lt;2,0,1)</f>
        <v>1</v>
      </c>
      <c r="O596" s="53">
        <v>5</v>
      </c>
      <c r="P596" s="66">
        <v>3</v>
      </c>
      <c r="Q596" s="66">
        <v>1</v>
      </c>
    </row>
    <row r="597" spans="2:17" ht="15" customHeight="1" x14ac:dyDescent="0.2">
      <c r="B597" s="44"/>
      <c r="C597" s="65" t="s">
        <v>39</v>
      </c>
      <c r="D597" s="61" t="s">
        <v>392</v>
      </c>
      <c r="E597" s="62" t="s">
        <v>393</v>
      </c>
      <c r="F597" s="13">
        <v>495781</v>
      </c>
      <c r="G597" s="13">
        <v>522861</v>
      </c>
      <c r="H597" s="13">
        <v>512871</v>
      </c>
      <c r="M597" s="67">
        <f t="shared" ref="M597:M606" si="82">IF(LEN(E597)&lt;2,0,1)</f>
        <v>1</v>
      </c>
      <c r="O597" s="53">
        <v>5</v>
      </c>
      <c r="P597" s="66">
        <v>3</v>
      </c>
      <c r="Q597" s="53">
        <f>IF(P597=P596,Q596+1,1)</f>
        <v>2</v>
      </c>
    </row>
    <row r="598" spans="2:17" ht="15" customHeight="1" x14ac:dyDescent="0.2">
      <c r="B598" s="44"/>
      <c r="C598" s="65" t="s">
        <v>39</v>
      </c>
      <c r="D598" s="61" t="s">
        <v>394</v>
      </c>
      <c r="E598" s="62" t="s">
        <v>395</v>
      </c>
      <c r="F598" s="13">
        <v>401747</v>
      </c>
      <c r="G598" s="13">
        <v>424210</v>
      </c>
      <c r="H598" s="13">
        <v>415796</v>
      </c>
      <c r="M598" s="67">
        <f t="shared" si="82"/>
        <v>1</v>
      </c>
      <c r="O598" s="53">
        <v>5</v>
      </c>
      <c r="P598" s="66">
        <v>3</v>
      </c>
      <c r="Q598" s="53">
        <f t="shared" ref="Q598:Q606" si="83">IF(P598=P597,Q597+1,1)</f>
        <v>3</v>
      </c>
    </row>
    <row r="599" spans="2:17" ht="15" customHeight="1" x14ac:dyDescent="0.2">
      <c r="B599" s="44"/>
      <c r="C599" s="65" t="s">
        <v>39</v>
      </c>
      <c r="D599" s="61" t="s">
        <v>396</v>
      </c>
      <c r="E599" s="62" t="s">
        <v>397</v>
      </c>
      <c r="F599" s="13">
        <v>412284</v>
      </c>
      <c r="G599" s="13">
        <v>433698</v>
      </c>
      <c r="H599" s="13">
        <v>424075</v>
      </c>
      <c r="M599" s="67">
        <f t="shared" si="82"/>
        <v>1</v>
      </c>
      <c r="O599" s="53">
        <v>5</v>
      </c>
      <c r="P599" s="66">
        <v>3</v>
      </c>
      <c r="Q599" s="53">
        <f t="shared" si="83"/>
        <v>4</v>
      </c>
    </row>
    <row r="600" spans="2:17" ht="15" hidden="1" customHeight="1" x14ac:dyDescent="0.2">
      <c r="B600" s="44"/>
      <c r="C600" s="65" t="s">
        <v>39</v>
      </c>
      <c r="D600" s="61" t="s">
        <v>109</v>
      </c>
      <c r="E600" s="62" t="s">
        <v>109</v>
      </c>
      <c r="F600" s="68">
        <v>0</v>
      </c>
      <c r="G600" s="68">
        <v>0</v>
      </c>
      <c r="H600" s="68">
        <v>0</v>
      </c>
      <c r="M600" s="67">
        <f t="shared" si="82"/>
        <v>0</v>
      </c>
      <c r="O600" s="53">
        <v>5</v>
      </c>
      <c r="P600" s="66">
        <v>3</v>
      </c>
      <c r="Q600" s="53">
        <f t="shared" si="83"/>
        <v>5</v>
      </c>
    </row>
    <row r="601" spans="2:17" ht="15" hidden="1" customHeight="1" x14ac:dyDescent="0.2">
      <c r="B601" s="44"/>
      <c r="C601" s="65" t="s">
        <v>39</v>
      </c>
      <c r="D601" s="61" t="s">
        <v>109</v>
      </c>
      <c r="E601" s="62" t="s">
        <v>109</v>
      </c>
      <c r="F601" s="68">
        <v>0</v>
      </c>
      <c r="G601" s="68">
        <v>0</v>
      </c>
      <c r="H601" s="68">
        <v>0</v>
      </c>
      <c r="M601" s="67">
        <f t="shared" si="82"/>
        <v>0</v>
      </c>
      <c r="O601" s="53">
        <v>5</v>
      </c>
      <c r="P601" s="66">
        <v>3</v>
      </c>
      <c r="Q601" s="53">
        <f t="shared" si="83"/>
        <v>6</v>
      </c>
    </row>
    <row r="602" spans="2:17" ht="15" hidden="1" customHeight="1" x14ac:dyDescent="0.2">
      <c r="B602" s="44"/>
      <c r="C602" s="65" t="s">
        <v>39</v>
      </c>
      <c r="D602" s="61" t="s">
        <v>109</v>
      </c>
      <c r="E602" s="62" t="s">
        <v>109</v>
      </c>
      <c r="F602" s="68">
        <v>0</v>
      </c>
      <c r="G602" s="68">
        <v>0</v>
      </c>
      <c r="H602" s="68">
        <v>0</v>
      </c>
      <c r="M602" s="67">
        <f t="shared" si="82"/>
        <v>0</v>
      </c>
      <c r="O602" s="53">
        <v>5</v>
      </c>
      <c r="P602" s="66">
        <v>3</v>
      </c>
      <c r="Q602" s="53">
        <f t="shared" si="83"/>
        <v>7</v>
      </c>
    </row>
    <row r="603" spans="2:17" ht="15" hidden="1" customHeight="1" x14ac:dyDescent="0.2">
      <c r="B603" s="44"/>
      <c r="C603" s="65" t="s">
        <v>39</v>
      </c>
      <c r="D603" s="61" t="s">
        <v>109</v>
      </c>
      <c r="E603" s="62" t="s">
        <v>109</v>
      </c>
      <c r="F603" s="68">
        <v>0</v>
      </c>
      <c r="G603" s="68">
        <v>0</v>
      </c>
      <c r="H603" s="68">
        <v>0</v>
      </c>
      <c r="M603" s="67">
        <f t="shared" si="82"/>
        <v>0</v>
      </c>
      <c r="O603" s="53">
        <v>5</v>
      </c>
      <c r="P603" s="66">
        <v>3</v>
      </c>
      <c r="Q603" s="53">
        <f t="shared" si="83"/>
        <v>8</v>
      </c>
    </row>
    <row r="604" spans="2:17" ht="15" hidden="1" customHeight="1" x14ac:dyDescent="0.2">
      <c r="B604" s="44"/>
      <c r="C604" s="65" t="s">
        <v>39</v>
      </c>
      <c r="D604" s="61" t="s">
        <v>109</v>
      </c>
      <c r="E604" s="62" t="s">
        <v>109</v>
      </c>
      <c r="F604" s="68">
        <v>0</v>
      </c>
      <c r="G604" s="68">
        <v>0</v>
      </c>
      <c r="H604" s="68">
        <v>0</v>
      </c>
      <c r="M604" s="67">
        <f t="shared" si="82"/>
        <v>0</v>
      </c>
      <c r="O604" s="53">
        <v>5</v>
      </c>
      <c r="P604" s="66">
        <v>3</v>
      </c>
      <c r="Q604" s="53">
        <f t="shared" si="83"/>
        <v>9</v>
      </c>
    </row>
    <row r="605" spans="2:17" ht="15" hidden="1" customHeight="1" x14ac:dyDescent="0.2">
      <c r="B605" s="44"/>
      <c r="C605" s="65" t="s">
        <v>39</v>
      </c>
      <c r="D605" s="61" t="s">
        <v>109</v>
      </c>
      <c r="E605" s="62" t="s">
        <v>109</v>
      </c>
      <c r="F605" s="68">
        <v>0</v>
      </c>
      <c r="G605" s="68">
        <v>0</v>
      </c>
      <c r="H605" s="68">
        <v>0</v>
      </c>
      <c r="M605" s="67">
        <f t="shared" si="82"/>
        <v>0</v>
      </c>
      <c r="O605" s="53">
        <v>5</v>
      </c>
      <c r="P605" s="66">
        <v>3</v>
      </c>
      <c r="Q605" s="53">
        <f t="shared" si="83"/>
        <v>10</v>
      </c>
    </row>
    <row r="606" spans="2:17" ht="15" customHeight="1" x14ac:dyDescent="0.2">
      <c r="B606" s="44"/>
      <c r="C606" s="65" t="s">
        <v>40</v>
      </c>
      <c r="D606" s="61" t="s">
        <v>398</v>
      </c>
      <c r="E606" s="62" t="s">
        <v>399</v>
      </c>
      <c r="F606" s="13">
        <v>1134436</v>
      </c>
      <c r="G606" s="13">
        <v>1215488</v>
      </c>
      <c r="H606" s="13">
        <v>1234343</v>
      </c>
      <c r="M606" s="67">
        <f t="shared" si="82"/>
        <v>1</v>
      </c>
      <c r="O606" s="53">
        <v>5</v>
      </c>
      <c r="P606" s="53">
        <v>4</v>
      </c>
      <c r="Q606" s="53">
        <f t="shared" si="83"/>
        <v>1</v>
      </c>
    </row>
    <row r="607" spans="2:17" ht="15" customHeight="1" x14ac:dyDescent="0.2">
      <c r="B607" s="44"/>
      <c r="C607" s="73" t="s">
        <v>400</v>
      </c>
      <c r="D607" s="74"/>
      <c r="E607" s="75"/>
      <c r="F607" s="76">
        <v>2614112</v>
      </c>
      <c r="G607" s="76">
        <v>2781038</v>
      </c>
      <c r="H607" s="76">
        <v>2774868</v>
      </c>
      <c r="M607" s="59">
        <f>IF(SUM(M596:M606)=0,0,1)</f>
        <v>1</v>
      </c>
    </row>
    <row r="608" spans="2:17" ht="15" customHeight="1" x14ac:dyDescent="0.2">
      <c r="B608" s="44"/>
      <c r="C608" s="65"/>
      <c r="D608" s="61"/>
      <c r="E608" s="62"/>
      <c r="F608" s="13"/>
      <c r="G608" s="13"/>
      <c r="H608" s="13"/>
      <c r="M608" s="59">
        <f>IF(M607=0,0,1)</f>
        <v>1</v>
      </c>
    </row>
    <row r="609" spans="2:17" ht="15" customHeight="1" x14ac:dyDescent="0.2">
      <c r="B609" s="44"/>
      <c r="C609" s="65" t="s">
        <v>39</v>
      </c>
      <c r="D609" s="61" t="s">
        <v>401</v>
      </c>
      <c r="E609" s="62" t="s">
        <v>402</v>
      </c>
      <c r="F609" s="13">
        <v>203615</v>
      </c>
      <c r="G609" s="13">
        <v>211927</v>
      </c>
      <c r="H609" s="13">
        <v>205172</v>
      </c>
      <c r="M609" s="67">
        <f>IF(LEN(E609)&lt;2,0,1)</f>
        <v>1</v>
      </c>
      <c r="O609" s="53">
        <v>5</v>
      </c>
      <c r="P609" s="53">
        <v>5</v>
      </c>
      <c r="Q609" s="66">
        <v>1</v>
      </c>
    </row>
    <row r="610" spans="2:17" ht="15" customHeight="1" x14ac:dyDescent="0.2">
      <c r="B610" s="44"/>
      <c r="C610" s="65" t="s">
        <v>39</v>
      </c>
      <c r="D610" s="61" t="s">
        <v>403</v>
      </c>
      <c r="E610" s="62" t="s">
        <v>404</v>
      </c>
      <c r="F610" s="13">
        <v>155513</v>
      </c>
      <c r="G610" s="13">
        <v>161696</v>
      </c>
      <c r="H610" s="13">
        <v>156508</v>
      </c>
      <c r="M610" s="67">
        <f t="shared" ref="M610:M619" si="84">IF(LEN(E610)&lt;2,0,1)</f>
        <v>1</v>
      </c>
      <c r="O610" s="53">
        <v>5</v>
      </c>
      <c r="P610" s="53">
        <v>5</v>
      </c>
      <c r="Q610" s="53">
        <f>IF(P610=P609,Q609+1,1)</f>
        <v>2</v>
      </c>
    </row>
    <row r="611" spans="2:17" ht="15" customHeight="1" x14ac:dyDescent="0.2">
      <c r="B611" s="44"/>
      <c r="C611" s="65" t="s">
        <v>39</v>
      </c>
      <c r="D611" s="61" t="s">
        <v>405</v>
      </c>
      <c r="E611" s="62" t="s">
        <v>406</v>
      </c>
      <c r="F611" s="13">
        <v>1055884</v>
      </c>
      <c r="G611" s="13">
        <v>1132746</v>
      </c>
      <c r="H611" s="13">
        <v>1140635</v>
      </c>
      <c r="M611" s="67">
        <f t="shared" si="84"/>
        <v>1</v>
      </c>
      <c r="O611" s="53">
        <v>5</v>
      </c>
      <c r="P611" s="53">
        <v>5</v>
      </c>
      <c r="Q611" s="53">
        <f t="shared" ref="Q611:Q619" si="85">IF(P611=P610,Q610+1,1)</f>
        <v>3</v>
      </c>
    </row>
    <row r="612" spans="2:17" ht="15" customHeight="1" x14ac:dyDescent="0.2">
      <c r="B612" s="44"/>
      <c r="C612" s="65" t="s">
        <v>39</v>
      </c>
      <c r="D612" s="61" t="s">
        <v>407</v>
      </c>
      <c r="E612" s="62" t="s">
        <v>408</v>
      </c>
      <c r="F612" s="13">
        <v>275926</v>
      </c>
      <c r="G612" s="13">
        <v>288504</v>
      </c>
      <c r="H612" s="13">
        <v>280204</v>
      </c>
      <c r="M612" s="67">
        <f t="shared" si="84"/>
        <v>1</v>
      </c>
      <c r="O612" s="53">
        <v>5</v>
      </c>
      <c r="P612" s="53">
        <v>5</v>
      </c>
      <c r="Q612" s="53">
        <f t="shared" si="85"/>
        <v>4</v>
      </c>
    </row>
    <row r="613" spans="2:17" ht="15" hidden="1" customHeight="1" x14ac:dyDescent="0.2">
      <c r="B613" s="44"/>
      <c r="C613" s="65" t="s">
        <v>39</v>
      </c>
      <c r="D613" s="61" t="s">
        <v>109</v>
      </c>
      <c r="E613" s="62" t="s">
        <v>109</v>
      </c>
      <c r="F613" s="68">
        <v>0</v>
      </c>
      <c r="G613" s="68">
        <v>0</v>
      </c>
      <c r="H613" s="68">
        <v>0</v>
      </c>
      <c r="M613" s="67">
        <f t="shared" si="84"/>
        <v>0</v>
      </c>
      <c r="O613" s="53">
        <v>5</v>
      </c>
      <c r="P613" s="53">
        <v>5</v>
      </c>
      <c r="Q613" s="53">
        <f t="shared" si="85"/>
        <v>5</v>
      </c>
    </row>
    <row r="614" spans="2:17" ht="15" hidden="1" customHeight="1" x14ac:dyDescent="0.2">
      <c r="B614" s="44"/>
      <c r="C614" s="65" t="s">
        <v>39</v>
      </c>
      <c r="D614" s="61" t="s">
        <v>109</v>
      </c>
      <c r="E614" s="62" t="s">
        <v>109</v>
      </c>
      <c r="F614" s="68">
        <v>0</v>
      </c>
      <c r="G614" s="68">
        <v>0</v>
      </c>
      <c r="H614" s="68">
        <v>0</v>
      </c>
      <c r="M614" s="67">
        <f t="shared" si="84"/>
        <v>0</v>
      </c>
      <c r="O614" s="53">
        <v>5</v>
      </c>
      <c r="P614" s="53">
        <v>5</v>
      </c>
      <c r="Q614" s="53">
        <f t="shared" si="85"/>
        <v>6</v>
      </c>
    </row>
    <row r="615" spans="2:17" ht="15" hidden="1" customHeight="1" x14ac:dyDescent="0.2">
      <c r="B615" s="44"/>
      <c r="C615" s="65" t="s">
        <v>39</v>
      </c>
      <c r="D615" s="61" t="s">
        <v>109</v>
      </c>
      <c r="E615" s="62" t="s">
        <v>109</v>
      </c>
      <c r="F615" s="68">
        <v>0</v>
      </c>
      <c r="G615" s="68">
        <v>0</v>
      </c>
      <c r="H615" s="68">
        <v>0</v>
      </c>
      <c r="M615" s="67">
        <f t="shared" si="84"/>
        <v>0</v>
      </c>
      <c r="O615" s="53">
        <v>5</v>
      </c>
      <c r="P615" s="53">
        <v>5</v>
      </c>
      <c r="Q615" s="53">
        <f t="shared" si="85"/>
        <v>7</v>
      </c>
    </row>
    <row r="616" spans="2:17" ht="15" hidden="1" customHeight="1" x14ac:dyDescent="0.2">
      <c r="B616" s="44"/>
      <c r="C616" s="65" t="s">
        <v>39</v>
      </c>
      <c r="D616" s="61" t="s">
        <v>109</v>
      </c>
      <c r="E616" s="62" t="s">
        <v>109</v>
      </c>
      <c r="F616" s="68">
        <v>0</v>
      </c>
      <c r="G616" s="68">
        <v>0</v>
      </c>
      <c r="H616" s="68">
        <v>0</v>
      </c>
      <c r="M616" s="67">
        <f t="shared" si="84"/>
        <v>0</v>
      </c>
      <c r="O616" s="53">
        <v>5</v>
      </c>
      <c r="P616" s="53">
        <v>5</v>
      </c>
      <c r="Q616" s="53">
        <f t="shared" si="85"/>
        <v>8</v>
      </c>
    </row>
    <row r="617" spans="2:17" ht="15" hidden="1" customHeight="1" x14ac:dyDescent="0.2">
      <c r="B617" s="44"/>
      <c r="C617" s="65" t="s">
        <v>39</v>
      </c>
      <c r="D617" s="61" t="s">
        <v>109</v>
      </c>
      <c r="E617" s="62" t="s">
        <v>109</v>
      </c>
      <c r="F617" s="68">
        <v>0</v>
      </c>
      <c r="G617" s="68">
        <v>0</v>
      </c>
      <c r="H617" s="68">
        <v>0</v>
      </c>
      <c r="M617" s="67">
        <f t="shared" si="84"/>
        <v>0</v>
      </c>
      <c r="O617" s="53">
        <v>5</v>
      </c>
      <c r="P617" s="53">
        <v>5</v>
      </c>
      <c r="Q617" s="53">
        <f t="shared" si="85"/>
        <v>9</v>
      </c>
    </row>
    <row r="618" spans="2:17" ht="15" hidden="1" customHeight="1" x14ac:dyDescent="0.2">
      <c r="B618" s="44"/>
      <c r="C618" s="65" t="s">
        <v>39</v>
      </c>
      <c r="D618" s="61" t="s">
        <v>109</v>
      </c>
      <c r="E618" s="62" t="s">
        <v>109</v>
      </c>
      <c r="F618" s="68">
        <v>0</v>
      </c>
      <c r="G618" s="68">
        <v>0</v>
      </c>
      <c r="H618" s="68">
        <v>0</v>
      </c>
      <c r="M618" s="67">
        <f t="shared" si="84"/>
        <v>0</v>
      </c>
      <c r="O618" s="53">
        <v>5</v>
      </c>
      <c r="P618" s="53">
        <v>5</v>
      </c>
      <c r="Q618" s="53">
        <f t="shared" si="85"/>
        <v>10</v>
      </c>
    </row>
    <row r="619" spans="2:17" ht="15" customHeight="1" x14ac:dyDescent="0.2">
      <c r="B619" s="44"/>
      <c r="C619" s="65" t="s">
        <v>40</v>
      </c>
      <c r="D619" s="61" t="s">
        <v>409</v>
      </c>
      <c r="E619" s="62" t="s">
        <v>410</v>
      </c>
      <c r="F619" s="13">
        <v>666269</v>
      </c>
      <c r="G619" s="13">
        <v>707221</v>
      </c>
      <c r="H619" s="13">
        <v>724515</v>
      </c>
      <c r="M619" s="67">
        <f t="shared" si="84"/>
        <v>1</v>
      </c>
      <c r="O619" s="53">
        <v>5</v>
      </c>
      <c r="P619" s="53">
        <v>6</v>
      </c>
      <c r="Q619" s="53">
        <f t="shared" si="85"/>
        <v>1</v>
      </c>
    </row>
    <row r="620" spans="2:17" ht="15" customHeight="1" x14ac:dyDescent="0.2">
      <c r="B620" s="44"/>
      <c r="C620" s="73" t="s">
        <v>411</v>
      </c>
      <c r="D620" s="74"/>
      <c r="E620" s="75"/>
      <c r="F620" s="76">
        <v>2357207</v>
      </c>
      <c r="G620" s="76">
        <v>2502094</v>
      </c>
      <c r="H620" s="76">
        <v>2507034</v>
      </c>
      <c r="M620" s="59">
        <f>IF(SUM(M609:M619)=0,0,1)</f>
        <v>1</v>
      </c>
    </row>
    <row r="621" spans="2:17" ht="15" customHeight="1" x14ac:dyDescent="0.2">
      <c r="B621" s="44"/>
      <c r="C621" s="65"/>
      <c r="D621" s="61"/>
      <c r="E621" s="62"/>
      <c r="F621" s="13"/>
      <c r="G621" s="13"/>
      <c r="H621" s="13"/>
      <c r="M621" s="59">
        <f>IF(M620=0,0,1)</f>
        <v>1</v>
      </c>
    </row>
    <row r="622" spans="2:17" ht="15" customHeight="1" x14ac:dyDescent="0.2">
      <c r="B622" s="44"/>
      <c r="C622" s="65" t="s">
        <v>39</v>
      </c>
      <c r="D622" s="61" t="s">
        <v>412</v>
      </c>
      <c r="E622" s="62" t="s">
        <v>413</v>
      </c>
      <c r="F622" s="13">
        <v>107453</v>
      </c>
      <c r="G622" s="13">
        <v>115819</v>
      </c>
      <c r="H622" s="13">
        <v>118168</v>
      </c>
      <c r="M622" s="67">
        <f>IF(LEN(E622)&lt;2,0,1)</f>
        <v>1</v>
      </c>
      <c r="O622" s="53">
        <v>5</v>
      </c>
      <c r="P622" s="53">
        <v>7</v>
      </c>
      <c r="Q622" s="66">
        <v>1</v>
      </c>
    </row>
    <row r="623" spans="2:17" ht="15" customHeight="1" x14ac:dyDescent="0.2">
      <c r="B623" s="44"/>
      <c r="C623" s="65" t="s">
        <v>39</v>
      </c>
      <c r="D623" s="61" t="s">
        <v>414</v>
      </c>
      <c r="E623" s="62" t="s">
        <v>415</v>
      </c>
      <c r="F623" s="13">
        <v>174746</v>
      </c>
      <c r="G623" s="13">
        <v>190615</v>
      </c>
      <c r="H623" s="13">
        <v>195302</v>
      </c>
      <c r="M623" s="67">
        <f t="shared" ref="M623:M632" si="86">IF(LEN(E623)&lt;2,0,1)</f>
        <v>1</v>
      </c>
      <c r="O623" s="53">
        <v>5</v>
      </c>
      <c r="P623" s="53">
        <v>7</v>
      </c>
      <c r="Q623" s="53">
        <f>IF(P623=P622,Q622+1,1)</f>
        <v>2</v>
      </c>
    </row>
    <row r="624" spans="2:17" ht="15" customHeight="1" x14ac:dyDescent="0.2">
      <c r="B624" s="44"/>
      <c r="C624" s="65" t="s">
        <v>39</v>
      </c>
      <c r="D624" s="61" t="s">
        <v>416</v>
      </c>
      <c r="E624" s="62" t="s">
        <v>417</v>
      </c>
      <c r="F624" s="13">
        <v>104441</v>
      </c>
      <c r="G624" s="13">
        <v>112200</v>
      </c>
      <c r="H624" s="13">
        <v>113412</v>
      </c>
      <c r="M624" s="67">
        <f t="shared" si="86"/>
        <v>1</v>
      </c>
      <c r="O624" s="53">
        <v>5</v>
      </c>
      <c r="P624" s="53">
        <v>7</v>
      </c>
      <c r="Q624" s="53">
        <f t="shared" ref="Q624:Q632" si="87">IF(P624=P623,Q623+1,1)</f>
        <v>3</v>
      </c>
    </row>
    <row r="625" spans="2:17" ht="15" customHeight="1" x14ac:dyDescent="0.2">
      <c r="B625" s="44"/>
      <c r="C625" s="65" t="s">
        <v>39</v>
      </c>
      <c r="D625" s="61" t="s">
        <v>418</v>
      </c>
      <c r="E625" s="62" t="s">
        <v>419</v>
      </c>
      <c r="F625" s="13">
        <v>483337</v>
      </c>
      <c r="G625" s="13">
        <v>508453</v>
      </c>
      <c r="H625" s="13">
        <v>499027</v>
      </c>
      <c r="M625" s="67">
        <f t="shared" si="86"/>
        <v>1</v>
      </c>
      <c r="O625" s="53">
        <v>5</v>
      </c>
      <c r="P625" s="53">
        <v>7</v>
      </c>
      <c r="Q625" s="53">
        <f t="shared" si="87"/>
        <v>4</v>
      </c>
    </row>
    <row r="626" spans="2:17" ht="15" customHeight="1" x14ac:dyDescent="0.2">
      <c r="B626" s="44"/>
      <c r="C626" s="65" t="s">
        <v>39</v>
      </c>
      <c r="D626" s="61" t="s">
        <v>420</v>
      </c>
      <c r="E626" s="62" t="s">
        <v>421</v>
      </c>
      <c r="F626" s="13">
        <v>121136</v>
      </c>
      <c r="G626" s="13">
        <v>127407</v>
      </c>
      <c r="H626" s="13">
        <v>125754</v>
      </c>
      <c r="M626" s="67">
        <f t="shared" si="86"/>
        <v>1</v>
      </c>
      <c r="O626" s="53">
        <v>5</v>
      </c>
      <c r="P626" s="53">
        <v>7</v>
      </c>
      <c r="Q626" s="53">
        <f t="shared" si="87"/>
        <v>5</v>
      </c>
    </row>
    <row r="627" spans="2:17" ht="15" hidden="1" customHeight="1" x14ac:dyDescent="0.2">
      <c r="B627" s="44"/>
      <c r="C627" s="65" t="s">
        <v>39</v>
      </c>
      <c r="D627" s="61" t="s">
        <v>109</v>
      </c>
      <c r="E627" s="62" t="s">
        <v>109</v>
      </c>
      <c r="F627" s="68">
        <v>0</v>
      </c>
      <c r="G627" s="68">
        <v>0</v>
      </c>
      <c r="H627" s="68">
        <v>0</v>
      </c>
      <c r="M627" s="67">
        <f t="shared" si="86"/>
        <v>0</v>
      </c>
      <c r="O627" s="53">
        <v>5</v>
      </c>
      <c r="P627" s="53">
        <v>7</v>
      </c>
      <c r="Q627" s="53">
        <f t="shared" si="87"/>
        <v>6</v>
      </c>
    </row>
    <row r="628" spans="2:17" ht="15" hidden="1" customHeight="1" x14ac:dyDescent="0.2">
      <c r="B628" s="44"/>
      <c r="C628" s="65" t="s">
        <v>39</v>
      </c>
      <c r="D628" s="61" t="s">
        <v>109</v>
      </c>
      <c r="E628" s="62" t="s">
        <v>109</v>
      </c>
      <c r="F628" s="68">
        <v>0</v>
      </c>
      <c r="G628" s="68">
        <v>0</v>
      </c>
      <c r="H628" s="68">
        <v>0</v>
      </c>
      <c r="M628" s="67">
        <f t="shared" si="86"/>
        <v>0</v>
      </c>
      <c r="O628" s="53">
        <v>5</v>
      </c>
      <c r="P628" s="53">
        <v>7</v>
      </c>
      <c r="Q628" s="53">
        <f t="shared" si="87"/>
        <v>7</v>
      </c>
    </row>
    <row r="629" spans="2:17" ht="15" hidden="1" customHeight="1" x14ac:dyDescent="0.2">
      <c r="B629" s="44"/>
      <c r="C629" s="65" t="s">
        <v>39</v>
      </c>
      <c r="D629" s="61" t="s">
        <v>109</v>
      </c>
      <c r="E629" s="62" t="s">
        <v>109</v>
      </c>
      <c r="F629" s="68">
        <v>0</v>
      </c>
      <c r="G629" s="68">
        <v>0</v>
      </c>
      <c r="H629" s="68">
        <v>0</v>
      </c>
      <c r="M629" s="67">
        <f t="shared" si="86"/>
        <v>0</v>
      </c>
      <c r="O629" s="53">
        <v>5</v>
      </c>
      <c r="P629" s="53">
        <v>7</v>
      </c>
      <c r="Q629" s="53">
        <f t="shared" si="87"/>
        <v>8</v>
      </c>
    </row>
    <row r="630" spans="2:17" ht="15" hidden="1" customHeight="1" x14ac:dyDescent="0.2">
      <c r="B630" s="44"/>
      <c r="C630" s="65" t="s">
        <v>39</v>
      </c>
      <c r="D630" s="61" t="s">
        <v>109</v>
      </c>
      <c r="E630" s="62" t="s">
        <v>109</v>
      </c>
      <c r="F630" s="68">
        <v>0</v>
      </c>
      <c r="G630" s="68">
        <v>0</v>
      </c>
      <c r="H630" s="68">
        <v>0</v>
      </c>
      <c r="M630" s="67">
        <f t="shared" si="86"/>
        <v>0</v>
      </c>
      <c r="O630" s="53">
        <v>5</v>
      </c>
      <c r="P630" s="53">
        <v>7</v>
      </c>
      <c r="Q630" s="53">
        <f t="shared" si="87"/>
        <v>9</v>
      </c>
    </row>
    <row r="631" spans="2:17" ht="15" hidden="1" customHeight="1" x14ac:dyDescent="0.2">
      <c r="B631" s="44"/>
      <c r="C631" s="65" t="s">
        <v>39</v>
      </c>
      <c r="D631" s="61" t="s">
        <v>109</v>
      </c>
      <c r="E631" s="62" t="s">
        <v>109</v>
      </c>
      <c r="F631" s="68">
        <v>0</v>
      </c>
      <c r="G631" s="68">
        <v>0</v>
      </c>
      <c r="H631" s="68">
        <v>0</v>
      </c>
      <c r="M631" s="67">
        <f t="shared" si="86"/>
        <v>0</v>
      </c>
      <c r="O631" s="53">
        <v>5</v>
      </c>
      <c r="P631" s="53">
        <v>7</v>
      </c>
      <c r="Q631" s="53">
        <f t="shared" si="87"/>
        <v>10</v>
      </c>
    </row>
    <row r="632" spans="2:17" ht="15" customHeight="1" x14ac:dyDescent="0.2">
      <c r="B632" s="44"/>
      <c r="C632" s="65" t="s">
        <v>40</v>
      </c>
      <c r="D632" s="61" t="s">
        <v>422</v>
      </c>
      <c r="E632" s="62" t="s">
        <v>423</v>
      </c>
      <c r="F632" s="13">
        <v>140217</v>
      </c>
      <c r="G632" s="13">
        <v>145116</v>
      </c>
      <c r="H632" s="13">
        <v>147932</v>
      </c>
      <c r="M632" s="67">
        <f t="shared" si="86"/>
        <v>1</v>
      </c>
      <c r="O632" s="53">
        <v>5</v>
      </c>
      <c r="P632" s="53">
        <v>8</v>
      </c>
      <c r="Q632" s="53">
        <f t="shared" si="87"/>
        <v>1</v>
      </c>
    </row>
    <row r="633" spans="2:17" ht="15" customHeight="1" x14ac:dyDescent="0.2">
      <c r="B633" s="44"/>
      <c r="C633" s="73" t="s">
        <v>424</v>
      </c>
      <c r="D633" s="74"/>
      <c r="E633" s="75"/>
      <c r="F633" s="76">
        <v>1131330</v>
      </c>
      <c r="G633" s="76">
        <v>1199610</v>
      </c>
      <c r="H633" s="76">
        <v>1199595</v>
      </c>
      <c r="M633" s="59">
        <f>IF(SUM(M622:M632)=0,0,1)</f>
        <v>1</v>
      </c>
    </row>
    <row r="634" spans="2:17" ht="15" customHeight="1" x14ac:dyDescent="0.2">
      <c r="B634" s="44"/>
      <c r="C634" s="65"/>
      <c r="D634" s="61"/>
      <c r="E634" s="62"/>
      <c r="F634" s="13"/>
      <c r="G634" s="13"/>
      <c r="H634" s="13"/>
      <c r="M634" s="59">
        <f>IF(M633=0,0,1)</f>
        <v>1</v>
      </c>
    </row>
    <row r="635" spans="2:17" ht="15" customHeight="1" x14ac:dyDescent="0.2">
      <c r="B635" s="44"/>
      <c r="C635" s="65" t="s">
        <v>39</v>
      </c>
      <c r="D635" s="61" t="s">
        <v>425</v>
      </c>
      <c r="E635" s="62" t="s">
        <v>426</v>
      </c>
      <c r="F635" s="13">
        <v>162471</v>
      </c>
      <c r="G635" s="13">
        <v>171236</v>
      </c>
      <c r="H635" s="13">
        <v>168018</v>
      </c>
      <c r="M635" s="67">
        <f>IF(LEN(E635)&lt;2,0,1)</f>
        <v>1</v>
      </c>
      <c r="O635" s="53">
        <v>5</v>
      </c>
      <c r="P635" s="53">
        <v>9</v>
      </c>
      <c r="Q635" s="66">
        <v>1</v>
      </c>
    </row>
    <row r="636" spans="2:17" ht="15" customHeight="1" x14ac:dyDescent="0.2">
      <c r="B636" s="44"/>
      <c r="C636" s="65" t="s">
        <v>39</v>
      </c>
      <c r="D636" s="61" t="s">
        <v>427</v>
      </c>
      <c r="E636" s="62" t="s">
        <v>428</v>
      </c>
      <c r="F636" s="13">
        <v>302788</v>
      </c>
      <c r="G636" s="13">
        <v>319776</v>
      </c>
      <c r="H636" s="13">
        <v>313727</v>
      </c>
      <c r="M636" s="67">
        <f t="shared" ref="M636:M645" si="88">IF(LEN(E636)&lt;2,0,1)</f>
        <v>1</v>
      </c>
      <c r="O636" s="53">
        <v>5</v>
      </c>
      <c r="P636" s="53">
        <v>9</v>
      </c>
      <c r="Q636" s="53">
        <f>IF(P636=P635,Q635+1,1)</f>
        <v>2</v>
      </c>
    </row>
    <row r="637" spans="2:17" ht="15" customHeight="1" x14ac:dyDescent="0.2">
      <c r="B637" s="44"/>
      <c r="C637" s="65" t="s">
        <v>39</v>
      </c>
      <c r="D637" s="61" t="s">
        <v>429</v>
      </c>
      <c r="E637" s="62" t="s">
        <v>430</v>
      </c>
      <c r="F637" s="13">
        <v>296332</v>
      </c>
      <c r="G637" s="13">
        <v>310249</v>
      </c>
      <c r="H637" s="13">
        <v>301818</v>
      </c>
      <c r="M637" s="67">
        <f t="shared" si="88"/>
        <v>1</v>
      </c>
      <c r="O637" s="53">
        <v>5</v>
      </c>
      <c r="P637" s="53">
        <v>9</v>
      </c>
      <c r="Q637" s="53">
        <f t="shared" ref="Q637:Q645" si="89">IF(P637=P636,Q636+1,1)</f>
        <v>3</v>
      </c>
    </row>
    <row r="638" spans="2:17" ht="15" customHeight="1" x14ac:dyDescent="0.2">
      <c r="B638" s="44"/>
      <c r="C638" s="65" t="s">
        <v>39</v>
      </c>
      <c r="D638" s="61" t="s">
        <v>431</v>
      </c>
      <c r="E638" s="62" t="s">
        <v>432</v>
      </c>
      <c r="F638" s="13">
        <v>478597</v>
      </c>
      <c r="G638" s="13">
        <v>511160</v>
      </c>
      <c r="H638" s="13">
        <v>505625</v>
      </c>
      <c r="M638" s="67">
        <f t="shared" si="88"/>
        <v>1</v>
      </c>
      <c r="O638" s="53">
        <v>5</v>
      </c>
      <c r="P638" s="53">
        <v>9</v>
      </c>
      <c r="Q638" s="53">
        <f t="shared" si="89"/>
        <v>4</v>
      </c>
    </row>
    <row r="639" spans="2:17" ht="15" hidden="1" customHeight="1" x14ac:dyDescent="0.2">
      <c r="B639" s="44"/>
      <c r="C639" s="65" t="s">
        <v>39</v>
      </c>
      <c r="D639" s="61" t="s">
        <v>109</v>
      </c>
      <c r="E639" s="62" t="s">
        <v>109</v>
      </c>
      <c r="F639" s="68">
        <v>0</v>
      </c>
      <c r="G639" s="68">
        <v>0</v>
      </c>
      <c r="H639" s="68">
        <v>0</v>
      </c>
      <c r="M639" s="67">
        <f t="shared" si="88"/>
        <v>0</v>
      </c>
      <c r="O639" s="53">
        <v>5</v>
      </c>
      <c r="P639" s="53">
        <v>9</v>
      </c>
      <c r="Q639" s="53">
        <f t="shared" si="89"/>
        <v>5</v>
      </c>
    </row>
    <row r="640" spans="2:17" ht="15" hidden="1" customHeight="1" x14ac:dyDescent="0.2">
      <c r="B640" s="44"/>
      <c r="C640" s="65" t="s">
        <v>39</v>
      </c>
      <c r="D640" s="61" t="s">
        <v>109</v>
      </c>
      <c r="E640" s="62" t="s">
        <v>109</v>
      </c>
      <c r="F640" s="68">
        <v>0</v>
      </c>
      <c r="G640" s="68">
        <v>0</v>
      </c>
      <c r="H640" s="68">
        <v>0</v>
      </c>
      <c r="M640" s="67">
        <f t="shared" si="88"/>
        <v>0</v>
      </c>
      <c r="O640" s="53">
        <v>5</v>
      </c>
      <c r="P640" s="53">
        <v>9</v>
      </c>
      <c r="Q640" s="53">
        <f t="shared" si="89"/>
        <v>6</v>
      </c>
    </row>
    <row r="641" spans="2:17" ht="15" hidden="1" customHeight="1" x14ac:dyDescent="0.2">
      <c r="B641" s="44"/>
      <c r="C641" s="65" t="s">
        <v>39</v>
      </c>
      <c r="D641" s="61" t="s">
        <v>109</v>
      </c>
      <c r="E641" s="62" t="s">
        <v>109</v>
      </c>
      <c r="F641" s="68">
        <v>0</v>
      </c>
      <c r="G641" s="68">
        <v>0</v>
      </c>
      <c r="H641" s="68">
        <v>0</v>
      </c>
      <c r="M641" s="67">
        <f t="shared" si="88"/>
        <v>0</v>
      </c>
      <c r="O641" s="53">
        <v>5</v>
      </c>
      <c r="P641" s="53">
        <v>9</v>
      </c>
      <c r="Q641" s="53">
        <f t="shared" si="89"/>
        <v>7</v>
      </c>
    </row>
    <row r="642" spans="2:17" ht="15" hidden="1" customHeight="1" x14ac:dyDescent="0.2">
      <c r="B642" s="44"/>
      <c r="C642" s="65" t="s">
        <v>39</v>
      </c>
      <c r="D642" s="61" t="s">
        <v>109</v>
      </c>
      <c r="E642" s="62" t="s">
        <v>109</v>
      </c>
      <c r="F642" s="68">
        <v>0</v>
      </c>
      <c r="G642" s="68">
        <v>0</v>
      </c>
      <c r="H642" s="68">
        <v>0</v>
      </c>
      <c r="M642" s="67">
        <f t="shared" si="88"/>
        <v>0</v>
      </c>
      <c r="O642" s="53">
        <v>5</v>
      </c>
      <c r="P642" s="53">
        <v>9</v>
      </c>
      <c r="Q642" s="53">
        <f t="shared" si="89"/>
        <v>8</v>
      </c>
    </row>
    <row r="643" spans="2:17" ht="15" hidden="1" customHeight="1" x14ac:dyDescent="0.2">
      <c r="B643" s="44"/>
      <c r="C643" s="65" t="s">
        <v>39</v>
      </c>
      <c r="D643" s="61" t="s">
        <v>109</v>
      </c>
      <c r="E643" s="62" t="s">
        <v>109</v>
      </c>
      <c r="F643" s="68">
        <v>0</v>
      </c>
      <c r="G643" s="68">
        <v>0</v>
      </c>
      <c r="H643" s="68">
        <v>0</v>
      </c>
      <c r="M643" s="67">
        <f t="shared" si="88"/>
        <v>0</v>
      </c>
      <c r="O643" s="53">
        <v>5</v>
      </c>
      <c r="P643" s="53">
        <v>9</v>
      </c>
      <c r="Q643" s="53">
        <f t="shared" si="89"/>
        <v>9</v>
      </c>
    </row>
    <row r="644" spans="2:17" ht="15" hidden="1" customHeight="1" x14ac:dyDescent="0.2">
      <c r="B644" s="44"/>
      <c r="C644" s="65" t="s">
        <v>39</v>
      </c>
      <c r="D644" s="61" t="s">
        <v>109</v>
      </c>
      <c r="E644" s="62" t="s">
        <v>109</v>
      </c>
      <c r="F644" s="68">
        <v>0</v>
      </c>
      <c r="G644" s="68">
        <v>0</v>
      </c>
      <c r="H644" s="68">
        <v>0</v>
      </c>
      <c r="M644" s="67">
        <f t="shared" si="88"/>
        <v>0</v>
      </c>
      <c r="O644" s="53">
        <v>5</v>
      </c>
      <c r="P644" s="53">
        <v>9</v>
      </c>
      <c r="Q644" s="53">
        <f t="shared" si="89"/>
        <v>10</v>
      </c>
    </row>
    <row r="645" spans="2:17" ht="15" customHeight="1" x14ac:dyDescent="0.2">
      <c r="B645" s="44"/>
      <c r="C645" s="65" t="s">
        <v>40</v>
      </c>
      <c r="D645" s="61" t="s">
        <v>433</v>
      </c>
      <c r="E645" s="62" t="s">
        <v>434</v>
      </c>
      <c r="F645" s="13">
        <v>878832</v>
      </c>
      <c r="G645" s="13">
        <v>942269</v>
      </c>
      <c r="H645" s="13">
        <v>959698</v>
      </c>
      <c r="M645" s="67">
        <f t="shared" si="88"/>
        <v>1</v>
      </c>
      <c r="O645" s="53">
        <v>5</v>
      </c>
      <c r="P645" s="53">
        <v>10</v>
      </c>
      <c r="Q645" s="53">
        <f t="shared" si="89"/>
        <v>1</v>
      </c>
    </row>
    <row r="646" spans="2:17" ht="15" customHeight="1" x14ac:dyDescent="0.2">
      <c r="B646" s="44"/>
      <c r="C646" s="73" t="s">
        <v>435</v>
      </c>
      <c r="D646" s="74"/>
      <c r="E646" s="75"/>
      <c r="F646" s="76">
        <v>2119020</v>
      </c>
      <c r="G646" s="76">
        <v>2254690</v>
      </c>
      <c r="H646" s="76">
        <v>2248886</v>
      </c>
      <c r="M646" s="59">
        <f>IF(SUM(M635:M645)=0,0,1)</f>
        <v>1</v>
      </c>
    </row>
    <row r="647" spans="2:17" ht="15" customHeight="1" x14ac:dyDescent="0.2">
      <c r="B647" s="44"/>
      <c r="C647" s="65"/>
      <c r="D647" s="61"/>
      <c r="E647" s="62"/>
      <c r="F647" s="13"/>
      <c r="G647" s="13"/>
      <c r="H647" s="13"/>
      <c r="M647" s="59">
        <f>IF(M646=0,0,1)</f>
        <v>1</v>
      </c>
    </row>
    <row r="648" spans="2:17" ht="15" hidden="1" customHeight="1" x14ac:dyDescent="0.2">
      <c r="B648" s="44"/>
      <c r="C648" s="65" t="s">
        <v>39</v>
      </c>
      <c r="D648" s="61" t="s">
        <v>109</v>
      </c>
      <c r="E648" s="62" t="s">
        <v>109</v>
      </c>
      <c r="F648" s="68">
        <v>0</v>
      </c>
      <c r="G648" s="68">
        <v>0</v>
      </c>
      <c r="H648" s="68">
        <v>0</v>
      </c>
      <c r="M648" s="67">
        <f>IF(LEN(E648)&lt;2,0,1)</f>
        <v>0</v>
      </c>
      <c r="O648" s="53">
        <v>5</v>
      </c>
      <c r="P648" s="53">
        <v>11</v>
      </c>
      <c r="Q648" s="66">
        <v>1</v>
      </c>
    </row>
    <row r="649" spans="2:17" ht="15" hidden="1" customHeight="1" x14ac:dyDescent="0.2">
      <c r="B649" s="44"/>
      <c r="C649" s="65" t="s">
        <v>39</v>
      </c>
      <c r="D649" s="61" t="s">
        <v>109</v>
      </c>
      <c r="E649" s="62" t="s">
        <v>109</v>
      </c>
      <c r="F649" s="68">
        <v>0</v>
      </c>
      <c r="G649" s="68">
        <v>0</v>
      </c>
      <c r="H649" s="68">
        <v>0</v>
      </c>
      <c r="M649" s="67">
        <f t="shared" ref="M649:M658" si="90">IF(LEN(E649)&lt;2,0,1)</f>
        <v>0</v>
      </c>
      <c r="O649" s="53">
        <v>5</v>
      </c>
      <c r="P649" s="53">
        <v>11</v>
      </c>
      <c r="Q649" s="53">
        <f>IF(P649=P648,Q648+1,1)</f>
        <v>2</v>
      </c>
    </row>
    <row r="650" spans="2:17" ht="15" hidden="1" customHeight="1" x14ac:dyDescent="0.2">
      <c r="B650" s="44"/>
      <c r="C650" s="65" t="s">
        <v>39</v>
      </c>
      <c r="D650" s="61" t="s">
        <v>109</v>
      </c>
      <c r="E650" s="62" t="s">
        <v>109</v>
      </c>
      <c r="F650" s="68">
        <v>0</v>
      </c>
      <c r="G650" s="68">
        <v>0</v>
      </c>
      <c r="H650" s="68">
        <v>0</v>
      </c>
      <c r="M650" s="67">
        <f t="shared" si="90"/>
        <v>0</v>
      </c>
      <c r="O650" s="53">
        <v>5</v>
      </c>
      <c r="P650" s="53">
        <v>11</v>
      </c>
      <c r="Q650" s="53">
        <f t="shared" ref="Q650:Q658" si="91">IF(P650=P649,Q649+1,1)</f>
        <v>3</v>
      </c>
    </row>
    <row r="651" spans="2:17" ht="15" hidden="1" customHeight="1" x14ac:dyDescent="0.2">
      <c r="B651" s="44"/>
      <c r="C651" s="65" t="s">
        <v>39</v>
      </c>
      <c r="D651" s="61" t="s">
        <v>109</v>
      </c>
      <c r="E651" s="62" t="s">
        <v>109</v>
      </c>
      <c r="F651" s="68">
        <v>0</v>
      </c>
      <c r="G651" s="68">
        <v>0</v>
      </c>
      <c r="H651" s="68">
        <v>0</v>
      </c>
      <c r="M651" s="67">
        <f t="shared" si="90"/>
        <v>0</v>
      </c>
      <c r="O651" s="53">
        <v>5</v>
      </c>
      <c r="P651" s="53">
        <v>11</v>
      </c>
      <c r="Q651" s="53">
        <f t="shared" si="91"/>
        <v>4</v>
      </c>
    </row>
    <row r="652" spans="2:17" ht="15" hidden="1" customHeight="1" x14ac:dyDescent="0.2">
      <c r="B652" s="44"/>
      <c r="C652" s="65" t="s">
        <v>39</v>
      </c>
      <c r="D652" s="61" t="s">
        <v>109</v>
      </c>
      <c r="E652" s="62" t="s">
        <v>109</v>
      </c>
      <c r="F652" s="68">
        <v>0</v>
      </c>
      <c r="G652" s="68">
        <v>0</v>
      </c>
      <c r="H652" s="68">
        <v>0</v>
      </c>
      <c r="M652" s="67">
        <f t="shared" si="90"/>
        <v>0</v>
      </c>
      <c r="O652" s="53">
        <v>5</v>
      </c>
      <c r="P652" s="53">
        <v>11</v>
      </c>
      <c r="Q652" s="53">
        <f t="shared" si="91"/>
        <v>5</v>
      </c>
    </row>
    <row r="653" spans="2:17" ht="15" hidden="1" customHeight="1" x14ac:dyDescent="0.2">
      <c r="B653" s="44"/>
      <c r="C653" s="65" t="s">
        <v>39</v>
      </c>
      <c r="D653" s="61" t="s">
        <v>109</v>
      </c>
      <c r="E653" s="62" t="s">
        <v>109</v>
      </c>
      <c r="F653" s="68">
        <v>0</v>
      </c>
      <c r="G653" s="68">
        <v>0</v>
      </c>
      <c r="H653" s="68">
        <v>0</v>
      </c>
      <c r="M653" s="67">
        <f t="shared" si="90"/>
        <v>0</v>
      </c>
      <c r="O653" s="53">
        <v>5</v>
      </c>
      <c r="P653" s="53">
        <v>11</v>
      </c>
      <c r="Q653" s="53">
        <f t="shared" si="91"/>
        <v>6</v>
      </c>
    </row>
    <row r="654" spans="2:17" ht="15" hidden="1" customHeight="1" x14ac:dyDescent="0.2">
      <c r="B654" s="44"/>
      <c r="C654" s="65" t="s">
        <v>39</v>
      </c>
      <c r="D654" s="61" t="s">
        <v>109</v>
      </c>
      <c r="E654" s="62" t="s">
        <v>109</v>
      </c>
      <c r="F654" s="68">
        <v>0</v>
      </c>
      <c r="G654" s="68">
        <v>0</v>
      </c>
      <c r="H654" s="68">
        <v>0</v>
      </c>
      <c r="M654" s="67">
        <f t="shared" si="90"/>
        <v>0</v>
      </c>
      <c r="O654" s="53">
        <v>5</v>
      </c>
      <c r="P654" s="53">
        <v>11</v>
      </c>
      <c r="Q654" s="53">
        <f t="shared" si="91"/>
        <v>7</v>
      </c>
    </row>
    <row r="655" spans="2:17" ht="15" hidden="1" customHeight="1" x14ac:dyDescent="0.2">
      <c r="B655" s="44"/>
      <c r="C655" s="65" t="s">
        <v>39</v>
      </c>
      <c r="D655" s="61" t="s">
        <v>109</v>
      </c>
      <c r="E655" s="62" t="s">
        <v>109</v>
      </c>
      <c r="F655" s="68">
        <v>0</v>
      </c>
      <c r="G655" s="68">
        <v>0</v>
      </c>
      <c r="H655" s="68">
        <v>0</v>
      </c>
      <c r="M655" s="67">
        <f t="shared" si="90"/>
        <v>0</v>
      </c>
      <c r="O655" s="53">
        <v>5</v>
      </c>
      <c r="P655" s="53">
        <v>11</v>
      </c>
      <c r="Q655" s="53">
        <f t="shared" si="91"/>
        <v>8</v>
      </c>
    </row>
    <row r="656" spans="2:17" ht="15" hidden="1" customHeight="1" x14ac:dyDescent="0.2">
      <c r="B656" s="44"/>
      <c r="C656" s="65" t="s">
        <v>39</v>
      </c>
      <c r="D656" s="61" t="s">
        <v>109</v>
      </c>
      <c r="E656" s="62" t="s">
        <v>109</v>
      </c>
      <c r="F656" s="68">
        <v>0</v>
      </c>
      <c r="G656" s="68">
        <v>0</v>
      </c>
      <c r="H656" s="68">
        <v>0</v>
      </c>
      <c r="M656" s="67">
        <f t="shared" si="90"/>
        <v>0</v>
      </c>
      <c r="O656" s="53">
        <v>5</v>
      </c>
      <c r="P656" s="53">
        <v>11</v>
      </c>
      <c r="Q656" s="53">
        <f t="shared" si="91"/>
        <v>9</v>
      </c>
    </row>
    <row r="657" spans="2:17" ht="15" hidden="1" customHeight="1" x14ac:dyDescent="0.2">
      <c r="B657" s="44"/>
      <c r="C657" s="65" t="s">
        <v>39</v>
      </c>
      <c r="D657" s="61" t="s">
        <v>109</v>
      </c>
      <c r="E657" s="62" t="s">
        <v>109</v>
      </c>
      <c r="F657" s="68">
        <v>0</v>
      </c>
      <c r="G657" s="68">
        <v>0</v>
      </c>
      <c r="H657" s="68">
        <v>0</v>
      </c>
      <c r="M657" s="67">
        <f t="shared" si="90"/>
        <v>0</v>
      </c>
      <c r="O657" s="53">
        <v>5</v>
      </c>
      <c r="P657" s="53">
        <v>11</v>
      </c>
      <c r="Q657" s="53">
        <f t="shared" si="91"/>
        <v>10</v>
      </c>
    </row>
    <row r="658" spans="2:17" ht="15" hidden="1" customHeight="1" x14ac:dyDescent="0.2">
      <c r="B658" s="44"/>
      <c r="C658" s="65" t="s">
        <v>40</v>
      </c>
      <c r="D658" s="61" t="s">
        <v>109</v>
      </c>
      <c r="E658" s="62" t="s">
        <v>109</v>
      </c>
      <c r="F658" s="68">
        <v>0</v>
      </c>
      <c r="G658" s="68">
        <v>0</v>
      </c>
      <c r="H658" s="68">
        <v>0</v>
      </c>
      <c r="M658" s="67">
        <f t="shared" si="90"/>
        <v>0</v>
      </c>
      <c r="O658" s="53">
        <v>5</v>
      </c>
      <c r="P658" s="53">
        <v>12</v>
      </c>
      <c r="Q658" s="53">
        <f t="shared" si="91"/>
        <v>1</v>
      </c>
    </row>
    <row r="659" spans="2:17" ht="15" hidden="1" customHeight="1" x14ac:dyDescent="0.2">
      <c r="B659" s="44"/>
      <c r="C659" s="73" t="s">
        <v>109</v>
      </c>
      <c r="D659" s="74"/>
      <c r="E659" s="75"/>
      <c r="F659" s="77">
        <v>0</v>
      </c>
      <c r="G659" s="77">
        <v>0</v>
      </c>
      <c r="H659" s="77">
        <v>0</v>
      </c>
      <c r="M659" s="59">
        <f>IF(SUM(M648:M658)=0,0,1)</f>
        <v>0</v>
      </c>
    </row>
    <row r="660" spans="2:17" ht="15" hidden="1" customHeight="1" x14ac:dyDescent="0.2">
      <c r="B660" s="44"/>
      <c r="C660" s="65"/>
      <c r="D660" s="61"/>
      <c r="E660" s="62"/>
      <c r="F660" s="68"/>
      <c r="G660" s="68"/>
      <c r="H660" s="68"/>
      <c r="M660" s="59">
        <f>IF(M659=0,0,1)</f>
        <v>0</v>
      </c>
    </row>
    <row r="661" spans="2:17" ht="15" hidden="1" customHeight="1" x14ac:dyDescent="0.2">
      <c r="B661" s="44"/>
      <c r="C661" s="65" t="s">
        <v>39</v>
      </c>
      <c r="D661" s="61" t="s">
        <v>109</v>
      </c>
      <c r="E661" s="62" t="s">
        <v>109</v>
      </c>
      <c r="F661" s="68">
        <v>0</v>
      </c>
      <c r="G661" s="68">
        <v>0</v>
      </c>
      <c r="H661" s="68">
        <v>0</v>
      </c>
      <c r="M661" s="67">
        <f>IF(LEN(E661)&lt;2,0,1)</f>
        <v>0</v>
      </c>
      <c r="O661" s="53">
        <v>5</v>
      </c>
      <c r="P661" s="53">
        <v>13</v>
      </c>
      <c r="Q661" s="66">
        <v>1</v>
      </c>
    </row>
    <row r="662" spans="2:17" ht="15" hidden="1" customHeight="1" x14ac:dyDescent="0.2">
      <c r="B662" s="44"/>
      <c r="C662" s="65" t="s">
        <v>39</v>
      </c>
      <c r="D662" s="61" t="s">
        <v>109</v>
      </c>
      <c r="E662" s="62" t="s">
        <v>109</v>
      </c>
      <c r="F662" s="68">
        <v>0</v>
      </c>
      <c r="G662" s="68">
        <v>0</v>
      </c>
      <c r="H662" s="68">
        <v>0</v>
      </c>
      <c r="M662" s="67">
        <f t="shared" ref="M662:M671" si="92">IF(LEN(E662)&lt;2,0,1)</f>
        <v>0</v>
      </c>
      <c r="O662" s="53">
        <v>5</v>
      </c>
      <c r="P662" s="53">
        <v>13</v>
      </c>
      <c r="Q662" s="53">
        <f>IF(P662=P661,Q661+1,1)</f>
        <v>2</v>
      </c>
    </row>
    <row r="663" spans="2:17" ht="15" hidden="1" customHeight="1" x14ac:dyDescent="0.2">
      <c r="B663" s="44"/>
      <c r="C663" s="65" t="s">
        <v>39</v>
      </c>
      <c r="D663" s="61" t="s">
        <v>109</v>
      </c>
      <c r="E663" s="62" t="s">
        <v>109</v>
      </c>
      <c r="F663" s="68">
        <v>0</v>
      </c>
      <c r="G663" s="68">
        <v>0</v>
      </c>
      <c r="H663" s="68">
        <v>0</v>
      </c>
      <c r="M663" s="67">
        <f t="shared" si="92"/>
        <v>0</v>
      </c>
      <c r="O663" s="53">
        <v>5</v>
      </c>
      <c r="P663" s="53">
        <v>13</v>
      </c>
      <c r="Q663" s="53">
        <f t="shared" ref="Q663:Q671" si="93">IF(P663=P662,Q662+1,1)</f>
        <v>3</v>
      </c>
    </row>
    <row r="664" spans="2:17" ht="15" hidden="1" customHeight="1" x14ac:dyDescent="0.2">
      <c r="B664" s="44"/>
      <c r="C664" s="65" t="s">
        <v>39</v>
      </c>
      <c r="D664" s="61" t="s">
        <v>109</v>
      </c>
      <c r="E664" s="62" t="s">
        <v>109</v>
      </c>
      <c r="F664" s="68">
        <v>0</v>
      </c>
      <c r="G664" s="68">
        <v>0</v>
      </c>
      <c r="H664" s="68">
        <v>0</v>
      </c>
      <c r="M664" s="67">
        <f t="shared" si="92"/>
        <v>0</v>
      </c>
      <c r="O664" s="53">
        <v>5</v>
      </c>
      <c r="P664" s="53">
        <v>13</v>
      </c>
      <c r="Q664" s="53">
        <f t="shared" si="93"/>
        <v>4</v>
      </c>
    </row>
    <row r="665" spans="2:17" ht="15" hidden="1" customHeight="1" x14ac:dyDescent="0.2">
      <c r="B665" s="44"/>
      <c r="C665" s="65" t="s">
        <v>39</v>
      </c>
      <c r="D665" s="61" t="s">
        <v>109</v>
      </c>
      <c r="E665" s="62" t="s">
        <v>109</v>
      </c>
      <c r="F665" s="68">
        <v>0</v>
      </c>
      <c r="G665" s="68">
        <v>0</v>
      </c>
      <c r="H665" s="68">
        <v>0</v>
      </c>
      <c r="M665" s="67">
        <f t="shared" si="92"/>
        <v>0</v>
      </c>
      <c r="O665" s="53">
        <v>5</v>
      </c>
      <c r="P665" s="53">
        <v>13</v>
      </c>
      <c r="Q665" s="53">
        <f t="shared" si="93"/>
        <v>5</v>
      </c>
    </row>
    <row r="666" spans="2:17" ht="15" hidden="1" customHeight="1" x14ac:dyDescent="0.2">
      <c r="B666" s="44"/>
      <c r="C666" s="65" t="s">
        <v>39</v>
      </c>
      <c r="D666" s="61" t="s">
        <v>109</v>
      </c>
      <c r="E666" s="62" t="s">
        <v>109</v>
      </c>
      <c r="F666" s="68">
        <v>0</v>
      </c>
      <c r="G666" s="68">
        <v>0</v>
      </c>
      <c r="H666" s="68">
        <v>0</v>
      </c>
      <c r="M666" s="67">
        <f t="shared" si="92"/>
        <v>0</v>
      </c>
      <c r="O666" s="53">
        <v>5</v>
      </c>
      <c r="P666" s="53">
        <v>13</v>
      </c>
      <c r="Q666" s="53">
        <f t="shared" si="93"/>
        <v>6</v>
      </c>
    </row>
    <row r="667" spans="2:17" ht="15" hidden="1" customHeight="1" x14ac:dyDescent="0.2">
      <c r="B667" s="44"/>
      <c r="C667" s="65" t="s">
        <v>39</v>
      </c>
      <c r="D667" s="61" t="s">
        <v>109</v>
      </c>
      <c r="E667" s="62" t="s">
        <v>109</v>
      </c>
      <c r="F667" s="68">
        <v>0</v>
      </c>
      <c r="G667" s="68">
        <v>0</v>
      </c>
      <c r="H667" s="68">
        <v>0</v>
      </c>
      <c r="M667" s="67">
        <f t="shared" si="92"/>
        <v>0</v>
      </c>
      <c r="O667" s="53">
        <v>5</v>
      </c>
      <c r="P667" s="53">
        <v>13</v>
      </c>
      <c r="Q667" s="53">
        <f t="shared" si="93"/>
        <v>7</v>
      </c>
    </row>
    <row r="668" spans="2:17" ht="15" hidden="1" customHeight="1" x14ac:dyDescent="0.2">
      <c r="B668" s="44"/>
      <c r="C668" s="65" t="s">
        <v>39</v>
      </c>
      <c r="D668" s="61" t="s">
        <v>109</v>
      </c>
      <c r="E668" s="62" t="s">
        <v>109</v>
      </c>
      <c r="F668" s="68">
        <v>0</v>
      </c>
      <c r="G668" s="68">
        <v>0</v>
      </c>
      <c r="H668" s="68">
        <v>0</v>
      </c>
      <c r="M668" s="67">
        <f t="shared" si="92"/>
        <v>0</v>
      </c>
      <c r="O668" s="53">
        <v>5</v>
      </c>
      <c r="P668" s="53">
        <v>13</v>
      </c>
      <c r="Q668" s="53">
        <f t="shared" si="93"/>
        <v>8</v>
      </c>
    </row>
    <row r="669" spans="2:17" ht="15" hidden="1" customHeight="1" x14ac:dyDescent="0.2">
      <c r="B669" s="44"/>
      <c r="C669" s="65" t="s">
        <v>39</v>
      </c>
      <c r="D669" s="61" t="s">
        <v>109</v>
      </c>
      <c r="E669" s="62" t="s">
        <v>109</v>
      </c>
      <c r="F669" s="68">
        <v>0</v>
      </c>
      <c r="G669" s="68">
        <v>0</v>
      </c>
      <c r="H669" s="68">
        <v>0</v>
      </c>
      <c r="M669" s="67">
        <f t="shared" si="92"/>
        <v>0</v>
      </c>
      <c r="O669" s="53">
        <v>5</v>
      </c>
      <c r="P669" s="53">
        <v>13</v>
      </c>
      <c r="Q669" s="53">
        <f t="shared" si="93"/>
        <v>9</v>
      </c>
    </row>
    <row r="670" spans="2:17" ht="15" hidden="1" customHeight="1" x14ac:dyDescent="0.2">
      <c r="B670" s="44"/>
      <c r="C670" s="65" t="s">
        <v>39</v>
      </c>
      <c r="D670" s="61" t="s">
        <v>109</v>
      </c>
      <c r="E670" s="62" t="s">
        <v>109</v>
      </c>
      <c r="F670" s="68">
        <v>0</v>
      </c>
      <c r="G670" s="68">
        <v>0</v>
      </c>
      <c r="H670" s="68">
        <v>0</v>
      </c>
      <c r="M670" s="67">
        <f t="shared" si="92"/>
        <v>0</v>
      </c>
      <c r="O670" s="53">
        <v>5</v>
      </c>
      <c r="P670" s="53">
        <v>13</v>
      </c>
      <c r="Q670" s="53">
        <f t="shared" si="93"/>
        <v>10</v>
      </c>
    </row>
    <row r="671" spans="2:17" ht="15" hidden="1" customHeight="1" x14ac:dyDescent="0.2">
      <c r="B671" s="44"/>
      <c r="C671" s="65" t="s">
        <v>40</v>
      </c>
      <c r="D671" s="61" t="s">
        <v>109</v>
      </c>
      <c r="E671" s="62" t="s">
        <v>109</v>
      </c>
      <c r="F671" s="68">
        <v>0</v>
      </c>
      <c r="G671" s="68">
        <v>0</v>
      </c>
      <c r="H671" s="68">
        <v>0</v>
      </c>
      <c r="M671" s="67">
        <f t="shared" si="92"/>
        <v>0</v>
      </c>
      <c r="O671" s="53">
        <v>5</v>
      </c>
      <c r="P671" s="53">
        <v>14</v>
      </c>
      <c r="Q671" s="53">
        <f t="shared" si="93"/>
        <v>1</v>
      </c>
    </row>
    <row r="672" spans="2:17" ht="15" hidden="1" customHeight="1" x14ac:dyDescent="0.2">
      <c r="B672" s="44"/>
      <c r="C672" s="73" t="s">
        <v>109</v>
      </c>
      <c r="D672" s="74"/>
      <c r="E672" s="75"/>
      <c r="F672" s="77">
        <v>0</v>
      </c>
      <c r="G672" s="77">
        <v>0</v>
      </c>
      <c r="H672" s="77">
        <v>0</v>
      </c>
      <c r="M672" s="59">
        <f>IF(SUM(M661:M671)=0,0,1)</f>
        <v>0</v>
      </c>
    </row>
    <row r="673" spans="2:17" ht="15" hidden="1" customHeight="1" x14ac:dyDescent="0.2">
      <c r="B673" s="44"/>
      <c r="C673" s="65"/>
      <c r="D673" s="61"/>
      <c r="E673" s="62"/>
      <c r="F673" s="68"/>
      <c r="G673" s="68"/>
      <c r="H673" s="68"/>
      <c r="M673" s="59">
        <f>IF(M672=0,0,1)</f>
        <v>0</v>
      </c>
    </row>
    <row r="674" spans="2:17" ht="15" hidden="1" customHeight="1" x14ac:dyDescent="0.2">
      <c r="B674" s="44"/>
      <c r="C674" s="65" t="s">
        <v>39</v>
      </c>
      <c r="D674" s="61" t="s">
        <v>109</v>
      </c>
      <c r="E674" s="62" t="s">
        <v>109</v>
      </c>
      <c r="F674" s="68">
        <v>0</v>
      </c>
      <c r="G674" s="68">
        <v>0</v>
      </c>
      <c r="H674" s="68">
        <v>0</v>
      </c>
      <c r="M674" s="67">
        <f>IF(LEN(E674)&lt;2,0,1)</f>
        <v>0</v>
      </c>
      <c r="O674" s="53">
        <v>5</v>
      </c>
      <c r="P674" s="53">
        <v>15</v>
      </c>
      <c r="Q674" s="66">
        <v>1</v>
      </c>
    </row>
    <row r="675" spans="2:17" ht="15" hidden="1" customHeight="1" x14ac:dyDescent="0.2">
      <c r="B675" s="44"/>
      <c r="C675" s="65" t="s">
        <v>39</v>
      </c>
      <c r="D675" s="61" t="s">
        <v>109</v>
      </c>
      <c r="E675" s="62" t="s">
        <v>109</v>
      </c>
      <c r="F675" s="68">
        <v>0</v>
      </c>
      <c r="G675" s="68">
        <v>0</v>
      </c>
      <c r="H675" s="68">
        <v>0</v>
      </c>
      <c r="M675" s="67">
        <f t="shared" ref="M675:M684" si="94">IF(LEN(E675)&lt;2,0,1)</f>
        <v>0</v>
      </c>
      <c r="O675" s="53">
        <v>5</v>
      </c>
      <c r="P675" s="53">
        <v>15</v>
      </c>
      <c r="Q675" s="53">
        <f>IF(P675=P674,Q674+1,1)</f>
        <v>2</v>
      </c>
    </row>
    <row r="676" spans="2:17" ht="15" hidden="1" customHeight="1" x14ac:dyDescent="0.2">
      <c r="B676" s="44"/>
      <c r="C676" s="65" t="s">
        <v>39</v>
      </c>
      <c r="D676" s="61" t="s">
        <v>109</v>
      </c>
      <c r="E676" s="62" t="s">
        <v>109</v>
      </c>
      <c r="F676" s="68">
        <v>0</v>
      </c>
      <c r="G676" s="68">
        <v>0</v>
      </c>
      <c r="H676" s="68">
        <v>0</v>
      </c>
      <c r="M676" s="67">
        <f t="shared" si="94"/>
        <v>0</v>
      </c>
      <c r="O676" s="53">
        <v>5</v>
      </c>
      <c r="P676" s="53">
        <v>15</v>
      </c>
      <c r="Q676" s="53">
        <f t="shared" ref="Q676:Q684" si="95">IF(P676=P675,Q675+1,1)</f>
        <v>3</v>
      </c>
    </row>
    <row r="677" spans="2:17" ht="15" hidden="1" customHeight="1" x14ac:dyDescent="0.2">
      <c r="B677" s="44"/>
      <c r="C677" s="65" t="s">
        <v>39</v>
      </c>
      <c r="D677" s="61" t="s">
        <v>109</v>
      </c>
      <c r="E677" s="62" t="s">
        <v>109</v>
      </c>
      <c r="F677" s="68">
        <v>0</v>
      </c>
      <c r="G677" s="68">
        <v>0</v>
      </c>
      <c r="H677" s="68">
        <v>0</v>
      </c>
      <c r="M677" s="67">
        <f t="shared" si="94"/>
        <v>0</v>
      </c>
      <c r="O677" s="53">
        <v>5</v>
      </c>
      <c r="P677" s="53">
        <v>15</v>
      </c>
      <c r="Q677" s="53">
        <f t="shared" si="95"/>
        <v>4</v>
      </c>
    </row>
    <row r="678" spans="2:17" ht="15" hidden="1" customHeight="1" x14ac:dyDescent="0.2">
      <c r="B678" s="44"/>
      <c r="C678" s="65" t="s">
        <v>39</v>
      </c>
      <c r="D678" s="61" t="s">
        <v>109</v>
      </c>
      <c r="E678" s="62" t="s">
        <v>109</v>
      </c>
      <c r="F678" s="68">
        <v>0</v>
      </c>
      <c r="G678" s="68">
        <v>0</v>
      </c>
      <c r="H678" s="68">
        <v>0</v>
      </c>
      <c r="M678" s="67">
        <f t="shared" si="94"/>
        <v>0</v>
      </c>
      <c r="O678" s="53">
        <v>5</v>
      </c>
      <c r="P678" s="53">
        <v>15</v>
      </c>
      <c r="Q678" s="53">
        <f t="shared" si="95"/>
        <v>5</v>
      </c>
    </row>
    <row r="679" spans="2:17" ht="15" hidden="1" customHeight="1" x14ac:dyDescent="0.2">
      <c r="B679" s="44"/>
      <c r="C679" s="65" t="s">
        <v>39</v>
      </c>
      <c r="D679" s="61" t="s">
        <v>109</v>
      </c>
      <c r="E679" s="62" t="s">
        <v>109</v>
      </c>
      <c r="F679" s="68">
        <v>0</v>
      </c>
      <c r="G679" s="68">
        <v>0</v>
      </c>
      <c r="H679" s="68">
        <v>0</v>
      </c>
      <c r="M679" s="67">
        <f t="shared" si="94"/>
        <v>0</v>
      </c>
      <c r="O679" s="53">
        <v>5</v>
      </c>
      <c r="P679" s="53">
        <v>15</v>
      </c>
      <c r="Q679" s="53">
        <f t="shared" si="95"/>
        <v>6</v>
      </c>
    </row>
    <row r="680" spans="2:17" ht="15" hidden="1" customHeight="1" x14ac:dyDescent="0.2">
      <c r="B680" s="44"/>
      <c r="C680" s="65" t="s">
        <v>39</v>
      </c>
      <c r="D680" s="61" t="s">
        <v>109</v>
      </c>
      <c r="E680" s="62" t="s">
        <v>109</v>
      </c>
      <c r="F680" s="68">
        <v>0</v>
      </c>
      <c r="G680" s="68">
        <v>0</v>
      </c>
      <c r="H680" s="68">
        <v>0</v>
      </c>
      <c r="M680" s="67">
        <f t="shared" si="94"/>
        <v>0</v>
      </c>
      <c r="O680" s="53">
        <v>5</v>
      </c>
      <c r="P680" s="53">
        <v>15</v>
      </c>
      <c r="Q680" s="53">
        <f t="shared" si="95"/>
        <v>7</v>
      </c>
    </row>
    <row r="681" spans="2:17" ht="15" hidden="1" customHeight="1" x14ac:dyDescent="0.2">
      <c r="B681" s="44"/>
      <c r="C681" s="65" t="s">
        <v>39</v>
      </c>
      <c r="D681" s="61" t="s">
        <v>109</v>
      </c>
      <c r="E681" s="62" t="s">
        <v>109</v>
      </c>
      <c r="F681" s="68">
        <v>0</v>
      </c>
      <c r="G681" s="68">
        <v>0</v>
      </c>
      <c r="H681" s="68">
        <v>0</v>
      </c>
      <c r="M681" s="67">
        <f t="shared" si="94"/>
        <v>0</v>
      </c>
      <c r="O681" s="53">
        <v>5</v>
      </c>
      <c r="P681" s="53">
        <v>15</v>
      </c>
      <c r="Q681" s="53">
        <f t="shared" si="95"/>
        <v>8</v>
      </c>
    </row>
    <row r="682" spans="2:17" ht="15" hidden="1" customHeight="1" x14ac:dyDescent="0.2">
      <c r="B682" s="44"/>
      <c r="C682" s="65" t="s">
        <v>39</v>
      </c>
      <c r="D682" s="61" t="s">
        <v>109</v>
      </c>
      <c r="E682" s="62" t="s">
        <v>109</v>
      </c>
      <c r="F682" s="68">
        <v>0</v>
      </c>
      <c r="G682" s="68">
        <v>0</v>
      </c>
      <c r="H682" s="68">
        <v>0</v>
      </c>
      <c r="M682" s="67">
        <f t="shared" si="94"/>
        <v>0</v>
      </c>
      <c r="O682" s="53">
        <v>5</v>
      </c>
      <c r="P682" s="53">
        <v>15</v>
      </c>
      <c r="Q682" s="53">
        <f t="shared" si="95"/>
        <v>9</v>
      </c>
    </row>
    <row r="683" spans="2:17" ht="15" hidden="1" customHeight="1" x14ac:dyDescent="0.2">
      <c r="B683" s="44"/>
      <c r="C683" s="65" t="s">
        <v>39</v>
      </c>
      <c r="D683" s="61" t="s">
        <v>109</v>
      </c>
      <c r="E683" s="62" t="s">
        <v>109</v>
      </c>
      <c r="F683" s="68">
        <v>0</v>
      </c>
      <c r="G683" s="68">
        <v>0</v>
      </c>
      <c r="H683" s="68">
        <v>0</v>
      </c>
      <c r="M683" s="67">
        <f t="shared" si="94"/>
        <v>0</v>
      </c>
      <c r="O683" s="53">
        <v>5</v>
      </c>
      <c r="P683" s="53">
        <v>15</v>
      </c>
      <c r="Q683" s="53">
        <f t="shared" si="95"/>
        <v>10</v>
      </c>
    </row>
    <row r="684" spans="2:17" ht="15" hidden="1" customHeight="1" x14ac:dyDescent="0.2">
      <c r="B684" s="44"/>
      <c r="C684" s="65" t="s">
        <v>40</v>
      </c>
      <c r="D684" s="61" t="s">
        <v>109</v>
      </c>
      <c r="E684" s="62" t="s">
        <v>109</v>
      </c>
      <c r="F684" s="68">
        <v>0</v>
      </c>
      <c r="G684" s="68">
        <v>0</v>
      </c>
      <c r="H684" s="68">
        <v>0</v>
      </c>
      <c r="M684" s="67">
        <f t="shared" si="94"/>
        <v>0</v>
      </c>
      <c r="O684" s="53">
        <v>5</v>
      </c>
      <c r="P684" s="53">
        <v>16</v>
      </c>
      <c r="Q684" s="53">
        <f t="shared" si="95"/>
        <v>1</v>
      </c>
    </row>
    <row r="685" spans="2:17" ht="15" hidden="1" customHeight="1" x14ac:dyDescent="0.2">
      <c r="B685" s="44"/>
      <c r="C685" s="73" t="s">
        <v>109</v>
      </c>
      <c r="D685" s="74"/>
      <c r="E685" s="75"/>
      <c r="F685" s="77">
        <v>0</v>
      </c>
      <c r="G685" s="77">
        <v>0</v>
      </c>
      <c r="H685" s="77">
        <v>0</v>
      </c>
      <c r="M685" s="59">
        <f>IF(SUM(M674:M684)=0,0,1)</f>
        <v>0</v>
      </c>
    </row>
    <row r="686" spans="2:17" ht="15" hidden="1" customHeight="1" x14ac:dyDescent="0.2">
      <c r="B686" s="44"/>
      <c r="C686" s="65"/>
      <c r="D686" s="61"/>
      <c r="E686" s="62"/>
      <c r="F686" s="68"/>
      <c r="G686" s="68"/>
      <c r="H686" s="68"/>
      <c r="M686" s="59">
        <f>IF(M685=0,0,1)</f>
        <v>0</v>
      </c>
    </row>
    <row r="687" spans="2:17" ht="15" hidden="1" customHeight="1" x14ac:dyDescent="0.2">
      <c r="B687" s="44"/>
      <c r="C687" s="65" t="s">
        <v>39</v>
      </c>
      <c r="D687" s="61" t="s">
        <v>109</v>
      </c>
      <c r="E687" s="62" t="s">
        <v>109</v>
      </c>
      <c r="F687" s="68">
        <v>0</v>
      </c>
      <c r="G687" s="68">
        <v>0</v>
      </c>
      <c r="H687" s="68">
        <v>0</v>
      </c>
      <c r="M687" s="67">
        <f>IF(LEN(E687)&lt;2,0,1)</f>
        <v>0</v>
      </c>
      <c r="O687" s="53">
        <v>5</v>
      </c>
      <c r="P687" s="53">
        <v>17</v>
      </c>
      <c r="Q687" s="66">
        <v>1</v>
      </c>
    </row>
    <row r="688" spans="2:17" ht="15" hidden="1" customHeight="1" x14ac:dyDescent="0.2">
      <c r="B688" s="44"/>
      <c r="C688" s="65" t="s">
        <v>39</v>
      </c>
      <c r="D688" s="61" t="s">
        <v>109</v>
      </c>
      <c r="E688" s="62" t="s">
        <v>109</v>
      </c>
      <c r="F688" s="68">
        <v>0</v>
      </c>
      <c r="G688" s="68">
        <v>0</v>
      </c>
      <c r="H688" s="68">
        <v>0</v>
      </c>
      <c r="M688" s="67">
        <f t="shared" ref="M688:M697" si="96">IF(LEN(E688)&lt;2,0,1)</f>
        <v>0</v>
      </c>
      <c r="O688" s="53">
        <v>5</v>
      </c>
      <c r="P688" s="53">
        <v>17</v>
      </c>
      <c r="Q688" s="53">
        <f>IF(P688=P687,Q687+1,1)</f>
        <v>2</v>
      </c>
    </row>
    <row r="689" spans="2:17" ht="15" hidden="1" customHeight="1" x14ac:dyDescent="0.2">
      <c r="B689" s="44"/>
      <c r="C689" s="65" t="s">
        <v>39</v>
      </c>
      <c r="D689" s="61" t="s">
        <v>109</v>
      </c>
      <c r="E689" s="62" t="s">
        <v>109</v>
      </c>
      <c r="F689" s="68">
        <v>0</v>
      </c>
      <c r="G689" s="68">
        <v>0</v>
      </c>
      <c r="H689" s="68">
        <v>0</v>
      </c>
      <c r="M689" s="67">
        <f t="shared" si="96"/>
        <v>0</v>
      </c>
      <c r="O689" s="53">
        <v>5</v>
      </c>
      <c r="P689" s="53">
        <v>17</v>
      </c>
      <c r="Q689" s="53">
        <f t="shared" ref="Q689:Q697" si="97">IF(P689=P688,Q688+1,1)</f>
        <v>3</v>
      </c>
    </row>
    <row r="690" spans="2:17" ht="15" hidden="1" customHeight="1" x14ac:dyDescent="0.2">
      <c r="B690" s="44"/>
      <c r="C690" s="65" t="s">
        <v>39</v>
      </c>
      <c r="D690" s="61" t="s">
        <v>109</v>
      </c>
      <c r="E690" s="62" t="s">
        <v>109</v>
      </c>
      <c r="F690" s="68">
        <v>0</v>
      </c>
      <c r="G690" s="68">
        <v>0</v>
      </c>
      <c r="H690" s="68">
        <v>0</v>
      </c>
      <c r="M690" s="67">
        <f t="shared" si="96"/>
        <v>0</v>
      </c>
      <c r="O690" s="53">
        <v>5</v>
      </c>
      <c r="P690" s="53">
        <v>17</v>
      </c>
      <c r="Q690" s="53">
        <f t="shared" si="97"/>
        <v>4</v>
      </c>
    </row>
    <row r="691" spans="2:17" ht="15" hidden="1" customHeight="1" x14ac:dyDescent="0.2">
      <c r="B691" s="44"/>
      <c r="C691" s="65" t="s">
        <v>39</v>
      </c>
      <c r="D691" s="61" t="s">
        <v>109</v>
      </c>
      <c r="E691" s="62" t="s">
        <v>109</v>
      </c>
      <c r="F691" s="68">
        <v>0</v>
      </c>
      <c r="G691" s="68">
        <v>0</v>
      </c>
      <c r="H691" s="68">
        <v>0</v>
      </c>
      <c r="M691" s="67">
        <f t="shared" si="96"/>
        <v>0</v>
      </c>
      <c r="O691" s="53">
        <v>5</v>
      </c>
      <c r="P691" s="53">
        <v>17</v>
      </c>
      <c r="Q691" s="53">
        <f t="shared" si="97"/>
        <v>5</v>
      </c>
    </row>
    <row r="692" spans="2:17" ht="15" hidden="1" customHeight="1" x14ac:dyDescent="0.2">
      <c r="B692" s="44"/>
      <c r="C692" s="65" t="s">
        <v>39</v>
      </c>
      <c r="D692" s="61" t="s">
        <v>109</v>
      </c>
      <c r="E692" s="62" t="s">
        <v>109</v>
      </c>
      <c r="F692" s="68">
        <v>0</v>
      </c>
      <c r="G692" s="68">
        <v>0</v>
      </c>
      <c r="H692" s="68">
        <v>0</v>
      </c>
      <c r="M692" s="67">
        <f t="shared" si="96"/>
        <v>0</v>
      </c>
      <c r="O692" s="53">
        <v>5</v>
      </c>
      <c r="P692" s="53">
        <v>17</v>
      </c>
      <c r="Q692" s="53">
        <f t="shared" si="97"/>
        <v>6</v>
      </c>
    </row>
    <row r="693" spans="2:17" ht="15" hidden="1" customHeight="1" x14ac:dyDescent="0.2">
      <c r="B693" s="44"/>
      <c r="C693" s="65" t="s">
        <v>39</v>
      </c>
      <c r="D693" s="61" t="s">
        <v>109</v>
      </c>
      <c r="E693" s="62" t="s">
        <v>109</v>
      </c>
      <c r="F693" s="68">
        <v>0</v>
      </c>
      <c r="G693" s="68">
        <v>0</v>
      </c>
      <c r="H693" s="68">
        <v>0</v>
      </c>
      <c r="M693" s="67">
        <f t="shared" si="96"/>
        <v>0</v>
      </c>
      <c r="O693" s="53">
        <v>5</v>
      </c>
      <c r="P693" s="53">
        <v>17</v>
      </c>
      <c r="Q693" s="53">
        <f t="shared" si="97"/>
        <v>7</v>
      </c>
    </row>
    <row r="694" spans="2:17" ht="15" hidden="1" customHeight="1" x14ac:dyDescent="0.2">
      <c r="B694" s="44"/>
      <c r="C694" s="65" t="s">
        <v>39</v>
      </c>
      <c r="D694" s="61" t="s">
        <v>109</v>
      </c>
      <c r="E694" s="62" t="s">
        <v>109</v>
      </c>
      <c r="F694" s="68">
        <v>0</v>
      </c>
      <c r="G694" s="68">
        <v>0</v>
      </c>
      <c r="H694" s="68">
        <v>0</v>
      </c>
      <c r="M694" s="67">
        <f t="shared" si="96"/>
        <v>0</v>
      </c>
      <c r="O694" s="53">
        <v>5</v>
      </c>
      <c r="P694" s="53">
        <v>17</v>
      </c>
      <c r="Q694" s="53">
        <f t="shared" si="97"/>
        <v>8</v>
      </c>
    </row>
    <row r="695" spans="2:17" ht="15" hidden="1" customHeight="1" x14ac:dyDescent="0.2">
      <c r="B695" s="44"/>
      <c r="C695" s="65" t="s">
        <v>39</v>
      </c>
      <c r="D695" s="61" t="s">
        <v>109</v>
      </c>
      <c r="E695" s="62" t="s">
        <v>109</v>
      </c>
      <c r="F695" s="68">
        <v>0</v>
      </c>
      <c r="G695" s="68">
        <v>0</v>
      </c>
      <c r="H695" s="68">
        <v>0</v>
      </c>
      <c r="M695" s="67">
        <f t="shared" si="96"/>
        <v>0</v>
      </c>
      <c r="O695" s="53">
        <v>5</v>
      </c>
      <c r="P695" s="53">
        <v>17</v>
      </c>
      <c r="Q695" s="53">
        <f t="shared" si="97"/>
        <v>9</v>
      </c>
    </row>
    <row r="696" spans="2:17" ht="15" hidden="1" customHeight="1" x14ac:dyDescent="0.2">
      <c r="B696" s="44"/>
      <c r="C696" s="65" t="s">
        <v>39</v>
      </c>
      <c r="D696" s="61" t="s">
        <v>109</v>
      </c>
      <c r="E696" s="62" t="s">
        <v>109</v>
      </c>
      <c r="F696" s="68">
        <v>0</v>
      </c>
      <c r="G696" s="68">
        <v>0</v>
      </c>
      <c r="H696" s="68">
        <v>0</v>
      </c>
      <c r="M696" s="67">
        <f t="shared" si="96"/>
        <v>0</v>
      </c>
      <c r="O696" s="53">
        <v>5</v>
      </c>
      <c r="P696" s="53">
        <v>17</v>
      </c>
      <c r="Q696" s="53">
        <f t="shared" si="97"/>
        <v>10</v>
      </c>
    </row>
    <row r="697" spans="2:17" ht="15" hidden="1" customHeight="1" x14ac:dyDescent="0.2">
      <c r="B697" s="44"/>
      <c r="C697" s="65" t="s">
        <v>40</v>
      </c>
      <c r="D697" s="61" t="s">
        <v>109</v>
      </c>
      <c r="E697" s="62" t="s">
        <v>109</v>
      </c>
      <c r="F697" s="68">
        <v>0</v>
      </c>
      <c r="G697" s="68">
        <v>0</v>
      </c>
      <c r="H697" s="68">
        <v>0</v>
      </c>
      <c r="M697" s="67">
        <f t="shared" si="96"/>
        <v>0</v>
      </c>
      <c r="O697" s="53">
        <v>5</v>
      </c>
      <c r="P697" s="53">
        <v>18</v>
      </c>
      <c r="Q697" s="53">
        <f t="shared" si="97"/>
        <v>1</v>
      </c>
    </row>
    <row r="698" spans="2:17" ht="15" hidden="1" customHeight="1" x14ac:dyDescent="0.2">
      <c r="B698" s="44"/>
      <c r="C698" s="73" t="s">
        <v>109</v>
      </c>
      <c r="D698" s="74"/>
      <c r="E698" s="75"/>
      <c r="F698" s="77">
        <v>0</v>
      </c>
      <c r="G698" s="77">
        <v>0</v>
      </c>
      <c r="H698" s="77">
        <v>0</v>
      </c>
      <c r="M698" s="59">
        <f>IF(SUM(M687:M697)=0,0,1)</f>
        <v>0</v>
      </c>
    </row>
    <row r="699" spans="2:17" ht="15" hidden="1" customHeight="1" x14ac:dyDescent="0.2">
      <c r="B699" s="44"/>
      <c r="C699" s="65"/>
      <c r="D699" s="61"/>
      <c r="E699" s="62"/>
      <c r="F699" s="68"/>
      <c r="G699" s="68"/>
      <c r="H699" s="68"/>
      <c r="M699" s="59">
        <f>IF(M698=0,0,1)</f>
        <v>0</v>
      </c>
    </row>
    <row r="700" spans="2:17" ht="15" hidden="1" customHeight="1" x14ac:dyDescent="0.2">
      <c r="B700" s="44"/>
      <c r="C700" s="65" t="s">
        <v>39</v>
      </c>
      <c r="D700" s="61" t="s">
        <v>109</v>
      </c>
      <c r="E700" s="62" t="s">
        <v>109</v>
      </c>
      <c r="F700" s="68">
        <v>0</v>
      </c>
      <c r="G700" s="68">
        <v>0</v>
      </c>
      <c r="H700" s="68">
        <v>0</v>
      </c>
      <c r="M700" s="67">
        <f>IF(LEN(E700)&lt;2,0,1)</f>
        <v>0</v>
      </c>
      <c r="O700" s="53">
        <v>5</v>
      </c>
      <c r="P700" s="53">
        <v>19</v>
      </c>
      <c r="Q700" s="66">
        <v>1</v>
      </c>
    </row>
    <row r="701" spans="2:17" ht="15" hidden="1" customHeight="1" x14ac:dyDescent="0.2">
      <c r="B701" s="44"/>
      <c r="C701" s="65" t="s">
        <v>39</v>
      </c>
      <c r="D701" s="61" t="s">
        <v>109</v>
      </c>
      <c r="E701" s="62" t="s">
        <v>109</v>
      </c>
      <c r="F701" s="68">
        <v>0</v>
      </c>
      <c r="G701" s="68">
        <v>0</v>
      </c>
      <c r="H701" s="68">
        <v>0</v>
      </c>
      <c r="M701" s="67">
        <f t="shared" ref="M701:M710" si="98">IF(LEN(E701)&lt;2,0,1)</f>
        <v>0</v>
      </c>
      <c r="O701" s="53">
        <v>5</v>
      </c>
      <c r="P701" s="53">
        <v>19</v>
      </c>
      <c r="Q701" s="53">
        <f>IF(P701=P700,Q700+1,1)</f>
        <v>2</v>
      </c>
    </row>
    <row r="702" spans="2:17" ht="15" hidden="1" customHeight="1" x14ac:dyDescent="0.2">
      <c r="B702" s="44"/>
      <c r="C702" s="65" t="s">
        <v>39</v>
      </c>
      <c r="D702" s="61" t="s">
        <v>109</v>
      </c>
      <c r="E702" s="62" t="s">
        <v>109</v>
      </c>
      <c r="F702" s="68">
        <v>0</v>
      </c>
      <c r="G702" s="68">
        <v>0</v>
      </c>
      <c r="H702" s="68">
        <v>0</v>
      </c>
      <c r="M702" s="67">
        <f t="shared" si="98"/>
        <v>0</v>
      </c>
      <c r="O702" s="53">
        <v>5</v>
      </c>
      <c r="P702" s="53">
        <v>19</v>
      </c>
      <c r="Q702" s="53">
        <f t="shared" ref="Q702:Q710" si="99">IF(P702=P701,Q701+1,1)</f>
        <v>3</v>
      </c>
    </row>
    <row r="703" spans="2:17" ht="15" hidden="1" customHeight="1" x14ac:dyDescent="0.2">
      <c r="B703" s="44"/>
      <c r="C703" s="65" t="s">
        <v>39</v>
      </c>
      <c r="D703" s="61" t="s">
        <v>109</v>
      </c>
      <c r="E703" s="62" t="s">
        <v>109</v>
      </c>
      <c r="F703" s="68">
        <v>0</v>
      </c>
      <c r="G703" s="68">
        <v>0</v>
      </c>
      <c r="H703" s="68">
        <v>0</v>
      </c>
      <c r="M703" s="67">
        <f t="shared" si="98"/>
        <v>0</v>
      </c>
      <c r="O703" s="53">
        <v>5</v>
      </c>
      <c r="P703" s="53">
        <v>19</v>
      </c>
      <c r="Q703" s="53">
        <f t="shared" si="99"/>
        <v>4</v>
      </c>
    </row>
    <row r="704" spans="2:17" ht="15" hidden="1" customHeight="1" x14ac:dyDescent="0.2">
      <c r="B704" s="44"/>
      <c r="C704" s="65" t="s">
        <v>39</v>
      </c>
      <c r="D704" s="61" t="s">
        <v>109</v>
      </c>
      <c r="E704" s="62" t="s">
        <v>109</v>
      </c>
      <c r="F704" s="68">
        <v>0</v>
      </c>
      <c r="G704" s="68">
        <v>0</v>
      </c>
      <c r="H704" s="68">
        <v>0</v>
      </c>
      <c r="M704" s="67">
        <f t="shared" si="98"/>
        <v>0</v>
      </c>
      <c r="O704" s="53">
        <v>5</v>
      </c>
      <c r="P704" s="53">
        <v>19</v>
      </c>
      <c r="Q704" s="53">
        <f t="shared" si="99"/>
        <v>5</v>
      </c>
    </row>
    <row r="705" spans="2:17" ht="15" hidden="1" customHeight="1" x14ac:dyDescent="0.2">
      <c r="B705" s="44"/>
      <c r="C705" s="65" t="s">
        <v>39</v>
      </c>
      <c r="D705" s="61" t="s">
        <v>109</v>
      </c>
      <c r="E705" s="62" t="s">
        <v>109</v>
      </c>
      <c r="F705" s="68">
        <v>0</v>
      </c>
      <c r="G705" s="68">
        <v>0</v>
      </c>
      <c r="H705" s="68">
        <v>0</v>
      </c>
      <c r="M705" s="67">
        <f t="shared" si="98"/>
        <v>0</v>
      </c>
      <c r="O705" s="53">
        <v>5</v>
      </c>
      <c r="P705" s="53">
        <v>19</v>
      </c>
      <c r="Q705" s="53">
        <f t="shared" si="99"/>
        <v>6</v>
      </c>
    </row>
    <row r="706" spans="2:17" ht="15" hidden="1" customHeight="1" x14ac:dyDescent="0.2">
      <c r="B706" s="44"/>
      <c r="C706" s="65" t="s">
        <v>39</v>
      </c>
      <c r="D706" s="61" t="s">
        <v>109</v>
      </c>
      <c r="E706" s="62" t="s">
        <v>109</v>
      </c>
      <c r="F706" s="68">
        <v>0</v>
      </c>
      <c r="G706" s="68">
        <v>0</v>
      </c>
      <c r="H706" s="68">
        <v>0</v>
      </c>
      <c r="M706" s="67">
        <f t="shared" si="98"/>
        <v>0</v>
      </c>
      <c r="O706" s="53">
        <v>5</v>
      </c>
      <c r="P706" s="53">
        <v>19</v>
      </c>
      <c r="Q706" s="53">
        <f t="shared" si="99"/>
        <v>7</v>
      </c>
    </row>
    <row r="707" spans="2:17" ht="15" hidden="1" customHeight="1" x14ac:dyDescent="0.2">
      <c r="B707" s="44"/>
      <c r="C707" s="65" t="s">
        <v>39</v>
      </c>
      <c r="D707" s="61" t="s">
        <v>109</v>
      </c>
      <c r="E707" s="62" t="s">
        <v>109</v>
      </c>
      <c r="F707" s="68">
        <v>0</v>
      </c>
      <c r="G707" s="68">
        <v>0</v>
      </c>
      <c r="H707" s="68">
        <v>0</v>
      </c>
      <c r="M707" s="67">
        <f t="shared" si="98"/>
        <v>0</v>
      </c>
      <c r="O707" s="53">
        <v>5</v>
      </c>
      <c r="P707" s="53">
        <v>19</v>
      </c>
      <c r="Q707" s="53">
        <f t="shared" si="99"/>
        <v>8</v>
      </c>
    </row>
    <row r="708" spans="2:17" ht="15" hidden="1" customHeight="1" x14ac:dyDescent="0.2">
      <c r="B708" s="44"/>
      <c r="C708" s="65" t="s">
        <v>39</v>
      </c>
      <c r="D708" s="61" t="s">
        <v>109</v>
      </c>
      <c r="E708" s="62" t="s">
        <v>109</v>
      </c>
      <c r="F708" s="68">
        <v>0</v>
      </c>
      <c r="G708" s="68">
        <v>0</v>
      </c>
      <c r="H708" s="68">
        <v>0</v>
      </c>
      <c r="M708" s="67">
        <f t="shared" si="98"/>
        <v>0</v>
      </c>
      <c r="O708" s="53">
        <v>5</v>
      </c>
      <c r="P708" s="53">
        <v>19</v>
      </c>
      <c r="Q708" s="53">
        <f t="shared" si="99"/>
        <v>9</v>
      </c>
    </row>
    <row r="709" spans="2:17" ht="15" hidden="1" customHeight="1" x14ac:dyDescent="0.2">
      <c r="B709" s="44"/>
      <c r="C709" s="65" t="s">
        <v>39</v>
      </c>
      <c r="D709" s="61" t="s">
        <v>109</v>
      </c>
      <c r="E709" s="62" t="s">
        <v>109</v>
      </c>
      <c r="F709" s="68">
        <v>0</v>
      </c>
      <c r="G709" s="68">
        <v>0</v>
      </c>
      <c r="H709" s="68">
        <v>0</v>
      </c>
      <c r="M709" s="67">
        <f t="shared" si="98"/>
        <v>0</v>
      </c>
      <c r="O709" s="53">
        <v>5</v>
      </c>
      <c r="P709" s="53">
        <v>19</v>
      </c>
      <c r="Q709" s="53">
        <f t="shared" si="99"/>
        <v>10</v>
      </c>
    </row>
    <row r="710" spans="2:17" ht="15" hidden="1" customHeight="1" x14ac:dyDescent="0.2">
      <c r="B710" s="44"/>
      <c r="C710" s="65" t="s">
        <v>40</v>
      </c>
      <c r="D710" s="61" t="s">
        <v>109</v>
      </c>
      <c r="E710" s="62" t="s">
        <v>109</v>
      </c>
      <c r="F710" s="68">
        <v>0</v>
      </c>
      <c r="G710" s="68">
        <v>0</v>
      </c>
      <c r="H710" s="68">
        <v>0</v>
      </c>
      <c r="M710" s="67">
        <f t="shared" si="98"/>
        <v>0</v>
      </c>
      <c r="O710" s="53">
        <v>5</v>
      </c>
      <c r="P710" s="53">
        <v>20</v>
      </c>
      <c r="Q710" s="53">
        <f t="shared" si="99"/>
        <v>1</v>
      </c>
    </row>
    <row r="711" spans="2:17" ht="15" hidden="1" customHeight="1" x14ac:dyDescent="0.2">
      <c r="B711" s="44"/>
      <c r="C711" s="73" t="s">
        <v>109</v>
      </c>
      <c r="D711" s="74"/>
      <c r="E711" s="75"/>
      <c r="F711" s="77">
        <v>0</v>
      </c>
      <c r="G711" s="77">
        <v>0</v>
      </c>
      <c r="H711" s="77">
        <v>0</v>
      </c>
      <c r="M711" s="59">
        <f>IF(SUM(M700:M710)=0,0,1)</f>
        <v>0</v>
      </c>
    </row>
    <row r="712" spans="2:17" ht="15" hidden="1" customHeight="1" x14ac:dyDescent="0.2">
      <c r="B712" s="44"/>
      <c r="C712" s="65"/>
      <c r="D712" s="61"/>
      <c r="E712" s="62"/>
      <c r="F712" s="68"/>
      <c r="G712" s="68"/>
      <c r="H712" s="68"/>
      <c r="M712" s="59">
        <v>0</v>
      </c>
    </row>
    <row r="713" spans="2:17" ht="15" customHeight="1" x14ac:dyDescent="0.2">
      <c r="B713" s="44"/>
      <c r="C713" s="79" t="s">
        <v>49</v>
      </c>
      <c r="D713" s="80"/>
      <c r="E713" s="81"/>
      <c r="F713" s="76">
        <v>10640628</v>
      </c>
      <c r="G713" s="76">
        <v>11304234</v>
      </c>
      <c r="H713" s="76">
        <v>11287445</v>
      </c>
      <c r="M713" s="59">
        <v>1</v>
      </c>
    </row>
    <row r="714" spans="2:17" ht="15" customHeight="1" x14ac:dyDescent="0.2">
      <c r="B714" s="44"/>
      <c r="C714" s="65"/>
      <c r="D714" s="61"/>
      <c r="E714" s="62"/>
      <c r="F714" s="13"/>
      <c r="G714" s="13"/>
      <c r="H714" s="13"/>
      <c r="M714" s="59">
        <v>1</v>
      </c>
      <c r="P714" s="66"/>
      <c r="Q714" s="66"/>
    </row>
    <row r="715" spans="2:17" ht="15" customHeight="1" x14ac:dyDescent="0.2">
      <c r="B715" s="44"/>
      <c r="C715" s="60" t="s">
        <v>50</v>
      </c>
      <c r="D715" s="61"/>
      <c r="E715" s="62"/>
      <c r="F715" s="82"/>
      <c r="G715" s="82"/>
      <c r="H715" s="82"/>
      <c r="M715" s="59">
        <v>1</v>
      </c>
      <c r="P715" s="66"/>
    </row>
    <row r="716" spans="2:17" ht="15" customHeight="1" x14ac:dyDescent="0.2">
      <c r="B716" s="44"/>
      <c r="C716" s="64">
        <v>0</v>
      </c>
      <c r="D716" s="61"/>
      <c r="E716" s="62"/>
      <c r="F716" s="82"/>
      <c r="G716" s="82"/>
      <c r="H716" s="82"/>
      <c r="M716" s="59">
        <v>1</v>
      </c>
      <c r="P716" s="66"/>
    </row>
    <row r="717" spans="2:17" ht="15" hidden="1" customHeight="1" x14ac:dyDescent="0.2">
      <c r="B717" s="44"/>
      <c r="C717" s="65" t="s">
        <v>38</v>
      </c>
      <c r="D717" s="61" t="s">
        <v>109</v>
      </c>
      <c r="E717" s="62" t="s">
        <v>109</v>
      </c>
      <c r="F717" s="68">
        <v>0</v>
      </c>
      <c r="G717" s="68">
        <v>0</v>
      </c>
      <c r="H717" s="68">
        <v>0</v>
      </c>
      <c r="I717" s="66"/>
      <c r="J717" s="66"/>
      <c r="K717" s="66"/>
      <c r="L717" s="66"/>
      <c r="M717" s="67">
        <f>IF(LEN(E717)&lt;2,0,1)</f>
        <v>0</v>
      </c>
      <c r="O717" s="53">
        <v>6</v>
      </c>
      <c r="P717" s="66"/>
      <c r="Q717" s="66">
        <v>1</v>
      </c>
    </row>
    <row r="718" spans="2:17" ht="15" hidden="1" customHeight="1" x14ac:dyDescent="0.2">
      <c r="B718" s="44"/>
      <c r="C718" s="65" t="s">
        <v>38</v>
      </c>
      <c r="D718" s="61" t="s">
        <v>109</v>
      </c>
      <c r="E718" s="62" t="s">
        <v>109</v>
      </c>
      <c r="F718" s="68">
        <v>0</v>
      </c>
      <c r="G718" s="68">
        <v>0</v>
      </c>
      <c r="H718" s="68">
        <v>0</v>
      </c>
      <c r="M718" s="67">
        <f>IF(LEN(E718)&lt;2,0,1)</f>
        <v>0</v>
      </c>
      <c r="O718" s="53">
        <v>6</v>
      </c>
      <c r="P718" s="66"/>
      <c r="Q718" s="53">
        <f>IF(P718=P717,Q717+1,1)</f>
        <v>2</v>
      </c>
    </row>
    <row r="719" spans="2:17" ht="15" hidden="1" customHeight="1" x14ac:dyDescent="0.2">
      <c r="B719" s="44"/>
      <c r="C719" s="65" t="s">
        <v>38</v>
      </c>
      <c r="D719" s="61" t="s">
        <v>109</v>
      </c>
      <c r="E719" s="62" t="s">
        <v>109</v>
      </c>
      <c r="F719" s="68">
        <v>0</v>
      </c>
      <c r="G719" s="68">
        <v>0</v>
      </c>
      <c r="H719" s="68">
        <v>0</v>
      </c>
      <c r="M719" s="67">
        <f>IF(LEN(E719)&lt;2,0,1)</f>
        <v>0</v>
      </c>
      <c r="O719" s="53">
        <v>6</v>
      </c>
      <c r="P719" s="66"/>
      <c r="Q719" s="53">
        <f>IF(P719=P718,Q718+1,1)</f>
        <v>3</v>
      </c>
    </row>
    <row r="720" spans="2:17" ht="15" hidden="1" customHeight="1" x14ac:dyDescent="0.2">
      <c r="B720" s="44"/>
      <c r="C720" s="65" t="s">
        <v>38</v>
      </c>
      <c r="D720" s="61" t="s">
        <v>109</v>
      </c>
      <c r="E720" s="62" t="s">
        <v>109</v>
      </c>
      <c r="F720" s="68">
        <v>0</v>
      </c>
      <c r="G720" s="68">
        <v>0</v>
      </c>
      <c r="H720" s="68">
        <v>0</v>
      </c>
      <c r="M720" s="67">
        <f>IF(LEN(E720)&lt;2,0,1)</f>
        <v>0</v>
      </c>
      <c r="O720" s="53">
        <v>6</v>
      </c>
      <c r="P720" s="66"/>
      <c r="Q720" s="53">
        <f>IF(P720=P719,Q719+1,1)</f>
        <v>4</v>
      </c>
    </row>
    <row r="721" spans="2:24" ht="15" hidden="1" customHeight="1" x14ac:dyDescent="0.2">
      <c r="B721" s="44"/>
      <c r="C721" s="65" t="s">
        <v>38</v>
      </c>
      <c r="D721" s="61" t="s">
        <v>109</v>
      </c>
      <c r="E721" s="62" t="s">
        <v>109</v>
      </c>
      <c r="F721" s="68">
        <v>0</v>
      </c>
      <c r="G721" s="68">
        <v>0</v>
      </c>
      <c r="H721" s="68">
        <v>0</v>
      </c>
      <c r="M721" s="67">
        <f>IF(LEN(E721)&lt;2,0,1)</f>
        <v>0</v>
      </c>
      <c r="O721" s="53">
        <v>6</v>
      </c>
      <c r="P721" s="66"/>
      <c r="Q721" s="53">
        <f>IF(P721=P720,Q720+1,1)</f>
        <v>5</v>
      </c>
    </row>
    <row r="722" spans="2:24" ht="5.0999999999999996" hidden="1" customHeight="1" x14ac:dyDescent="0.2">
      <c r="B722" s="44"/>
      <c r="C722" s="69"/>
      <c r="D722" s="70"/>
      <c r="E722" s="71"/>
      <c r="F722" s="85"/>
      <c r="G722" s="85"/>
      <c r="H722" s="85"/>
      <c r="M722" s="59">
        <f>IF(SUM(M717:M721)=0,0,1)</f>
        <v>0</v>
      </c>
      <c r="U722" s="66"/>
      <c r="V722" s="66"/>
      <c r="W722" s="66"/>
      <c r="X722" s="66"/>
    </row>
    <row r="723" spans="2:24" ht="15" hidden="1" customHeight="1" x14ac:dyDescent="0.2">
      <c r="B723" s="44"/>
      <c r="C723" s="65"/>
      <c r="D723" s="61"/>
      <c r="E723" s="62"/>
      <c r="F723" s="68"/>
      <c r="G723" s="68"/>
      <c r="H723" s="68"/>
      <c r="M723" s="59">
        <f>IF(M722=0,0,1)</f>
        <v>0</v>
      </c>
    </row>
    <row r="724" spans="2:24" ht="15" customHeight="1" x14ac:dyDescent="0.2">
      <c r="B724" s="44"/>
      <c r="C724" s="65" t="s">
        <v>39</v>
      </c>
      <c r="D724" s="61" t="s">
        <v>436</v>
      </c>
      <c r="E724" s="62" t="s">
        <v>437</v>
      </c>
      <c r="F724" s="13">
        <v>349235</v>
      </c>
      <c r="G724" s="13">
        <v>369785</v>
      </c>
      <c r="H724" s="13">
        <v>366063</v>
      </c>
      <c r="M724" s="67">
        <f>IF(LEN(E724)&lt;2,0,1)</f>
        <v>1</v>
      </c>
      <c r="O724" s="53">
        <v>6</v>
      </c>
      <c r="P724" s="66">
        <v>1</v>
      </c>
      <c r="Q724" s="66">
        <v>1</v>
      </c>
    </row>
    <row r="725" spans="2:24" ht="15" customHeight="1" x14ac:dyDescent="0.2">
      <c r="B725" s="44"/>
      <c r="C725" s="65" t="s">
        <v>39</v>
      </c>
      <c r="D725" s="61" t="s">
        <v>438</v>
      </c>
      <c r="E725" s="62" t="s">
        <v>439</v>
      </c>
      <c r="F725" s="13">
        <v>199442</v>
      </c>
      <c r="G725" s="13">
        <v>215400</v>
      </c>
      <c r="H725" s="13">
        <v>218732</v>
      </c>
      <c r="M725" s="67">
        <f t="shared" ref="M725:M734" si="100">IF(LEN(E725)&lt;2,0,1)</f>
        <v>1</v>
      </c>
      <c r="O725" s="53">
        <v>6</v>
      </c>
      <c r="P725" s="66">
        <v>1</v>
      </c>
      <c r="Q725" s="53">
        <f>IF(P725=P724,Q724+1,1)</f>
        <v>2</v>
      </c>
    </row>
    <row r="726" spans="2:24" ht="15" customHeight="1" x14ac:dyDescent="0.2">
      <c r="B726" s="44"/>
      <c r="C726" s="65" t="s">
        <v>39</v>
      </c>
      <c r="D726" s="61" t="s">
        <v>440</v>
      </c>
      <c r="E726" s="62" t="s">
        <v>441</v>
      </c>
      <c r="F726" s="13">
        <v>269849</v>
      </c>
      <c r="G726" s="13">
        <v>289222</v>
      </c>
      <c r="H726" s="13">
        <v>290571</v>
      </c>
      <c r="M726" s="67">
        <f t="shared" si="100"/>
        <v>1</v>
      </c>
      <c r="O726" s="53">
        <v>6</v>
      </c>
      <c r="P726" s="66">
        <v>1</v>
      </c>
      <c r="Q726" s="53">
        <f t="shared" ref="Q726:Q734" si="101">IF(P726=P725,Q725+1,1)</f>
        <v>3</v>
      </c>
    </row>
    <row r="727" spans="2:24" ht="15" customHeight="1" x14ac:dyDescent="0.2">
      <c r="B727" s="44"/>
      <c r="C727" s="65" t="s">
        <v>39</v>
      </c>
      <c r="D727" s="61" t="s">
        <v>442</v>
      </c>
      <c r="E727" s="62" t="s">
        <v>443</v>
      </c>
      <c r="F727" s="13">
        <v>132763</v>
      </c>
      <c r="G727" s="13">
        <v>140014</v>
      </c>
      <c r="H727" s="13">
        <v>138485</v>
      </c>
      <c r="M727" s="67">
        <f t="shared" si="100"/>
        <v>1</v>
      </c>
      <c r="O727" s="53">
        <v>6</v>
      </c>
      <c r="P727" s="66">
        <v>1</v>
      </c>
      <c r="Q727" s="53">
        <f t="shared" si="101"/>
        <v>4</v>
      </c>
    </row>
    <row r="728" spans="2:24" ht="15" customHeight="1" x14ac:dyDescent="0.2">
      <c r="B728" s="44"/>
      <c r="C728" s="65" t="s">
        <v>39</v>
      </c>
      <c r="D728" s="61" t="s">
        <v>444</v>
      </c>
      <c r="E728" s="62" t="s">
        <v>445</v>
      </c>
      <c r="F728" s="13">
        <v>134933</v>
      </c>
      <c r="G728" s="13">
        <v>144333</v>
      </c>
      <c r="H728" s="13">
        <v>145179</v>
      </c>
      <c r="M728" s="67">
        <f t="shared" si="100"/>
        <v>1</v>
      </c>
      <c r="O728" s="53">
        <v>6</v>
      </c>
      <c r="P728" s="66">
        <v>1</v>
      </c>
      <c r="Q728" s="53">
        <f t="shared" si="101"/>
        <v>5</v>
      </c>
    </row>
    <row r="729" spans="2:24" ht="15" customHeight="1" x14ac:dyDescent="0.2">
      <c r="B729" s="44"/>
      <c r="C729" s="65" t="s">
        <v>39</v>
      </c>
      <c r="D729" s="61" t="s">
        <v>446</v>
      </c>
      <c r="E729" s="62" t="s">
        <v>447</v>
      </c>
      <c r="F729" s="13">
        <v>82053</v>
      </c>
      <c r="G729" s="13">
        <v>87619</v>
      </c>
      <c r="H729" s="13">
        <v>87916</v>
      </c>
      <c r="M729" s="67">
        <f t="shared" si="100"/>
        <v>1</v>
      </c>
      <c r="O729" s="53">
        <v>6</v>
      </c>
      <c r="P729" s="66">
        <v>1</v>
      </c>
      <c r="Q729" s="53">
        <f t="shared" si="101"/>
        <v>6</v>
      </c>
    </row>
    <row r="730" spans="2:24" ht="15" customHeight="1" x14ac:dyDescent="0.2">
      <c r="B730" s="44"/>
      <c r="C730" s="65" t="s">
        <v>39</v>
      </c>
      <c r="D730" s="61" t="s">
        <v>448</v>
      </c>
      <c r="E730" s="62" t="s">
        <v>449</v>
      </c>
      <c r="F730" s="13">
        <v>331028</v>
      </c>
      <c r="G730" s="13">
        <v>359071</v>
      </c>
      <c r="H730" s="13">
        <v>367809</v>
      </c>
      <c r="M730" s="67">
        <f t="shared" si="100"/>
        <v>1</v>
      </c>
      <c r="O730" s="53">
        <v>6</v>
      </c>
      <c r="P730" s="66">
        <v>1</v>
      </c>
      <c r="Q730" s="53">
        <f t="shared" si="101"/>
        <v>7</v>
      </c>
    </row>
    <row r="731" spans="2:24" ht="15" hidden="1" customHeight="1" x14ac:dyDescent="0.2">
      <c r="B731" s="44"/>
      <c r="C731" s="65" t="s">
        <v>39</v>
      </c>
      <c r="D731" s="61" t="s">
        <v>109</v>
      </c>
      <c r="E731" s="62" t="s">
        <v>109</v>
      </c>
      <c r="F731" s="68">
        <v>0</v>
      </c>
      <c r="G731" s="68">
        <v>0</v>
      </c>
      <c r="H731" s="68">
        <v>0</v>
      </c>
      <c r="M731" s="67">
        <f t="shared" si="100"/>
        <v>0</v>
      </c>
      <c r="O731" s="53">
        <v>6</v>
      </c>
      <c r="P731" s="66">
        <v>1</v>
      </c>
      <c r="Q731" s="53">
        <f t="shared" si="101"/>
        <v>8</v>
      </c>
    </row>
    <row r="732" spans="2:24" ht="15" hidden="1" customHeight="1" x14ac:dyDescent="0.2">
      <c r="B732" s="44"/>
      <c r="C732" s="65" t="s">
        <v>39</v>
      </c>
      <c r="D732" s="61" t="s">
        <v>109</v>
      </c>
      <c r="E732" s="62" t="s">
        <v>109</v>
      </c>
      <c r="F732" s="68">
        <v>0</v>
      </c>
      <c r="G732" s="68">
        <v>0</v>
      </c>
      <c r="H732" s="68">
        <v>0</v>
      </c>
      <c r="M732" s="67">
        <f t="shared" si="100"/>
        <v>0</v>
      </c>
      <c r="O732" s="53">
        <v>6</v>
      </c>
      <c r="P732" s="66">
        <v>1</v>
      </c>
      <c r="Q732" s="53">
        <f t="shared" si="101"/>
        <v>9</v>
      </c>
    </row>
    <row r="733" spans="2:24" ht="15" hidden="1" customHeight="1" x14ac:dyDescent="0.2">
      <c r="B733" s="44"/>
      <c r="C733" s="65" t="s">
        <v>39</v>
      </c>
      <c r="D733" s="61" t="s">
        <v>109</v>
      </c>
      <c r="E733" s="62" t="s">
        <v>109</v>
      </c>
      <c r="F733" s="68">
        <v>0</v>
      </c>
      <c r="G733" s="68">
        <v>0</v>
      </c>
      <c r="H733" s="68">
        <v>0</v>
      </c>
      <c r="M733" s="67">
        <f t="shared" si="100"/>
        <v>0</v>
      </c>
      <c r="O733" s="53">
        <v>6</v>
      </c>
      <c r="P733" s="66">
        <v>1</v>
      </c>
      <c r="Q733" s="53">
        <f t="shared" si="101"/>
        <v>10</v>
      </c>
    </row>
    <row r="734" spans="2:24" ht="15" customHeight="1" x14ac:dyDescent="0.2">
      <c r="B734" s="44"/>
      <c r="C734" s="65" t="s">
        <v>40</v>
      </c>
      <c r="D734" s="61" t="s">
        <v>450</v>
      </c>
      <c r="E734" s="62" t="s">
        <v>451</v>
      </c>
      <c r="F734" s="13">
        <v>309408</v>
      </c>
      <c r="G734" s="13">
        <v>317445</v>
      </c>
      <c r="H734" s="13">
        <v>324318</v>
      </c>
      <c r="M734" s="67">
        <f t="shared" si="100"/>
        <v>1</v>
      </c>
      <c r="O734" s="53">
        <v>6</v>
      </c>
      <c r="P734" s="53">
        <v>2</v>
      </c>
      <c r="Q734" s="53">
        <f t="shared" si="101"/>
        <v>1</v>
      </c>
    </row>
    <row r="735" spans="2:24" ht="15" customHeight="1" x14ac:dyDescent="0.2">
      <c r="B735" s="44"/>
      <c r="C735" s="73" t="s">
        <v>452</v>
      </c>
      <c r="D735" s="74"/>
      <c r="E735" s="75"/>
      <c r="F735" s="76">
        <v>1808711</v>
      </c>
      <c r="G735" s="76">
        <v>1922889</v>
      </c>
      <c r="H735" s="76">
        <v>1939073</v>
      </c>
      <c r="M735" s="59">
        <f>IF(SUM(M724:M734)=0,0,1)</f>
        <v>1</v>
      </c>
    </row>
    <row r="736" spans="2:24" ht="15" customHeight="1" x14ac:dyDescent="0.2">
      <c r="B736" s="44"/>
      <c r="C736" s="65"/>
      <c r="D736" s="61"/>
      <c r="E736" s="62"/>
      <c r="F736" s="13"/>
      <c r="G736" s="13"/>
      <c r="H736" s="13"/>
      <c r="M736" s="59">
        <f>IF(M735=0,0,1)</f>
        <v>1</v>
      </c>
    </row>
    <row r="737" spans="2:17" ht="15" customHeight="1" x14ac:dyDescent="0.2">
      <c r="B737" s="44"/>
      <c r="C737" s="65" t="s">
        <v>39</v>
      </c>
      <c r="D737" s="61" t="s">
        <v>453</v>
      </c>
      <c r="E737" s="62" t="s">
        <v>454</v>
      </c>
      <c r="F737" s="13">
        <v>111897</v>
      </c>
      <c r="G737" s="13">
        <v>120836</v>
      </c>
      <c r="H737" s="13">
        <v>122814</v>
      </c>
      <c r="M737" s="67">
        <f>IF(LEN(E737)&lt;2,0,1)</f>
        <v>1</v>
      </c>
      <c r="O737" s="53">
        <v>6</v>
      </c>
      <c r="P737" s="66">
        <v>3</v>
      </c>
      <c r="Q737" s="66">
        <v>1</v>
      </c>
    </row>
    <row r="738" spans="2:17" ht="15" customHeight="1" x14ac:dyDescent="0.2">
      <c r="B738" s="44"/>
      <c r="C738" s="65" t="s">
        <v>39</v>
      </c>
      <c r="D738" s="61" t="s">
        <v>455</v>
      </c>
      <c r="E738" s="62" t="s">
        <v>456</v>
      </c>
      <c r="F738" s="13">
        <v>426204</v>
      </c>
      <c r="G738" s="13">
        <v>466309</v>
      </c>
      <c r="H738" s="13">
        <v>481788</v>
      </c>
      <c r="M738" s="67">
        <f t="shared" ref="M738:M747" si="102">IF(LEN(E738)&lt;2,0,1)</f>
        <v>1</v>
      </c>
      <c r="O738" s="53">
        <v>6</v>
      </c>
      <c r="P738" s="66">
        <v>3</v>
      </c>
      <c r="Q738" s="53">
        <f>IF(P738=P737,Q737+1,1)</f>
        <v>2</v>
      </c>
    </row>
    <row r="739" spans="2:17" ht="15" customHeight="1" x14ac:dyDescent="0.2">
      <c r="B739" s="44"/>
      <c r="C739" s="65" t="s">
        <v>39</v>
      </c>
      <c r="D739" s="61" t="s">
        <v>457</v>
      </c>
      <c r="E739" s="62" t="s">
        <v>458</v>
      </c>
      <c r="F739" s="13">
        <v>242978</v>
      </c>
      <c r="G739" s="13">
        <v>268974</v>
      </c>
      <c r="H739" s="13">
        <v>281177</v>
      </c>
      <c r="M739" s="67">
        <f t="shared" si="102"/>
        <v>1</v>
      </c>
      <c r="O739" s="53">
        <v>6</v>
      </c>
      <c r="P739" s="66">
        <v>3</v>
      </c>
      <c r="Q739" s="53">
        <f t="shared" ref="Q739:Q747" si="103">IF(P739=P738,Q738+1,1)</f>
        <v>3</v>
      </c>
    </row>
    <row r="740" spans="2:17" ht="15" customHeight="1" x14ac:dyDescent="0.2">
      <c r="B740" s="44"/>
      <c r="C740" s="65" t="s">
        <v>39</v>
      </c>
      <c r="D740" s="61" t="s">
        <v>459</v>
      </c>
      <c r="E740" s="62" t="s">
        <v>460</v>
      </c>
      <c r="F740" s="13">
        <v>71791</v>
      </c>
      <c r="G740" s="13">
        <v>76530</v>
      </c>
      <c r="H740" s="13">
        <v>76826</v>
      </c>
      <c r="M740" s="67">
        <f t="shared" si="102"/>
        <v>1</v>
      </c>
      <c r="O740" s="53">
        <v>6</v>
      </c>
      <c r="P740" s="66">
        <v>3</v>
      </c>
      <c r="Q740" s="53">
        <f t="shared" si="103"/>
        <v>4</v>
      </c>
    </row>
    <row r="741" spans="2:17" ht="15" customHeight="1" x14ac:dyDescent="0.2">
      <c r="B741" s="44"/>
      <c r="C741" s="65" t="s">
        <v>39</v>
      </c>
      <c r="D741" s="61" t="s">
        <v>461</v>
      </c>
      <c r="E741" s="62" t="s">
        <v>462</v>
      </c>
      <c r="F741" s="13">
        <v>458200</v>
      </c>
      <c r="G741" s="13">
        <v>487679</v>
      </c>
      <c r="H741" s="13">
        <v>484421</v>
      </c>
      <c r="M741" s="67">
        <f t="shared" si="102"/>
        <v>1</v>
      </c>
      <c r="O741" s="53">
        <v>6</v>
      </c>
      <c r="P741" s="66">
        <v>3</v>
      </c>
      <c r="Q741" s="53">
        <f t="shared" si="103"/>
        <v>5</v>
      </c>
    </row>
    <row r="742" spans="2:17" ht="15" customHeight="1" x14ac:dyDescent="0.2">
      <c r="B742" s="44"/>
      <c r="C742" s="65" t="s">
        <v>39</v>
      </c>
      <c r="D742" s="61" t="s">
        <v>463</v>
      </c>
      <c r="E742" s="62" t="s">
        <v>464</v>
      </c>
      <c r="F742" s="13">
        <v>419133</v>
      </c>
      <c r="G742" s="13">
        <v>439995</v>
      </c>
      <c r="H742" s="13">
        <v>431072</v>
      </c>
      <c r="M742" s="67">
        <f t="shared" si="102"/>
        <v>1</v>
      </c>
      <c r="O742" s="53">
        <v>6</v>
      </c>
      <c r="P742" s="66">
        <v>3</v>
      </c>
      <c r="Q742" s="53">
        <f t="shared" si="103"/>
        <v>6</v>
      </c>
    </row>
    <row r="743" spans="2:17" ht="15" hidden="1" customHeight="1" x14ac:dyDescent="0.2">
      <c r="B743" s="44"/>
      <c r="C743" s="65" t="s">
        <v>39</v>
      </c>
      <c r="D743" s="61" t="s">
        <v>109</v>
      </c>
      <c r="E743" s="62" t="s">
        <v>109</v>
      </c>
      <c r="F743" s="68">
        <v>0</v>
      </c>
      <c r="G743" s="68">
        <v>0</v>
      </c>
      <c r="H743" s="68">
        <v>0</v>
      </c>
      <c r="M743" s="67">
        <f t="shared" si="102"/>
        <v>0</v>
      </c>
      <c r="O743" s="53">
        <v>6</v>
      </c>
      <c r="P743" s="66">
        <v>3</v>
      </c>
      <c r="Q743" s="53">
        <f t="shared" si="103"/>
        <v>7</v>
      </c>
    </row>
    <row r="744" spans="2:17" ht="15" hidden="1" customHeight="1" x14ac:dyDescent="0.2">
      <c r="B744" s="44"/>
      <c r="C744" s="65" t="s">
        <v>39</v>
      </c>
      <c r="D744" s="61" t="s">
        <v>109</v>
      </c>
      <c r="E744" s="62" t="s">
        <v>109</v>
      </c>
      <c r="F744" s="68">
        <v>0</v>
      </c>
      <c r="G744" s="68">
        <v>0</v>
      </c>
      <c r="H744" s="68">
        <v>0</v>
      </c>
      <c r="M744" s="67">
        <f t="shared" si="102"/>
        <v>0</v>
      </c>
      <c r="O744" s="53">
        <v>6</v>
      </c>
      <c r="P744" s="66">
        <v>3</v>
      </c>
      <c r="Q744" s="53">
        <f t="shared" si="103"/>
        <v>8</v>
      </c>
    </row>
    <row r="745" spans="2:17" ht="15" hidden="1" customHeight="1" x14ac:dyDescent="0.2">
      <c r="B745" s="44"/>
      <c r="C745" s="65" t="s">
        <v>39</v>
      </c>
      <c r="D745" s="61" t="s">
        <v>109</v>
      </c>
      <c r="E745" s="62" t="s">
        <v>109</v>
      </c>
      <c r="F745" s="68">
        <v>0</v>
      </c>
      <c r="G745" s="68">
        <v>0</v>
      </c>
      <c r="H745" s="68">
        <v>0</v>
      </c>
      <c r="M745" s="67">
        <f t="shared" si="102"/>
        <v>0</v>
      </c>
      <c r="O745" s="53">
        <v>6</v>
      </c>
      <c r="P745" s="66">
        <v>3</v>
      </c>
      <c r="Q745" s="53">
        <f t="shared" si="103"/>
        <v>9</v>
      </c>
    </row>
    <row r="746" spans="2:17" ht="15" hidden="1" customHeight="1" x14ac:dyDescent="0.2">
      <c r="B746" s="44"/>
      <c r="C746" s="65" t="s">
        <v>39</v>
      </c>
      <c r="D746" s="61" t="s">
        <v>109</v>
      </c>
      <c r="E746" s="62" t="s">
        <v>109</v>
      </c>
      <c r="F746" s="68">
        <v>0</v>
      </c>
      <c r="G746" s="68">
        <v>0</v>
      </c>
      <c r="H746" s="68">
        <v>0</v>
      </c>
      <c r="M746" s="67">
        <f t="shared" si="102"/>
        <v>0</v>
      </c>
      <c r="O746" s="53">
        <v>6</v>
      </c>
      <c r="P746" s="66">
        <v>3</v>
      </c>
      <c r="Q746" s="53">
        <f t="shared" si="103"/>
        <v>10</v>
      </c>
    </row>
    <row r="747" spans="2:17" ht="15" customHeight="1" x14ac:dyDescent="0.2">
      <c r="B747" s="44"/>
      <c r="C747" s="65" t="s">
        <v>40</v>
      </c>
      <c r="D747" s="61" t="s">
        <v>465</v>
      </c>
      <c r="E747" s="62" t="s">
        <v>466</v>
      </c>
      <c r="F747" s="13">
        <v>378547</v>
      </c>
      <c r="G747" s="13">
        <v>388869</v>
      </c>
      <c r="H747" s="13">
        <v>397403</v>
      </c>
      <c r="M747" s="67">
        <f t="shared" si="102"/>
        <v>1</v>
      </c>
      <c r="O747" s="53">
        <v>6</v>
      </c>
      <c r="P747" s="53">
        <v>4</v>
      </c>
      <c r="Q747" s="53">
        <f t="shared" si="103"/>
        <v>1</v>
      </c>
    </row>
    <row r="748" spans="2:17" ht="15" customHeight="1" x14ac:dyDescent="0.2">
      <c r="B748" s="44"/>
      <c r="C748" s="73" t="s">
        <v>467</v>
      </c>
      <c r="D748" s="74"/>
      <c r="E748" s="75"/>
      <c r="F748" s="76">
        <v>2108750</v>
      </c>
      <c r="G748" s="76">
        <v>2249192</v>
      </c>
      <c r="H748" s="76">
        <v>2275501</v>
      </c>
      <c r="M748" s="59">
        <f>IF(SUM(M737:M747)=0,0,1)</f>
        <v>1</v>
      </c>
    </row>
    <row r="749" spans="2:17" ht="15" customHeight="1" x14ac:dyDescent="0.2">
      <c r="B749" s="44"/>
      <c r="C749" s="65"/>
      <c r="D749" s="61"/>
      <c r="E749" s="62"/>
      <c r="F749" s="13"/>
      <c r="G749" s="13"/>
      <c r="H749" s="13"/>
      <c r="M749" s="59">
        <f>IF(M748=0,0,1)</f>
        <v>1</v>
      </c>
    </row>
    <row r="750" spans="2:17" ht="15" customHeight="1" x14ac:dyDescent="0.2">
      <c r="B750" s="44"/>
      <c r="C750" s="65" t="s">
        <v>39</v>
      </c>
      <c r="D750" s="61" t="s">
        <v>468</v>
      </c>
      <c r="E750" s="62" t="s">
        <v>469</v>
      </c>
      <c r="F750" s="13">
        <v>165565</v>
      </c>
      <c r="G750" s="13">
        <v>178532</v>
      </c>
      <c r="H750" s="13">
        <v>181339</v>
      </c>
      <c r="M750" s="67">
        <f>IF(LEN(E750)&lt;2,0,1)</f>
        <v>1</v>
      </c>
      <c r="O750" s="53">
        <v>6</v>
      </c>
      <c r="P750" s="53">
        <v>5</v>
      </c>
      <c r="Q750" s="66">
        <v>1</v>
      </c>
    </row>
    <row r="751" spans="2:17" ht="15" customHeight="1" x14ac:dyDescent="0.2">
      <c r="B751" s="44"/>
      <c r="C751" s="65" t="s">
        <v>39</v>
      </c>
      <c r="D751" s="61" t="s">
        <v>470</v>
      </c>
      <c r="E751" s="62" t="s">
        <v>471</v>
      </c>
      <c r="F751" s="13">
        <v>646530</v>
      </c>
      <c r="G751" s="13">
        <v>688582</v>
      </c>
      <c r="H751" s="13">
        <v>684745</v>
      </c>
      <c r="M751" s="67">
        <f t="shared" ref="M751:M760" si="104">IF(LEN(E751)&lt;2,0,1)</f>
        <v>1</v>
      </c>
      <c r="O751" s="53">
        <v>6</v>
      </c>
      <c r="P751" s="53">
        <v>5</v>
      </c>
      <c r="Q751" s="53">
        <f>IF(P751=P750,Q750+1,1)</f>
        <v>2</v>
      </c>
    </row>
    <row r="752" spans="2:17" ht="15" customHeight="1" x14ac:dyDescent="0.2">
      <c r="B752" s="44"/>
      <c r="C752" s="65" t="s">
        <v>39</v>
      </c>
      <c r="D752" s="61" t="s">
        <v>472</v>
      </c>
      <c r="E752" s="62" t="s">
        <v>473</v>
      </c>
      <c r="F752" s="13">
        <v>879945</v>
      </c>
      <c r="G752" s="13">
        <v>929319</v>
      </c>
      <c r="H752" s="13">
        <v>915559</v>
      </c>
      <c r="M752" s="67">
        <f t="shared" si="104"/>
        <v>1</v>
      </c>
      <c r="O752" s="53">
        <v>6</v>
      </c>
      <c r="P752" s="53">
        <v>5</v>
      </c>
      <c r="Q752" s="53">
        <f t="shared" ref="Q752:Q760" si="105">IF(P752=P751,Q751+1,1)</f>
        <v>3</v>
      </c>
    </row>
    <row r="753" spans="2:17" ht="15" customHeight="1" x14ac:dyDescent="0.2">
      <c r="B753" s="44"/>
      <c r="C753" s="65" t="s">
        <v>39</v>
      </c>
      <c r="D753" s="61" t="s">
        <v>474</v>
      </c>
      <c r="E753" s="62" t="s">
        <v>475</v>
      </c>
      <c r="F753" s="13">
        <v>834510</v>
      </c>
      <c r="G753" s="13">
        <v>897735</v>
      </c>
      <c r="H753" s="13">
        <v>907067</v>
      </c>
      <c r="M753" s="67">
        <f t="shared" si="104"/>
        <v>1</v>
      </c>
      <c r="O753" s="53">
        <v>6</v>
      </c>
      <c r="P753" s="53">
        <v>5</v>
      </c>
      <c r="Q753" s="53">
        <f t="shared" si="105"/>
        <v>4</v>
      </c>
    </row>
    <row r="754" spans="2:17" ht="15" hidden="1" customHeight="1" x14ac:dyDescent="0.2">
      <c r="B754" s="44"/>
      <c r="C754" s="65" t="s">
        <v>39</v>
      </c>
      <c r="D754" s="61" t="s">
        <v>109</v>
      </c>
      <c r="E754" s="62" t="s">
        <v>109</v>
      </c>
      <c r="F754" s="68">
        <v>0</v>
      </c>
      <c r="G754" s="68">
        <v>0</v>
      </c>
      <c r="H754" s="68">
        <v>0</v>
      </c>
      <c r="M754" s="67">
        <f t="shared" si="104"/>
        <v>0</v>
      </c>
      <c r="O754" s="53">
        <v>6</v>
      </c>
      <c r="P754" s="53">
        <v>5</v>
      </c>
      <c r="Q754" s="53">
        <f t="shared" si="105"/>
        <v>5</v>
      </c>
    </row>
    <row r="755" spans="2:17" ht="15" hidden="1" customHeight="1" x14ac:dyDescent="0.2">
      <c r="B755" s="44"/>
      <c r="C755" s="65" t="s">
        <v>39</v>
      </c>
      <c r="D755" s="61" t="s">
        <v>109</v>
      </c>
      <c r="E755" s="62" t="s">
        <v>109</v>
      </c>
      <c r="F755" s="68">
        <v>0</v>
      </c>
      <c r="G755" s="68">
        <v>0</v>
      </c>
      <c r="H755" s="68">
        <v>0</v>
      </c>
      <c r="M755" s="67">
        <f t="shared" si="104"/>
        <v>0</v>
      </c>
      <c r="O755" s="53">
        <v>6</v>
      </c>
      <c r="P755" s="53">
        <v>5</v>
      </c>
      <c r="Q755" s="53">
        <f t="shared" si="105"/>
        <v>6</v>
      </c>
    </row>
    <row r="756" spans="2:17" ht="15" hidden="1" customHeight="1" x14ac:dyDescent="0.2">
      <c r="B756" s="44"/>
      <c r="C756" s="65" t="s">
        <v>39</v>
      </c>
      <c r="D756" s="61" t="s">
        <v>109</v>
      </c>
      <c r="E756" s="62" t="s">
        <v>109</v>
      </c>
      <c r="F756" s="68">
        <v>0</v>
      </c>
      <c r="G756" s="68">
        <v>0</v>
      </c>
      <c r="H756" s="68">
        <v>0</v>
      </c>
      <c r="M756" s="67">
        <f t="shared" si="104"/>
        <v>0</v>
      </c>
      <c r="O756" s="53">
        <v>6</v>
      </c>
      <c r="P756" s="53">
        <v>5</v>
      </c>
      <c r="Q756" s="53">
        <f t="shared" si="105"/>
        <v>7</v>
      </c>
    </row>
    <row r="757" spans="2:17" ht="15" hidden="1" customHeight="1" x14ac:dyDescent="0.2">
      <c r="B757" s="44"/>
      <c r="C757" s="65" t="s">
        <v>39</v>
      </c>
      <c r="D757" s="61" t="s">
        <v>109</v>
      </c>
      <c r="E757" s="62" t="s">
        <v>109</v>
      </c>
      <c r="F757" s="68">
        <v>0</v>
      </c>
      <c r="G757" s="68">
        <v>0</v>
      </c>
      <c r="H757" s="68">
        <v>0</v>
      </c>
      <c r="M757" s="67">
        <f t="shared" si="104"/>
        <v>0</v>
      </c>
      <c r="O757" s="53">
        <v>6</v>
      </c>
      <c r="P757" s="53">
        <v>5</v>
      </c>
      <c r="Q757" s="53">
        <f t="shared" si="105"/>
        <v>8</v>
      </c>
    </row>
    <row r="758" spans="2:17" ht="15" hidden="1" customHeight="1" x14ac:dyDescent="0.2">
      <c r="B758" s="44"/>
      <c r="C758" s="65" t="s">
        <v>39</v>
      </c>
      <c r="D758" s="61" t="s">
        <v>109</v>
      </c>
      <c r="E758" s="62" t="s">
        <v>109</v>
      </c>
      <c r="F758" s="68">
        <v>0</v>
      </c>
      <c r="G758" s="68">
        <v>0</v>
      </c>
      <c r="H758" s="68">
        <v>0</v>
      </c>
      <c r="M758" s="67">
        <f t="shared" si="104"/>
        <v>0</v>
      </c>
      <c r="O758" s="53">
        <v>6</v>
      </c>
      <c r="P758" s="53">
        <v>5</v>
      </c>
      <c r="Q758" s="53">
        <f t="shared" si="105"/>
        <v>9</v>
      </c>
    </row>
    <row r="759" spans="2:17" ht="15" hidden="1" customHeight="1" x14ac:dyDescent="0.2">
      <c r="B759" s="44"/>
      <c r="C759" s="65" t="s">
        <v>39</v>
      </c>
      <c r="D759" s="61" t="s">
        <v>109</v>
      </c>
      <c r="E759" s="62" t="s">
        <v>109</v>
      </c>
      <c r="F759" s="68">
        <v>0</v>
      </c>
      <c r="G759" s="68">
        <v>0</v>
      </c>
      <c r="H759" s="68">
        <v>0</v>
      </c>
      <c r="M759" s="67">
        <f t="shared" si="104"/>
        <v>0</v>
      </c>
      <c r="O759" s="53">
        <v>6</v>
      </c>
      <c r="P759" s="53">
        <v>5</v>
      </c>
      <c r="Q759" s="53">
        <f t="shared" si="105"/>
        <v>10</v>
      </c>
    </row>
    <row r="760" spans="2:17" ht="15" customHeight="1" x14ac:dyDescent="0.2">
      <c r="B760" s="44"/>
      <c r="C760" s="65" t="s">
        <v>40</v>
      </c>
      <c r="D760" s="61" t="s">
        <v>476</v>
      </c>
      <c r="E760" s="62" t="s">
        <v>477</v>
      </c>
      <c r="F760" s="13">
        <v>274698</v>
      </c>
      <c r="G760" s="13">
        <v>284784</v>
      </c>
      <c r="H760" s="13">
        <v>290122</v>
      </c>
      <c r="M760" s="67">
        <f t="shared" si="104"/>
        <v>1</v>
      </c>
      <c r="O760" s="53">
        <v>6</v>
      </c>
      <c r="P760" s="53">
        <v>6</v>
      </c>
      <c r="Q760" s="53">
        <f t="shared" si="105"/>
        <v>1</v>
      </c>
    </row>
    <row r="761" spans="2:17" ht="15" customHeight="1" x14ac:dyDescent="0.2">
      <c r="B761" s="44"/>
      <c r="C761" s="73" t="s">
        <v>478</v>
      </c>
      <c r="D761" s="74"/>
      <c r="E761" s="75"/>
      <c r="F761" s="76">
        <v>2801248</v>
      </c>
      <c r="G761" s="76">
        <v>2978952</v>
      </c>
      <c r="H761" s="76">
        <v>2978832</v>
      </c>
      <c r="M761" s="59">
        <f>IF(SUM(M750:M760)=0,0,1)</f>
        <v>1</v>
      </c>
    </row>
    <row r="762" spans="2:17" ht="15" customHeight="1" x14ac:dyDescent="0.2">
      <c r="B762" s="44"/>
      <c r="C762" s="65"/>
      <c r="D762" s="61"/>
      <c r="E762" s="62"/>
      <c r="F762" s="13"/>
      <c r="G762" s="13"/>
      <c r="H762" s="13"/>
      <c r="M762" s="59">
        <f>IF(M761=0,0,1)</f>
        <v>1</v>
      </c>
    </row>
    <row r="763" spans="2:17" ht="15" hidden="1" customHeight="1" x14ac:dyDescent="0.2">
      <c r="B763" s="44"/>
      <c r="C763" s="65" t="s">
        <v>39</v>
      </c>
      <c r="D763" s="61" t="s">
        <v>109</v>
      </c>
      <c r="E763" s="62" t="s">
        <v>109</v>
      </c>
      <c r="F763" s="68">
        <v>0</v>
      </c>
      <c r="G763" s="68">
        <v>0</v>
      </c>
      <c r="H763" s="68">
        <v>0</v>
      </c>
      <c r="M763" s="67">
        <f>IF(LEN(E763)&lt;2,0,1)</f>
        <v>0</v>
      </c>
      <c r="O763" s="53">
        <v>6</v>
      </c>
      <c r="P763" s="53">
        <v>7</v>
      </c>
      <c r="Q763" s="66">
        <v>1</v>
      </c>
    </row>
    <row r="764" spans="2:17" ht="15" hidden="1" customHeight="1" x14ac:dyDescent="0.2">
      <c r="B764" s="44"/>
      <c r="C764" s="65" t="s">
        <v>39</v>
      </c>
      <c r="D764" s="61" t="s">
        <v>109</v>
      </c>
      <c r="E764" s="62" t="s">
        <v>109</v>
      </c>
      <c r="F764" s="68">
        <v>0</v>
      </c>
      <c r="G764" s="68">
        <v>0</v>
      </c>
      <c r="H764" s="68">
        <v>0</v>
      </c>
      <c r="M764" s="67">
        <f t="shared" ref="M764:M773" si="106">IF(LEN(E764)&lt;2,0,1)</f>
        <v>0</v>
      </c>
      <c r="O764" s="53">
        <v>6</v>
      </c>
      <c r="P764" s="53">
        <v>7</v>
      </c>
      <c r="Q764" s="53">
        <f>IF(P764=P763,Q763+1,1)</f>
        <v>2</v>
      </c>
    </row>
    <row r="765" spans="2:17" ht="15" hidden="1" customHeight="1" x14ac:dyDescent="0.2">
      <c r="B765" s="44"/>
      <c r="C765" s="65" t="s">
        <v>39</v>
      </c>
      <c r="D765" s="61" t="s">
        <v>109</v>
      </c>
      <c r="E765" s="62" t="s">
        <v>109</v>
      </c>
      <c r="F765" s="68">
        <v>0</v>
      </c>
      <c r="G765" s="68">
        <v>0</v>
      </c>
      <c r="H765" s="68">
        <v>0</v>
      </c>
      <c r="M765" s="67">
        <f t="shared" si="106"/>
        <v>0</v>
      </c>
      <c r="O765" s="53">
        <v>6</v>
      </c>
      <c r="P765" s="53">
        <v>7</v>
      </c>
      <c r="Q765" s="53">
        <f t="shared" ref="Q765:Q773" si="107">IF(P765=P764,Q764+1,1)</f>
        <v>3</v>
      </c>
    </row>
    <row r="766" spans="2:17" ht="15" hidden="1" customHeight="1" x14ac:dyDescent="0.2">
      <c r="B766" s="44"/>
      <c r="C766" s="65" t="s">
        <v>39</v>
      </c>
      <c r="D766" s="61" t="s">
        <v>109</v>
      </c>
      <c r="E766" s="62" t="s">
        <v>109</v>
      </c>
      <c r="F766" s="68">
        <v>0</v>
      </c>
      <c r="G766" s="68">
        <v>0</v>
      </c>
      <c r="H766" s="68">
        <v>0</v>
      </c>
      <c r="M766" s="67">
        <f t="shared" si="106"/>
        <v>0</v>
      </c>
      <c r="O766" s="53">
        <v>6</v>
      </c>
      <c r="P766" s="53">
        <v>7</v>
      </c>
      <c r="Q766" s="53">
        <f t="shared" si="107"/>
        <v>4</v>
      </c>
    </row>
    <row r="767" spans="2:17" ht="15" hidden="1" customHeight="1" x14ac:dyDescent="0.2">
      <c r="B767" s="44"/>
      <c r="C767" s="65" t="s">
        <v>39</v>
      </c>
      <c r="D767" s="61" t="s">
        <v>109</v>
      </c>
      <c r="E767" s="62" t="s">
        <v>109</v>
      </c>
      <c r="F767" s="68">
        <v>0</v>
      </c>
      <c r="G767" s="68">
        <v>0</v>
      </c>
      <c r="H767" s="68">
        <v>0</v>
      </c>
      <c r="M767" s="67">
        <f t="shared" si="106"/>
        <v>0</v>
      </c>
      <c r="O767" s="53">
        <v>6</v>
      </c>
      <c r="P767" s="53">
        <v>7</v>
      </c>
      <c r="Q767" s="53">
        <f t="shared" si="107"/>
        <v>5</v>
      </c>
    </row>
    <row r="768" spans="2:17" ht="15" hidden="1" customHeight="1" x14ac:dyDescent="0.2">
      <c r="B768" s="44"/>
      <c r="C768" s="65" t="s">
        <v>39</v>
      </c>
      <c r="D768" s="61" t="s">
        <v>109</v>
      </c>
      <c r="E768" s="62" t="s">
        <v>109</v>
      </c>
      <c r="F768" s="68">
        <v>0</v>
      </c>
      <c r="G768" s="68">
        <v>0</v>
      </c>
      <c r="H768" s="68">
        <v>0</v>
      </c>
      <c r="M768" s="67">
        <f t="shared" si="106"/>
        <v>0</v>
      </c>
      <c r="O768" s="53">
        <v>6</v>
      </c>
      <c r="P768" s="53">
        <v>7</v>
      </c>
      <c r="Q768" s="53">
        <f t="shared" si="107"/>
        <v>6</v>
      </c>
    </row>
    <row r="769" spans="2:17" ht="15" hidden="1" customHeight="1" x14ac:dyDescent="0.2">
      <c r="B769" s="44"/>
      <c r="C769" s="65" t="s">
        <v>39</v>
      </c>
      <c r="D769" s="61" t="s">
        <v>109</v>
      </c>
      <c r="E769" s="62" t="s">
        <v>109</v>
      </c>
      <c r="F769" s="68">
        <v>0</v>
      </c>
      <c r="G769" s="68">
        <v>0</v>
      </c>
      <c r="H769" s="68">
        <v>0</v>
      </c>
      <c r="M769" s="67">
        <f t="shared" si="106"/>
        <v>0</v>
      </c>
      <c r="O769" s="53">
        <v>6</v>
      </c>
      <c r="P769" s="53">
        <v>7</v>
      </c>
      <c r="Q769" s="53">
        <f t="shared" si="107"/>
        <v>7</v>
      </c>
    </row>
    <row r="770" spans="2:17" ht="15" hidden="1" customHeight="1" x14ac:dyDescent="0.2">
      <c r="B770" s="44"/>
      <c r="C770" s="65" t="s">
        <v>39</v>
      </c>
      <c r="D770" s="61" t="s">
        <v>109</v>
      </c>
      <c r="E770" s="62" t="s">
        <v>109</v>
      </c>
      <c r="F770" s="68">
        <v>0</v>
      </c>
      <c r="G770" s="68">
        <v>0</v>
      </c>
      <c r="H770" s="68">
        <v>0</v>
      </c>
      <c r="M770" s="67">
        <f t="shared" si="106"/>
        <v>0</v>
      </c>
      <c r="O770" s="53">
        <v>6</v>
      </c>
      <c r="P770" s="53">
        <v>7</v>
      </c>
      <c r="Q770" s="53">
        <f t="shared" si="107"/>
        <v>8</v>
      </c>
    </row>
    <row r="771" spans="2:17" ht="15" hidden="1" customHeight="1" x14ac:dyDescent="0.2">
      <c r="B771" s="44"/>
      <c r="C771" s="65" t="s">
        <v>39</v>
      </c>
      <c r="D771" s="61" t="s">
        <v>109</v>
      </c>
      <c r="E771" s="62" t="s">
        <v>109</v>
      </c>
      <c r="F771" s="68">
        <v>0</v>
      </c>
      <c r="G771" s="68">
        <v>0</v>
      </c>
      <c r="H771" s="68">
        <v>0</v>
      </c>
      <c r="M771" s="67">
        <f t="shared" si="106"/>
        <v>0</v>
      </c>
      <c r="O771" s="53">
        <v>6</v>
      </c>
      <c r="P771" s="53">
        <v>7</v>
      </c>
      <c r="Q771" s="53">
        <f t="shared" si="107"/>
        <v>9</v>
      </c>
    </row>
    <row r="772" spans="2:17" ht="15" hidden="1" customHeight="1" x14ac:dyDescent="0.2">
      <c r="B772" s="44"/>
      <c r="C772" s="65" t="s">
        <v>39</v>
      </c>
      <c r="D772" s="61" t="s">
        <v>109</v>
      </c>
      <c r="E772" s="62" t="s">
        <v>109</v>
      </c>
      <c r="F772" s="68">
        <v>0</v>
      </c>
      <c r="G772" s="68">
        <v>0</v>
      </c>
      <c r="H772" s="68">
        <v>0</v>
      </c>
      <c r="M772" s="67">
        <f t="shared" si="106"/>
        <v>0</v>
      </c>
      <c r="O772" s="53">
        <v>6</v>
      </c>
      <c r="P772" s="53">
        <v>7</v>
      </c>
      <c r="Q772" s="53">
        <f t="shared" si="107"/>
        <v>10</v>
      </c>
    </row>
    <row r="773" spans="2:17" ht="15" hidden="1" customHeight="1" x14ac:dyDescent="0.2">
      <c r="B773" s="44"/>
      <c r="C773" s="65" t="s">
        <v>40</v>
      </c>
      <c r="D773" s="61" t="s">
        <v>109</v>
      </c>
      <c r="E773" s="62" t="s">
        <v>109</v>
      </c>
      <c r="F773" s="68">
        <v>0</v>
      </c>
      <c r="G773" s="68">
        <v>0</v>
      </c>
      <c r="H773" s="68">
        <v>0</v>
      </c>
      <c r="M773" s="67">
        <f t="shared" si="106"/>
        <v>0</v>
      </c>
      <c r="O773" s="53">
        <v>6</v>
      </c>
      <c r="P773" s="53">
        <v>8</v>
      </c>
      <c r="Q773" s="53">
        <f t="shared" si="107"/>
        <v>1</v>
      </c>
    </row>
    <row r="774" spans="2:17" ht="15" hidden="1" customHeight="1" x14ac:dyDescent="0.2">
      <c r="B774" s="44"/>
      <c r="C774" s="73" t="s">
        <v>109</v>
      </c>
      <c r="D774" s="74"/>
      <c r="E774" s="75"/>
      <c r="F774" s="77">
        <v>0</v>
      </c>
      <c r="G774" s="77">
        <v>0</v>
      </c>
      <c r="H774" s="77">
        <v>0</v>
      </c>
      <c r="M774" s="59">
        <f>IF(SUM(M763:M773)=0,0,1)</f>
        <v>0</v>
      </c>
    </row>
    <row r="775" spans="2:17" ht="15" hidden="1" customHeight="1" x14ac:dyDescent="0.2">
      <c r="B775" s="44"/>
      <c r="C775" s="65"/>
      <c r="D775" s="61"/>
      <c r="E775" s="62"/>
      <c r="F775" s="68"/>
      <c r="G775" s="68"/>
      <c r="H775" s="68"/>
      <c r="M775" s="59">
        <f>IF(M774=0,0,1)</f>
        <v>0</v>
      </c>
    </row>
    <row r="776" spans="2:17" ht="15" hidden="1" customHeight="1" x14ac:dyDescent="0.2">
      <c r="B776" s="44"/>
      <c r="C776" s="65" t="s">
        <v>39</v>
      </c>
      <c r="D776" s="61" t="s">
        <v>109</v>
      </c>
      <c r="E776" s="62" t="s">
        <v>109</v>
      </c>
      <c r="F776" s="68">
        <v>0</v>
      </c>
      <c r="G776" s="68">
        <v>0</v>
      </c>
      <c r="H776" s="68">
        <v>0</v>
      </c>
      <c r="M776" s="67">
        <f>IF(LEN(E776)&lt;2,0,1)</f>
        <v>0</v>
      </c>
      <c r="O776" s="53">
        <v>6</v>
      </c>
      <c r="P776" s="53">
        <v>9</v>
      </c>
      <c r="Q776" s="66">
        <v>1</v>
      </c>
    </row>
    <row r="777" spans="2:17" ht="15" hidden="1" customHeight="1" x14ac:dyDescent="0.2">
      <c r="B777" s="44"/>
      <c r="C777" s="65" t="s">
        <v>39</v>
      </c>
      <c r="D777" s="61" t="s">
        <v>109</v>
      </c>
      <c r="E777" s="62" t="s">
        <v>109</v>
      </c>
      <c r="F777" s="68">
        <v>0</v>
      </c>
      <c r="G777" s="68">
        <v>0</v>
      </c>
      <c r="H777" s="68">
        <v>0</v>
      </c>
      <c r="M777" s="67">
        <f t="shared" ref="M777:M786" si="108">IF(LEN(E777)&lt;2,0,1)</f>
        <v>0</v>
      </c>
      <c r="O777" s="53">
        <v>6</v>
      </c>
      <c r="P777" s="53">
        <v>9</v>
      </c>
      <c r="Q777" s="53">
        <f>IF(P777=P776,Q776+1,1)</f>
        <v>2</v>
      </c>
    </row>
    <row r="778" spans="2:17" ht="15" hidden="1" customHeight="1" x14ac:dyDescent="0.2">
      <c r="B778" s="44"/>
      <c r="C778" s="65" t="s">
        <v>39</v>
      </c>
      <c r="D778" s="61" t="s">
        <v>109</v>
      </c>
      <c r="E778" s="62" t="s">
        <v>109</v>
      </c>
      <c r="F778" s="68">
        <v>0</v>
      </c>
      <c r="G778" s="68">
        <v>0</v>
      </c>
      <c r="H778" s="68">
        <v>0</v>
      </c>
      <c r="M778" s="67">
        <f t="shared" si="108"/>
        <v>0</v>
      </c>
      <c r="O778" s="53">
        <v>6</v>
      </c>
      <c r="P778" s="53">
        <v>9</v>
      </c>
      <c r="Q778" s="53">
        <f t="shared" ref="Q778:Q786" si="109">IF(P778=P777,Q777+1,1)</f>
        <v>3</v>
      </c>
    </row>
    <row r="779" spans="2:17" ht="15" hidden="1" customHeight="1" x14ac:dyDescent="0.2">
      <c r="B779" s="44"/>
      <c r="C779" s="65" t="s">
        <v>39</v>
      </c>
      <c r="D779" s="61" t="s">
        <v>109</v>
      </c>
      <c r="E779" s="62" t="s">
        <v>109</v>
      </c>
      <c r="F779" s="68">
        <v>0</v>
      </c>
      <c r="G779" s="68">
        <v>0</v>
      </c>
      <c r="H779" s="68">
        <v>0</v>
      </c>
      <c r="M779" s="67">
        <f t="shared" si="108"/>
        <v>0</v>
      </c>
      <c r="O779" s="53">
        <v>6</v>
      </c>
      <c r="P779" s="53">
        <v>9</v>
      </c>
      <c r="Q779" s="53">
        <f t="shared" si="109"/>
        <v>4</v>
      </c>
    </row>
    <row r="780" spans="2:17" ht="15" hidden="1" customHeight="1" x14ac:dyDescent="0.2">
      <c r="B780" s="44"/>
      <c r="C780" s="65" t="s">
        <v>39</v>
      </c>
      <c r="D780" s="61" t="s">
        <v>109</v>
      </c>
      <c r="E780" s="62" t="s">
        <v>109</v>
      </c>
      <c r="F780" s="68">
        <v>0</v>
      </c>
      <c r="G780" s="68">
        <v>0</v>
      </c>
      <c r="H780" s="68">
        <v>0</v>
      </c>
      <c r="M780" s="67">
        <f t="shared" si="108"/>
        <v>0</v>
      </c>
      <c r="O780" s="53">
        <v>6</v>
      </c>
      <c r="P780" s="53">
        <v>9</v>
      </c>
      <c r="Q780" s="53">
        <f t="shared" si="109"/>
        <v>5</v>
      </c>
    </row>
    <row r="781" spans="2:17" ht="15" hidden="1" customHeight="1" x14ac:dyDescent="0.2">
      <c r="B781" s="44"/>
      <c r="C781" s="65" t="s">
        <v>39</v>
      </c>
      <c r="D781" s="61" t="s">
        <v>109</v>
      </c>
      <c r="E781" s="62" t="s">
        <v>109</v>
      </c>
      <c r="F781" s="68">
        <v>0</v>
      </c>
      <c r="G781" s="68">
        <v>0</v>
      </c>
      <c r="H781" s="68">
        <v>0</v>
      </c>
      <c r="M781" s="67">
        <f t="shared" si="108"/>
        <v>0</v>
      </c>
      <c r="O781" s="53">
        <v>6</v>
      </c>
      <c r="P781" s="53">
        <v>9</v>
      </c>
      <c r="Q781" s="53">
        <f t="shared" si="109"/>
        <v>6</v>
      </c>
    </row>
    <row r="782" spans="2:17" ht="15" hidden="1" customHeight="1" x14ac:dyDescent="0.2">
      <c r="B782" s="44"/>
      <c r="C782" s="65" t="s">
        <v>39</v>
      </c>
      <c r="D782" s="61" t="s">
        <v>109</v>
      </c>
      <c r="E782" s="62" t="s">
        <v>109</v>
      </c>
      <c r="F782" s="68">
        <v>0</v>
      </c>
      <c r="G782" s="68">
        <v>0</v>
      </c>
      <c r="H782" s="68">
        <v>0</v>
      </c>
      <c r="M782" s="67">
        <f t="shared" si="108"/>
        <v>0</v>
      </c>
      <c r="O782" s="53">
        <v>6</v>
      </c>
      <c r="P782" s="53">
        <v>9</v>
      </c>
      <c r="Q782" s="53">
        <f t="shared" si="109"/>
        <v>7</v>
      </c>
    </row>
    <row r="783" spans="2:17" ht="15" hidden="1" customHeight="1" x14ac:dyDescent="0.2">
      <c r="B783" s="44"/>
      <c r="C783" s="65" t="s">
        <v>39</v>
      </c>
      <c r="D783" s="61" t="s">
        <v>109</v>
      </c>
      <c r="E783" s="62" t="s">
        <v>109</v>
      </c>
      <c r="F783" s="68">
        <v>0</v>
      </c>
      <c r="G783" s="68">
        <v>0</v>
      </c>
      <c r="H783" s="68">
        <v>0</v>
      </c>
      <c r="M783" s="67">
        <f t="shared" si="108"/>
        <v>0</v>
      </c>
      <c r="O783" s="53">
        <v>6</v>
      </c>
      <c r="P783" s="53">
        <v>9</v>
      </c>
      <c r="Q783" s="53">
        <f t="shared" si="109"/>
        <v>8</v>
      </c>
    </row>
    <row r="784" spans="2:17" ht="15" hidden="1" customHeight="1" x14ac:dyDescent="0.2">
      <c r="B784" s="44"/>
      <c r="C784" s="65" t="s">
        <v>39</v>
      </c>
      <c r="D784" s="61" t="s">
        <v>109</v>
      </c>
      <c r="E784" s="62" t="s">
        <v>109</v>
      </c>
      <c r="F784" s="68">
        <v>0</v>
      </c>
      <c r="G784" s="68">
        <v>0</v>
      </c>
      <c r="H784" s="68">
        <v>0</v>
      </c>
      <c r="M784" s="67">
        <f t="shared" si="108"/>
        <v>0</v>
      </c>
      <c r="O784" s="53">
        <v>6</v>
      </c>
      <c r="P784" s="53">
        <v>9</v>
      </c>
      <c r="Q784" s="53">
        <f t="shared" si="109"/>
        <v>9</v>
      </c>
    </row>
    <row r="785" spans="2:24" ht="15" hidden="1" customHeight="1" x14ac:dyDescent="0.2">
      <c r="B785" s="44"/>
      <c r="C785" s="65" t="s">
        <v>39</v>
      </c>
      <c r="D785" s="61" t="s">
        <v>109</v>
      </c>
      <c r="E785" s="62" t="s">
        <v>109</v>
      </c>
      <c r="F785" s="68">
        <v>0</v>
      </c>
      <c r="G785" s="68">
        <v>0</v>
      </c>
      <c r="H785" s="68">
        <v>0</v>
      </c>
      <c r="M785" s="67">
        <f t="shared" si="108"/>
        <v>0</v>
      </c>
      <c r="O785" s="53">
        <v>6</v>
      </c>
      <c r="P785" s="53">
        <v>9</v>
      </c>
      <c r="Q785" s="53">
        <f t="shared" si="109"/>
        <v>10</v>
      </c>
    </row>
    <row r="786" spans="2:24" ht="15" hidden="1" customHeight="1" x14ac:dyDescent="0.2">
      <c r="B786" s="44"/>
      <c r="C786" s="65" t="s">
        <v>40</v>
      </c>
      <c r="D786" s="61" t="s">
        <v>109</v>
      </c>
      <c r="E786" s="62" t="s">
        <v>109</v>
      </c>
      <c r="F786" s="68">
        <v>0</v>
      </c>
      <c r="G786" s="68">
        <v>0</v>
      </c>
      <c r="H786" s="68">
        <v>0</v>
      </c>
      <c r="M786" s="67">
        <f t="shared" si="108"/>
        <v>0</v>
      </c>
      <c r="O786" s="53">
        <v>6</v>
      </c>
      <c r="P786" s="53">
        <v>10</v>
      </c>
      <c r="Q786" s="53">
        <f t="shared" si="109"/>
        <v>1</v>
      </c>
    </row>
    <row r="787" spans="2:24" ht="15" hidden="1" customHeight="1" x14ac:dyDescent="0.2">
      <c r="B787" s="44"/>
      <c r="C787" s="73" t="s">
        <v>109</v>
      </c>
      <c r="D787" s="74"/>
      <c r="E787" s="75"/>
      <c r="F787" s="77">
        <v>0</v>
      </c>
      <c r="G787" s="77">
        <v>0</v>
      </c>
      <c r="H787" s="77">
        <v>0</v>
      </c>
      <c r="M787" s="59">
        <f>IF(SUM(M776:M786)=0,0,1)</f>
        <v>0</v>
      </c>
    </row>
    <row r="788" spans="2:24" ht="15" hidden="1" customHeight="1" x14ac:dyDescent="0.2">
      <c r="B788" s="44"/>
      <c r="C788" s="65"/>
      <c r="D788" s="61"/>
      <c r="E788" s="62"/>
      <c r="F788" s="68"/>
      <c r="G788" s="68"/>
      <c r="H788" s="68"/>
      <c r="M788" s="59">
        <f>IF(M787=0,0,1)</f>
        <v>0</v>
      </c>
    </row>
    <row r="789" spans="2:24" ht="15" hidden="1" customHeight="1" x14ac:dyDescent="0.2">
      <c r="B789" s="44"/>
      <c r="C789" s="65" t="s">
        <v>39</v>
      </c>
      <c r="D789" s="61" t="s">
        <v>109</v>
      </c>
      <c r="E789" s="62" t="s">
        <v>109</v>
      </c>
      <c r="F789" s="68">
        <v>0</v>
      </c>
      <c r="G789" s="68">
        <v>0</v>
      </c>
      <c r="H789" s="68">
        <v>0</v>
      </c>
      <c r="M789" s="67">
        <f>IF(LEN(E789)&lt;2,0,1)</f>
        <v>0</v>
      </c>
      <c r="O789" s="53">
        <v>6</v>
      </c>
      <c r="P789" s="53">
        <v>11</v>
      </c>
      <c r="Q789" s="66">
        <v>1</v>
      </c>
    </row>
    <row r="790" spans="2:24" ht="15" hidden="1" customHeight="1" x14ac:dyDescent="0.2">
      <c r="B790" s="44"/>
      <c r="C790" s="65" t="s">
        <v>39</v>
      </c>
      <c r="D790" s="61" t="s">
        <v>109</v>
      </c>
      <c r="E790" s="62" t="s">
        <v>109</v>
      </c>
      <c r="F790" s="68">
        <v>0</v>
      </c>
      <c r="G790" s="68">
        <v>0</v>
      </c>
      <c r="H790" s="68">
        <v>0</v>
      </c>
      <c r="M790" s="67">
        <f t="shared" ref="M790:M799" si="110">IF(LEN(E790)&lt;2,0,1)</f>
        <v>0</v>
      </c>
      <c r="O790" s="53">
        <v>6</v>
      </c>
      <c r="P790" s="53">
        <v>11</v>
      </c>
      <c r="Q790" s="53">
        <f>IF(P790=P789,Q789+1,1)</f>
        <v>2</v>
      </c>
    </row>
    <row r="791" spans="2:24" ht="15" hidden="1" customHeight="1" x14ac:dyDescent="0.2">
      <c r="B791" s="44"/>
      <c r="C791" s="65" t="s">
        <v>39</v>
      </c>
      <c r="D791" s="61" t="s">
        <v>109</v>
      </c>
      <c r="E791" s="62" t="s">
        <v>109</v>
      </c>
      <c r="F791" s="68">
        <v>0</v>
      </c>
      <c r="G791" s="68">
        <v>0</v>
      </c>
      <c r="H791" s="68">
        <v>0</v>
      </c>
      <c r="M791" s="67">
        <f t="shared" si="110"/>
        <v>0</v>
      </c>
      <c r="O791" s="53">
        <v>6</v>
      </c>
      <c r="P791" s="53">
        <v>11</v>
      </c>
      <c r="Q791" s="53">
        <f t="shared" ref="Q791:Q799" si="111">IF(P791=P790,Q790+1,1)</f>
        <v>3</v>
      </c>
    </row>
    <row r="792" spans="2:24" s="66" customFormat="1" ht="15" hidden="1" customHeight="1" x14ac:dyDescent="0.2">
      <c r="B792" s="44"/>
      <c r="C792" s="65" t="s">
        <v>39</v>
      </c>
      <c r="D792" s="61" t="s">
        <v>109</v>
      </c>
      <c r="E792" s="62" t="s">
        <v>109</v>
      </c>
      <c r="F792" s="68">
        <v>0</v>
      </c>
      <c r="G792" s="68">
        <v>0</v>
      </c>
      <c r="H792" s="68">
        <v>0</v>
      </c>
      <c r="I792" s="53"/>
      <c r="J792" s="53"/>
      <c r="K792" s="53"/>
      <c r="L792" s="53"/>
      <c r="M792" s="67">
        <f t="shared" si="110"/>
        <v>0</v>
      </c>
      <c r="O792" s="53">
        <v>6</v>
      </c>
      <c r="P792" s="53">
        <v>11</v>
      </c>
      <c r="Q792" s="53">
        <f t="shared" si="111"/>
        <v>4</v>
      </c>
      <c r="U792" s="53"/>
      <c r="V792" s="53"/>
      <c r="W792" s="53"/>
      <c r="X792" s="53"/>
    </row>
    <row r="793" spans="2:24" ht="15" hidden="1" customHeight="1" x14ac:dyDescent="0.2">
      <c r="B793" s="44"/>
      <c r="C793" s="65" t="s">
        <v>39</v>
      </c>
      <c r="D793" s="61" t="s">
        <v>109</v>
      </c>
      <c r="E793" s="62" t="s">
        <v>109</v>
      </c>
      <c r="F793" s="68">
        <v>0</v>
      </c>
      <c r="G793" s="68">
        <v>0</v>
      </c>
      <c r="H793" s="68">
        <v>0</v>
      </c>
      <c r="M793" s="67">
        <f t="shared" si="110"/>
        <v>0</v>
      </c>
      <c r="O793" s="53">
        <v>6</v>
      </c>
      <c r="P793" s="53">
        <v>11</v>
      </c>
      <c r="Q793" s="53">
        <f t="shared" si="111"/>
        <v>5</v>
      </c>
      <c r="U793" s="66"/>
      <c r="V793" s="66"/>
      <c r="W793" s="66"/>
      <c r="X793" s="66"/>
    </row>
    <row r="794" spans="2:24" ht="15" hidden="1" customHeight="1" x14ac:dyDescent="0.2">
      <c r="B794" s="44"/>
      <c r="C794" s="65" t="s">
        <v>39</v>
      </c>
      <c r="D794" s="61" t="s">
        <v>109</v>
      </c>
      <c r="E794" s="62" t="s">
        <v>109</v>
      </c>
      <c r="F794" s="68">
        <v>0</v>
      </c>
      <c r="G794" s="68">
        <v>0</v>
      </c>
      <c r="H794" s="68">
        <v>0</v>
      </c>
      <c r="M794" s="67">
        <f t="shared" si="110"/>
        <v>0</v>
      </c>
      <c r="O794" s="53">
        <v>6</v>
      </c>
      <c r="P794" s="53">
        <v>11</v>
      </c>
      <c r="Q794" s="53">
        <f t="shared" si="111"/>
        <v>6</v>
      </c>
    </row>
    <row r="795" spans="2:24" ht="15" hidden="1" customHeight="1" x14ac:dyDescent="0.2">
      <c r="B795" s="44"/>
      <c r="C795" s="65" t="s">
        <v>39</v>
      </c>
      <c r="D795" s="61" t="s">
        <v>109</v>
      </c>
      <c r="E795" s="62" t="s">
        <v>109</v>
      </c>
      <c r="F795" s="68">
        <v>0</v>
      </c>
      <c r="G795" s="68">
        <v>0</v>
      </c>
      <c r="H795" s="68">
        <v>0</v>
      </c>
      <c r="M795" s="67">
        <f t="shared" si="110"/>
        <v>0</v>
      </c>
      <c r="O795" s="53">
        <v>6</v>
      </c>
      <c r="P795" s="53">
        <v>11</v>
      </c>
      <c r="Q795" s="53">
        <f t="shared" si="111"/>
        <v>7</v>
      </c>
    </row>
    <row r="796" spans="2:24" ht="15" hidden="1" customHeight="1" x14ac:dyDescent="0.2">
      <c r="B796" s="44"/>
      <c r="C796" s="65" t="s">
        <v>39</v>
      </c>
      <c r="D796" s="61" t="s">
        <v>109</v>
      </c>
      <c r="E796" s="62" t="s">
        <v>109</v>
      </c>
      <c r="F796" s="68">
        <v>0</v>
      </c>
      <c r="G796" s="68">
        <v>0</v>
      </c>
      <c r="H796" s="68">
        <v>0</v>
      </c>
      <c r="M796" s="67">
        <f t="shared" si="110"/>
        <v>0</v>
      </c>
      <c r="O796" s="53">
        <v>6</v>
      </c>
      <c r="P796" s="53">
        <v>11</v>
      </c>
      <c r="Q796" s="53">
        <f t="shared" si="111"/>
        <v>8</v>
      </c>
    </row>
    <row r="797" spans="2:24" ht="15" hidden="1" customHeight="1" x14ac:dyDescent="0.2">
      <c r="B797" s="44"/>
      <c r="C797" s="65" t="s">
        <v>39</v>
      </c>
      <c r="D797" s="61" t="s">
        <v>109</v>
      </c>
      <c r="E797" s="62" t="s">
        <v>109</v>
      </c>
      <c r="F797" s="68">
        <v>0</v>
      </c>
      <c r="G797" s="68">
        <v>0</v>
      </c>
      <c r="H797" s="68">
        <v>0</v>
      </c>
      <c r="M797" s="67">
        <f t="shared" si="110"/>
        <v>0</v>
      </c>
      <c r="O797" s="53">
        <v>6</v>
      </c>
      <c r="P797" s="53">
        <v>11</v>
      </c>
      <c r="Q797" s="53">
        <f t="shared" si="111"/>
        <v>9</v>
      </c>
    </row>
    <row r="798" spans="2:24" ht="15" hidden="1" customHeight="1" x14ac:dyDescent="0.2">
      <c r="B798" s="44"/>
      <c r="C798" s="65" t="s">
        <v>39</v>
      </c>
      <c r="D798" s="61" t="s">
        <v>109</v>
      </c>
      <c r="E798" s="62" t="s">
        <v>109</v>
      </c>
      <c r="F798" s="68">
        <v>0</v>
      </c>
      <c r="G798" s="68">
        <v>0</v>
      </c>
      <c r="H798" s="68">
        <v>0</v>
      </c>
      <c r="M798" s="67">
        <f t="shared" si="110"/>
        <v>0</v>
      </c>
      <c r="O798" s="53">
        <v>6</v>
      </c>
      <c r="P798" s="53">
        <v>11</v>
      </c>
      <c r="Q798" s="53">
        <f t="shared" si="111"/>
        <v>10</v>
      </c>
    </row>
    <row r="799" spans="2:24" ht="15" hidden="1" customHeight="1" x14ac:dyDescent="0.2">
      <c r="B799" s="44"/>
      <c r="C799" s="65" t="s">
        <v>40</v>
      </c>
      <c r="D799" s="61" t="s">
        <v>109</v>
      </c>
      <c r="E799" s="62" t="s">
        <v>109</v>
      </c>
      <c r="F799" s="68">
        <v>0</v>
      </c>
      <c r="G799" s="68">
        <v>0</v>
      </c>
      <c r="H799" s="68">
        <v>0</v>
      </c>
      <c r="M799" s="67">
        <f t="shared" si="110"/>
        <v>0</v>
      </c>
      <c r="O799" s="53">
        <v>6</v>
      </c>
      <c r="P799" s="53">
        <v>12</v>
      </c>
      <c r="Q799" s="53">
        <f t="shared" si="111"/>
        <v>1</v>
      </c>
    </row>
    <row r="800" spans="2:24" ht="15" hidden="1" customHeight="1" x14ac:dyDescent="0.2">
      <c r="B800" s="44"/>
      <c r="C800" s="73" t="s">
        <v>109</v>
      </c>
      <c r="D800" s="74"/>
      <c r="E800" s="75"/>
      <c r="F800" s="77">
        <v>0</v>
      </c>
      <c r="G800" s="77">
        <v>0</v>
      </c>
      <c r="H800" s="77">
        <v>0</v>
      </c>
      <c r="M800" s="59">
        <f>IF(SUM(M789:M799)=0,0,1)</f>
        <v>0</v>
      </c>
    </row>
    <row r="801" spans="2:17" ht="15" hidden="1" customHeight="1" x14ac:dyDescent="0.2">
      <c r="B801" s="44"/>
      <c r="C801" s="65"/>
      <c r="D801" s="61"/>
      <c r="E801" s="62"/>
      <c r="F801" s="68"/>
      <c r="G801" s="68"/>
      <c r="H801" s="68"/>
      <c r="M801" s="59">
        <f>IF(M800=0,0,1)</f>
        <v>0</v>
      </c>
    </row>
    <row r="802" spans="2:17" ht="15" hidden="1" customHeight="1" x14ac:dyDescent="0.2">
      <c r="B802" s="44"/>
      <c r="C802" s="65" t="s">
        <v>39</v>
      </c>
      <c r="D802" s="61" t="s">
        <v>109</v>
      </c>
      <c r="E802" s="62" t="s">
        <v>109</v>
      </c>
      <c r="F802" s="68">
        <v>0</v>
      </c>
      <c r="G802" s="68">
        <v>0</v>
      </c>
      <c r="H802" s="68">
        <v>0</v>
      </c>
      <c r="M802" s="67">
        <f>IF(LEN(E802)&lt;2,0,1)</f>
        <v>0</v>
      </c>
      <c r="O802" s="53">
        <v>6</v>
      </c>
      <c r="P802" s="53">
        <v>13</v>
      </c>
      <c r="Q802" s="66">
        <v>1</v>
      </c>
    </row>
    <row r="803" spans="2:17" ht="15" hidden="1" customHeight="1" x14ac:dyDescent="0.2">
      <c r="B803" s="44"/>
      <c r="C803" s="65" t="s">
        <v>39</v>
      </c>
      <c r="D803" s="61" t="s">
        <v>109</v>
      </c>
      <c r="E803" s="62" t="s">
        <v>109</v>
      </c>
      <c r="F803" s="68">
        <v>0</v>
      </c>
      <c r="G803" s="68">
        <v>0</v>
      </c>
      <c r="H803" s="68">
        <v>0</v>
      </c>
      <c r="M803" s="67">
        <f t="shared" ref="M803:M812" si="112">IF(LEN(E803)&lt;2,0,1)</f>
        <v>0</v>
      </c>
      <c r="O803" s="53">
        <v>6</v>
      </c>
      <c r="P803" s="53">
        <v>13</v>
      </c>
      <c r="Q803" s="53">
        <f>IF(P803=P802,Q802+1,1)</f>
        <v>2</v>
      </c>
    </row>
    <row r="804" spans="2:17" ht="15" hidden="1" customHeight="1" x14ac:dyDescent="0.2">
      <c r="B804" s="44"/>
      <c r="C804" s="65" t="s">
        <v>39</v>
      </c>
      <c r="D804" s="61" t="s">
        <v>109</v>
      </c>
      <c r="E804" s="62" t="s">
        <v>109</v>
      </c>
      <c r="F804" s="68">
        <v>0</v>
      </c>
      <c r="G804" s="68">
        <v>0</v>
      </c>
      <c r="H804" s="68">
        <v>0</v>
      </c>
      <c r="M804" s="67">
        <f t="shared" si="112"/>
        <v>0</v>
      </c>
      <c r="O804" s="53">
        <v>6</v>
      </c>
      <c r="P804" s="53">
        <v>13</v>
      </c>
      <c r="Q804" s="53">
        <f t="shared" ref="Q804:Q812" si="113">IF(P804=P803,Q803+1,1)</f>
        <v>3</v>
      </c>
    </row>
    <row r="805" spans="2:17" ht="15" hidden="1" customHeight="1" x14ac:dyDescent="0.2">
      <c r="B805" s="44"/>
      <c r="C805" s="65" t="s">
        <v>39</v>
      </c>
      <c r="D805" s="61" t="s">
        <v>109</v>
      </c>
      <c r="E805" s="62" t="s">
        <v>109</v>
      </c>
      <c r="F805" s="68">
        <v>0</v>
      </c>
      <c r="G805" s="68">
        <v>0</v>
      </c>
      <c r="H805" s="68">
        <v>0</v>
      </c>
      <c r="M805" s="67">
        <f t="shared" si="112"/>
        <v>0</v>
      </c>
      <c r="O805" s="53">
        <v>6</v>
      </c>
      <c r="P805" s="53">
        <v>13</v>
      </c>
      <c r="Q805" s="53">
        <f t="shared" si="113"/>
        <v>4</v>
      </c>
    </row>
    <row r="806" spans="2:17" ht="15" hidden="1" customHeight="1" x14ac:dyDescent="0.2">
      <c r="B806" s="44"/>
      <c r="C806" s="65" t="s">
        <v>39</v>
      </c>
      <c r="D806" s="61" t="s">
        <v>109</v>
      </c>
      <c r="E806" s="62" t="s">
        <v>109</v>
      </c>
      <c r="F806" s="68">
        <v>0</v>
      </c>
      <c r="G806" s="68">
        <v>0</v>
      </c>
      <c r="H806" s="68">
        <v>0</v>
      </c>
      <c r="M806" s="67">
        <f t="shared" si="112"/>
        <v>0</v>
      </c>
      <c r="O806" s="53">
        <v>6</v>
      </c>
      <c r="P806" s="53">
        <v>13</v>
      </c>
      <c r="Q806" s="53">
        <f t="shared" si="113"/>
        <v>5</v>
      </c>
    </row>
    <row r="807" spans="2:17" ht="15" hidden="1" customHeight="1" x14ac:dyDescent="0.2">
      <c r="B807" s="44"/>
      <c r="C807" s="65" t="s">
        <v>39</v>
      </c>
      <c r="D807" s="61" t="s">
        <v>109</v>
      </c>
      <c r="E807" s="62" t="s">
        <v>109</v>
      </c>
      <c r="F807" s="68">
        <v>0</v>
      </c>
      <c r="G807" s="68">
        <v>0</v>
      </c>
      <c r="H807" s="68">
        <v>0</v>
      </c>
      <c r="M807" s="67">
        <f t="shared" si="112"/>
        <v>0</v>
      </c>
      <c r="O807" s="53">
        <v>6</v>
      </c>
      <c r="P807" s="53">
        <v>13</v>
      </c>
      <c r="Q807" s="53">
        <f t="shared" si="113"/>
        <v>6</v>
      </c>
    </row>
    <row r="808" spans="2:17" ht="15" hidden="1" customHeight="1" x14ac:dyDescent="0.2">
      <c r="B808" s="44"/>
      <c r="C808" s="65" t="s">
        <v>39</v>
      </c>
      <c r="D808" s="61" t="s">
        <v>109</v>
      </c>
      <c r="E808" s="62" t="s">
        <v>109</v>
      </c>
      <c r="F808" s="68">
        <v>0</v>
      </c>
      <c r="G808" s="68">
        <v>0</v>
      </c>
      <c r="H808" s="68">
        <v>0</v>
      </c>
      <c r="M808" s="67">
        <f t="shared" si="112"/>
        <v>0</v>
      </c>
      <c r="O808" s="53">
        <v>6</v>
      </c>
      <c r="P808" s="53">
        <v>13</v>
      </c>
      <c r="Q808" s="53">
        <f t="shared" si="113"/>
        <v>7</v>
      </c>
    </row>
    <row r="809" spans="2:17" ht="15" hidden="1" customHeight="1" x14ac:dyDescent="0.2">
      <c r="B809" s="44"/>
      <c r="C809" s="65" t="s">
        <v>39</v>
      </c>
      <c r="D809" s="61" t="s">
        <v>109</v>
      </c>
      <c r="E809" s="62" t="s">
        <v>109</v>
      </c>
      <c r="F809" s="68">
        <v>0</v>
      </c>
      <c r="G809" s="68">
        <v>0</v>
      </c>
      <c r="H809" s="68">
        <v>0</v>
      </c>
      <c r="M809" s="67">
        <f t="shared" si="112"/>
        <v>0</v>
      </c>
      <c r="O809" s="53">
        <v>6</v>
      </c>
      <c r="P809" s="53">
        <v>13</v>
      </c>
      <c r="Q809" s="53">
        <f t="shared" si="113"/>
        <v>8</v>
      </c>
    </row>
    <row r="810" spans="2:17" ht="15" hidden="1" customHeight="1" x14ac:dyDescent="0.2">
      <c r="B810" s="44"/>
      <c r="C810" s="65" t="s">
        <v>39</v>
      </c>
      <c r="D810" s="61" t="s">
        <v>109</v>
      </c>
      <c r="E810" s="62" t="s">
        <v>109</v>
      </c>
      <c r="F810" s="68">
        <v>0</v>
      </c>
      <c r="G810" s="68">
        <v>0</v>
      </c>
      <c r="H810" s="68">
        <v>0</v>
      </c>
      <c r="M810" s="67">
        <f t="shared" si="112"/>
        <v>0</v>
      </c>
      <c r="O810" s="53">
        <v>6</v>
      </c>
      <c r="P810" s="53">
        <v>13</v>
      </c>
      <c r="Q810" s="53">
        <f t="shared" si="113"/>
        <v>9</v>
      </c>
    </row>
    <row r="811" spans="2:17" ht="15" hidden="1" customHeight="1" x14ac:dyDescent="0.2">
      <c r="B811" s="44"/>
      <c r="C811" s="65" t="s">
        <v>39</v>
      </c>
      <c r="D811" s="61" t="s">
        <v>109</v>
      </c>
      <c r="E811" s="62" t="s">
        <v>109</v>
      </c>
      <c r="F811" s="68">
        <v>0</v>
      </c>
      <c r="G811" s="68">
        <v>0</v>
      </c>
      <c r="H811" s="68">
        <v>0</v>
      </c>
      <c r="M811" s="67">
        <f t="shared" si="112"/>
        <v>0</v>
      </c>
      <c r="O811" s="53">
        <v>6</v>
      </c>
      <c r="P811" s="53">
        <v>13</v>
      </c>
      <c r="Q811" s="53">
        <f t="shared" si="113"/>
        <v>10</v>
      </c>
    </row>
    <row r="812" spans="2:17" ht="15" hidden="1" customHeight="1" x14ac:dyDescent="0.2">
      <c r="B812" s="44"/>
      <c r="C812" s="65" t="s">
        <v>40</v>
      </c>
      <c r="D812" s="61" t="s">
        <v>109</v>
      </c>
      <c r="E812" s="62" t="s">
        <v>109</v>
      </c>
      <c r="F812" s="68">
        <v>0</v>
      </c>
      <c r="G812" s="68">
        <v>0</v>
      </c>
      <c r="H812" s="68">
        <v>0</v>
      </c>
      <c r="M812" s="67">
        <f t="shared" si="112"/>
        <v>0</v>
      </c>
      <c r="O812" s="53">
        <v>6</v>
      </c>
      <c r="P812" s="53">
        <v>14</v>
      </c>
      <c r="Q812" s="53">
        <f t="shared" si="113"/>
        <v>1</v>
      </c>
    </row>
    <row r="813" spans="2:17" ht="15" hidden="1" customHeight="1" x14ac:dyDescent="0.2">
      <c r="B813" s="44"/>
      <c r="C813" s="73" t="s">
        <v>109</v>
      </c>
      <c r="D813" s="74"/>
      <c r="E813" s="75"/>
      <c r="F813" s="77">
        <v>0</v>
      </c>
      <c r="G813" s="77">
        <v>0</v>
      </c>
      <c r="H813" s="77">
        <v>0</v>
      </c>
      <c r="M813" s="59">
        <f>IF(SUM(M802:M812)=0,0,1)</f>
        <v>0</v>
      </c>
    </row>
    <row r="814" spans="2:17" ht="15" hidden="1" customHeight="1" x14ac:dyDescent="0.2">
      <c r="B814" s="44"/>
      <c r="C814" s="65"/>
      <c r="D814" s="61"/>
      <c r="E814" s="62"/>
      <c r="F814" s="68"/>
      <c r="G814" s="68"/>
      <c r="H814" s="68"/>
      <c r="M814" s="59">
        <f>IF(M813=0,0,1)</f>
        <v>0</v>
      </c>
    </row>
    <row r="815" spans="2:17" ht="15" hidden="1" customHeight="1" x14ac:dyDescent="0.2">
      <c r="B815" s="44"/>
      <c r="C815" s="65" t="s">
        <v>39</v>
      </c>
      <c r="D815" s="61" t="s">
        <v>109</v>
      </c>
      <c r="E815" s="62" t="s">
        <v>109</v>
      </c>
      <c r="F815" s="68">
        <v>0</v>
      </c>
      <c r="G815" s="68">
        <v>0</v>
      </c>
      <c r="H815" s="68">
        <v>0</v>
      </c>
      <c r="M815" s="67">
        <f>IF(LEN(E815)&lt;2,0,1)</f>
        <v>0</v>
      </c>
      <c r="O815" s="53">
        <v>6</v>
      </c>
      <c r="P815" s="53">
        <v>15</v>
      </c>
      <c r="Q815" s="66">
        <v>1</v>
      </c>
    </row>
    <row r="816" spans="2:17" ht="15" hidden="1" customHeight="1" x14ac:dyDescent="0.2">
      <c r="B816" s="44"/>
      <c r="C816" s="65" t="s">
        <v>39</v>
      </c>
      <c r="D816" s="61" t="s">
        <v>109</v>
      </c>
      <c r="E816" s="62" t="s">
        <v>109</v>
      </c>
      <c r="F816" s="68">
        <v>0</v>
      </c>
      <c r="G816" s="68">
        <v>0</v>
      </c>
      <c r="H816" s="68">
        <v>0</v>
      </c>
      <c r="M816" s="67">
        <f t="shared" ref="M816:M825" si="114">IF(LEN(E816)&lt;2,0,1)</f>
        <v>0</v>
      </c>
      <c r="O816" s="53">
        <v>6</v>
      </c>
      <c r="P816" s="53">
        <v>15</v>
      </c>
      <c r="Q816" s="53">
        <f>IF(P816=P815,Q815+1,1)</f>
        <v>2</v>
      </c>
    </row>
    <row r="817" spans="2:17" ht="15" hidden="1" customHeight="1" x14ac:dyDescent="0.2">
      <c r="B817" s="44"/>
      <c r="C817" s="65" t="s">
        <v>39</v>
      </c>
      <c r="D817" s="61" t="s">
        <v>109</v>
      </c>
      <c r="E817" s="62" t="s">
        <v>109</v>
      </c>
      <c r="F817" s="68">
        <v>0</v>
      </c>
      <c r="G817" s="68">
        <v>0</v>
      </c>
      <c r="H817" s="68">
        <v>0</v>
      </c>
      <c r="M817" s="67">
        <f t="shared" si="114"/>
        <v>0</v>
      </c>
      <c r="O817" s="53">
        <v>6</v>
      </c>
      <c r="P817" s="53">
        <v>15</v>
      </c>
      <c r="Q817" s="53">
        <f t="shared" ref="Q817:Q825" si="115">IF(P817=P816,Q816+1,1)</f>
        <v>3</v>
      </c>
    </row>
    <row r="818" spans="2:17" ht="15" hidden="1" customHeight="1" x14ac:dyDescent="0.2">
      <c r="B818" s="44"/>
      <c r="C818" s="65" t="s">
        <v>39</v>
      </c>
      <c r="D818" s="61" t="s">
        <v>109</v>
      </c>
      <c r="E818" s="62" t="s">
        <v>109</v>
      </c>
      <c r="F818" s="68">
        <v>0</v>
      </c>
      <c r="G818" s="68">
        <v>0</v>
      </c>
      <c r="H818" s="68">
        <v>0</v>
      </c>
      <c r="M818" s="67">
        <f t="shared" si="114"/>
        <v>0</v>
      </c>
      <c r="O818" s="53">
        <v>6</v>
      </c>
      <c r="P818" s="53">
        <v>15</v>
      </c>
      <c r="Q818" s="53">
        <f t="shared" si="115"/>
        <v>4</v>
      </c>
    </row>
    <row r="819" spans="2:17" ht="15" hidden="1" customHeight="1" x14ac:dyDescent="0.2">
      <c r="B819" s="44"/>
      <c r="C819" s="65" t="s">
        <v>39</v>
      </c>
      <c r="D819" s="61" t="s">
        <v>109</v>
      </c>
      <c r="E819" s="62" t="s">
        <v>109</v>
      </c>
      <c r="F819" s="68">
        <v>0</v>
      </c>
      <c r="G819" s="68">
        <v>0</v>
      </c>
      <c r="H819" s="68">
        <v>0</v>
      </c>
      <c r="M819" s="67">
        <f t="shared" si="114"/>
        <v>0</v>
      </c>
      <c r="O819" s="53">
        <v>6</v>
      </c>
      <c r="P819" s="53">
        <v>15</v>
      </c>
      <c r="Q819" s="53">
        <f t="shared" si="115"/>
        <v>5</v>
      </c>
    </row>
    <row r="820" spans="2:17" ht="15" hidden="1" customHeight="1" x14ac:dyDescent="0.2">
      <c r="B820" s="44"/>
      <c r="C820" s="65" t="s">
        <v>39</v>
      </c>
      <c r="D820" s="61" t="s">
        <v>109</v>
      </c>
      <c r="E820" s="62" t="s">
        <v>109</v>
      </c>
      <c r="F820" s="68">
        <v>0</v>
      </c>
      <c r="G820" s="68">
        <v>0</v>
      </c>
      <c r="H820" s="68">
        <v>0</v>
      </c>
      <c r="M820" s="67">
        <f t="shared" si="114"/>
        <v>0</v>
      </c>
      <c r="O820" s="53">
        <v>6</v>
      </c>
      <c r="P820" s="53">
        <v>15</v>
      </c>
      <c r="Q820" s="53">
        <f t="shared" si="115"/>
        <v>6</v>
      </c>
    </row>
    <row r="821" spans="2:17" ht="15" hidden="1" customHeight="1" x14ac:dyDescent="0.2">
      <c r="B821" s="44"/>
      <c r="C821" s="65" t="s">
        <v>39</v>
      </c>
      <c r="D821" s="61" t="s">
        <v>109</v>
      </c>
      <c r="E821" s="62" t="s">
        <v>109</v>
      </c>
      <c r="F821" s="68">
        <v>0</v>
      </c>
      <c r="G821" s="68">
        <v>0</v>
      </c>
      <c r="H821" s="68">
        <v>0</v>
      </c>
      <c r="M821" s="67">
        <f t="shared" si="114"/>
        <v>0</v>
      </c>
      <c r="O821" s="53">
        <v>6</v>
      </c>
      <c r="P821" s="53">
        <v>15</v>
      </c>
      <c r="Q821" s="53">
        <f t="shared" si="115"/>
        <v>7</v>
      </c>
    </row>
    <row r="822" spans="2:17" ht="15" hidden="1" customHeight="1" x14ac:dyDescent="0.2">
      <c r="B822" s="44"/>
      <c r="C822" s="65" t="s">
        <v>39</v>
      </c>
      <c r="D822" s="61" t="s">
        <v>109</v>
      </c>
      <c r="E822" s="62" t="s">
        <v>109</v>
      </c>
      <c r="F822" s="68">
        <v>0</v>
      </c>
      <c r="G822" s="68">
        <v>0</v>
      </c>
      <c r="H822" s="68">
        <v>0</v>
      </c>
      <c r="M822" s="67">
        <f t="shared" si="114"/>
        <v>0</v>
      </c>
      <c r="O822" s="53">
        <v>6</v>
      </c>
      <c r="P822" s="53">
        <v>15</v>
      </c>
      <c r="Q822" s="53">
        <f t="shared" si="115"/>
        <v>8</v>
      </c>
    </row>
    <row r="823" spans="2:17" ht="15" hidden="1" customHeight="1" x14ac:dyDescent="0.2">
      <c r="B823" s="44"/>
      <c r="C823" s="65" t="s">
        <v>39</v>
      </c>
      <c r="D823" s="61" t="s">
        <v>109</v>
      </c>
      <c r="E823" s="62" t="s">
        <v>109</v>
      </c>
      <c r="F823" s="68">
        <v>0</v>
      </c>
      <c r="G823" s="68">
        <v>0</v>
      </c>
      <c r="H823" s="68">
        <v>0</v>
      </c>
      <c r="M823" s="67">
        <f t="shared" si="114"/>
        <v>0</v>
      </c>
      <c r="O823" s="53">
        <v>6</v>
      </c>
      <c r="P823" s="53">
        <v>15</v>
      </c>
      <c r="Q823" s="53">
        <f t="shared" si="115"/>
        <v>9</v>
      </c>
    </row>
    <row r="824" spans="2:17" ht="15" hidden="1" customHeight="1" x14ac:dyDescent="0.2">
      <c r="B824" s="44"/>
      <c r="C824" s="65" t="s">
        <v>39</v>
      </c>
      <c r="D824" s="61" t="s">
        <v>109</v>
      </c>
      <c r="E824" s="62" t="s">
        <v>109</v>
      </c>
      <c r="F824" s="68">
        <v>0</v>
      </c>
      <c r="G824" s="68">
        <v>0</v>
      </c>
      <c r="H824" s="68">
        <v>0</v>
      </c>
      <c r="M824" s="67">
        <f t="shared" si="114"/>
        <v>0</v>
      </c>
      <c r="O824" s="53">
        <v>6</v>
      </c>
      <c r="P824" s="53">
        <v>15</v>
      </c>
      <c r="Q824" s="53">
        <f t="shared" si="115"/>
        <v>10</v>
      </c>
    </row>
    <row r="825" spans="2:17" ht="15" hidden="1" customHeight="1" x14ac:dyDescent="0.2">
      <c r="B825" s="44"/>
      <c r="C825" s="65" t="s">
        <v>40</v>
      </c>
      <c r="D825" s="61" t="s">
        <v>109</v>
      </c>
      <c r="E825" s="62" t="s">
        <v>109</v>
      </c>
      <c r="F825" s="68">
        <v>0</v>
      </c>
      <c r="G825" s="68">
        <v>0</v>
      </c>
      <c r="H825" s="68">
        <v>0</v>
      </c>
      <c r="M825" s="67">
        <f t="shared" si="114"/>
        <v>0</v>
      </c>
      <c r="O825" s="53">
        <v>6</v>
      </c>
      <c r="P825" s="53">
        <v>16</v>
      </c>
      <c r="Q825" s="53">
        <f t="shared" si="115"/>
        <v>1</v>
      </c>
    </row>
    <row r="826" spans="2:17" ht="15" hidden="1" customHeight="1" x14ac:dyDescent="0.2">
      <c r="B826" s="44"/>
      <c r="C826" s="73" t="s">
        <v>109</v>
      </c>
      <c r="D826" s="74"/>
      <c r="E826" s="75"/>
      <c r="F826" s="77">
        <v>0</v>
      </c>
      <c r="G826" s="77">
        <v>0</v>
      </c>
      <c r="H826" s="77">
        <v>0</v>
      </c>
      <c r="M826" s="59">
        <f>IF(SUM(M815:M825)=0,0,1)</f>
        <v>0</v>
      </c>
    </row>
    <row r="827" spans="2:17" ht="15" hidden="1" customHeight="1" x14ac:dyDescent="0.2">
      <c r="B827" s="44"/>
      <c r="C827" s="65"/>
      <c r="D827" s="61"/>
      <c r="E827" s="62"/>
      <c r="F827" s="68"/>
      <c r="G827" s="68"/>
      <c r="H827" s="68"/>
      <c r="M827" s="59">
        <f>IF(M826=0,0,1)</f>
        <v>0</v>
      </c>
    </row>
    <row r="828" spans="2:17" ht="15" hidden="1" customHeight="1" x14ac:dyDescent="0.2">
      <c r="B828" s="44"/>
      <c r="C828" s="65" t="s">
        <v>39</v>
      </c>
      <c r="D828" s="61" t="s">
        <v>109</v>
      </c>
      <c r="E828" s="62" t="s">
        <v>109</v>
      </c>
      <c r="F828" s="68">
        <v>0</v>
      </c>
      <c r="G828" s="68">
        <v>0</v>
      </c>
      <c r="H828" s="68">
        <v>0</v>
      </c>
      <c r="M828" s="67">
        <f>IF(LEN(E828)&lt;2,0,1)</f>
        <v>0</v>
      </c>
      <c r="O828" s="53">
        <v>6</v>
      </c>
      <c r="P828" s="53">
        <v>17</v>
      </c>
      <c r="Q828" s="66">
        <v>1</v>
      </c>
    </row>
    <row r="829" spans="2:17" ht="15" hidden="1" customHeight="1" x14ac:dyDescent="0.2">
      <c r="B829" s="44"/>
      <c r="C829" s="65" t="s">
        <v>39</v>
      </c>
      <c r="D829" s="61" t="s">
        <v>109</v>
      </c>
      <c r="E829" s="62" t="s">
        <v>109</v>
      </c>
      <c r="F829" s="68">
        <v>0</v>
      </c>
      <c r="G829" s="68">
        <v>0</v>
      </c>
      <c r="H829" s="68">
        <v>0</v>
      </c>
      <c r="M829" s="67">
        <f t="shared" ref="M829:M838" si="116">IF(LEN(E829)&lt;2,0,1)</f>
        <v>0</v>
      </c>
      <c r="O829" s="53">
        <v>6</v>
      </c>
      <c r="P829" s="53">
        <v>17</v>
      </c>
      <c r="Q829" s="53">
        <f>IF(P829=P828,Q828+1,1)</f>
        <v>2</v>
      </c>
    </row>
    <row r="830" spans="2:17" ht="15" hidden="1" customHeight="1" x14ac:dyDescent="0.2">
      <c r="B830" s="44"/>
      <c r="C830" s="65" t="s">
        <v>39</v>
      </c>
      <c r="D830" s="61" t="s">
        <v>109</v>
      </c>
      <c r="E830" s="62" t="s">
        <v>109</v>
      </c>
      <c r="F830" s="68">
        <v>0</v>
      </c>
      <c r="G830" s="68">
        <v>0</v>
      </c>
      <c r="H830" s="68">
        <v>0</v>
      </c>
      <c r="M830" s="67">
        <f t="shared" si="116"/>
        <v>0</v>
      </c>
      <c r="O830" s="53">
        <v>6</v>
      </c>
      <c r="P830" s="53">
        <v>17</v>
      </c>
      <c r="Q830" s="53">
        <f t="shared" ref="Q830:Q838" si="117">IF(P830=P829,Q829+1,1)</f>
        <v>3</v>
      </c>
    </row>
    <row r="831" spans="2:17" ht="15" hidden="1" customHeight="1" x14ac:dyDescent="0.2">
      <c r="B831" s="44"/>
      <c r="C831" s="65" t="s">
        <v>39</v>
      </c>
      <c r="D831" s="61" t="s">
        <v>109</v>
      </c>
      <c r="E831" s="62" t="s">
        <v>109</v>
      </c>
      <c r="F831" s="68">
        <v>0</v>
      </c>
      <c r="G831" s="68">
        <v>0</v>
      </c>
      <c r="H831" s="68">
        <v>0</v>
      </c>
      <c r="M831" s="67">
        <f t="shared" si="116"/>
        <v>0</v>
      </c>
      <c r="O831" s="53">
        <v>6</v>
      </c>
      <c r="P831" s="53">
        <v>17</v>
      </c>
      <c r="Q831" s="53">
        <f t="shared" si="117"/>
        <v>4</v>
      </c>
    </row>
    <row r="832" spans="2:17" ht="15" hidden="1" customHeight="1" x14ac:dyDescent="0.2">
      <c r="B832" s="44"/>
      <c r="C832" s="65" t="s">
        <v>39</v>
      </c>
      <c r="D832" s="61" t="s">
        <v>109</v>
      </c>
      <c r="E832" s="62" t="s">
        <v>109</v>
      </c>
      <c r="F832" s="68">
        <v>0</v>
      </c>
      <c r="G832" s="68">
        <v>0</v>
      </c>
      <c r="H832" s="68">
        <v>0</v>
      </c>
      <c r="M832" s="67">
        <f t="shared" si="116"/>
        <v>0</v>
      </c>
      <c r="O832" s="53">
        <v>6</v>
      </c>
      <c r="P832" s="53">
        <v>17</v>
      </c>
      <c r="Q832" s="53">
        <f t="shared" si="117"/>
        <v>5</v>
      </c>
    </row>
    <row r="833" spans="2:24" s="66" customFormat="1" ht="15" hidden="1" customHeight="1" x14ac:dyDescent="0.2">
      <c r="B833" s="44"/>
      <c r="C833" s="65" t="s">
        <v>39</v>
      </c>
      <c r="D833" s="61" t="s">
        <v>109</v>
      </c>
      <c r="E833" s="62" t="s">
        <v>109</v>
      </c>
      <c r="F833" s="68">
        <v>0</v>
      </c>
      <c r="G833" s="68">
        <v>0</v>
      </c>
      <c r="H833" s="68">
        <v>0</v>
      </c>
      <c r="I833" s="53"/>
      <c r="J833" s="53"/>
      <c r="K833" s="53"/>
      <c r="L833" s="53"/>
      <c r="M833" s="67">
        <f t="shared" si="116"/>
        <v>0</v>
      </c>
      <c r="O833" s="53">
        <v>6</v>
      </c>
      <c r="P833" s="53">
        <v>17</v>
      </c>
      <c r="Q833" s="53">
        <f t="shared" si="117"/>
        <v>6</v>
      </c>
      <c r="U833" s="53"/>
      <c r="V833" s="53"/>
      <c r="W833" s="53"/>
      <c r="X833" s="53"/>
    </row>
    <row r="834" spans="2:24" ht="15" hidden="1" customHeight="1" x14ac:dyDescent="0.2">
      <c r="B834" s="44"/>
      <c r="C834" s="65" t="s">
        <v>39</v>
      </c>
      <c r="D834" s="61" t="s">
        <v>109</v>
      </c>
      <c r="E834" s="62" t="s">
        <v>109</v>
      </c>
      <c r="F834" s="68">
        <v>0</v>
      </c>
      <c r="G834" s="68">
        <v>0</v>
      </c>
      <c r="H834" s="68">
        <v>0</v>
      </c>
      <c r="M834" s="67">
        <f t="shared" si="116"/>
        <v>0</v>
      </c>
      <c r="O834" s="53">
        <v>6</v>
      </c>
      <c r="P834" s="53">
        <v>17</v>
      </c>
      <c r="Q834" s="53">
        <f t="shared" si="117"/>
        <v>7</v>
      </c>
      <c r="U834" s="66"/>
      <c r="V834" s="66"/>
      <c r="W834" s="66"/>
      <c r="X834" s="66"/>
    </row>
    <row r="835" spans="2:24" ht="15" hidden="1" customHeight="1" x14ac:dyDescent="0.2">
      <c r="B835" s="44"/>
      <c r="C835" s="65" t="s">
        <v>39</v>
      </c>
      <c r="D835" s="61" t="s">
        <v>109</v>
      </c>
      <c r="E835" s="62" t="s">
        <v>109</v>
      </c>
      <c r="F835" s="68">
        <v>0</v>
      </c>
      <c r="G835" s="68">
        <v>0</v>
      </c>
      <c r="H835" s="68">
        <v>0</v>
      </c>
      <c r="M835" s="67">
        <f t="shared" si="116"/>
        <v>0</v>
      </c>
      <c r="O835" s="53">
        <v>6</v>
      </c>
      <c r="P835" s="53">
        <v>17</v>
      </c>
      <c r="Q835" s="53">
        <f t="shared" si="117"/>
        <v>8</v>
      </c>
    </row>
    <row r="836" spans="2:24" ht="15" hidden="1" customHeight="1" x14ac:dyDescent="0.2">
      <c r="B836" s="44"/>
      <c r="C836" s="65" t="s">
        <v>39</v>
      </c>
      <c r="D836" s="61" t="s">
        <v>109</v>
      </c>
      <c r="E836" s="62" t="s">
        <v>109</v>
      </c>
      <c r="F836" s="68">
        <v>0</v>
      </c>
      <c r="G836" s="68">
        <v>0</v>
      </c>
      <c r="H836" s="68">
        <v>0</v>
      </c>
      <c r="M836" s="67">
        <f t="shared" si="116"/>
        <v>0</v>
      </c>
      <c r="O836" s="53">
        <v>6</v>
      </c>
      <c r="P836" s="53">
        <v>17</v>
      </c>
      <c r="Q836" s="53">
        <f t="shared" si="117"/>
        <v>9</v>
      </c>
    </row>
    <row r="837" spans="2:24" ht="15" hidden="1" customHeight="1" x14ac:dyDescent="0.2">
      <c r="B837" s="44"/>
      <c r="C837" s="65" t="s">
        <v>39</v>
      </c>
      <c r="D837" s="61" t="s">
        <v>109</v>
      </c>
      <c r="E837" s="62" t="s">
        <v>109</v>
      </c>
      <c r="F837" s="68">
        <v>0</v>
      </c>
      <c r="G837" s="68">
        <v>0</v>
      </c>
      <c r="H837" s="68">
        <v>0</v>
      </c>
      <c r="M837" s="67">
        <f t="shared" si="116"/>
        <v>0</v>
      </c>
      <c r="O837" s="53">
        <v>6</v>
      </c>
      <c r="P837" s="53">
        <v>17</v>
      </c>
      <c r="Q837" s="53">
        <f t="shared" si="117"/>
        <v>10</v>
      </c>
    </row>
    <row r="838" spans="2:24" ht="15" hidden="1" customHeight="1" x14ac:dyDescent="0.2">
      <c r="B838" s="44"/>
      <c r="C838" s="65" t="s">
        <v>40</v>
      </c>
      <c r="D838" s="61" t="s">
        <v>109</v>
      </c>
      <c r="E838" s="62" t="s">
        <v>109</v>
      </c>
      <c r="F838" s="68">
        <v>0</v>
      </c>
      <c r="G838" s="68">
        <v>0</v>
      </c>
      <c r="H838" s="68">
        <v>0</v>
      </c>
      <c r="M838" s="67">
        <f t="shared" si="116"/>
        <v>0</v>
      </c>
      <c r="O838" s="53">
        <v>6</v>
      </c>
      <c r="P838" s="53">
        <v>18</v>
      </c>
      <c r="Q838" s="53">
        <f t="shared" si="117"/>
        <v>1</v>
      </c>
    </row>
    <row r="839" spans="2:24" ht="15" hidden="1" customHeight="1" x14ac:dyDescent="0.2">
      <c r="B839" s="44"/>
      <c r="C839" s="73" t="s">
        <v>109</v>
      </c>
      <c r="D839" s="74"/>
      <c r="E839" s="75"/>
      <c r="F839" s="77">
        <v>0</v>
      </c>
      <c r="G839" s="77">
        <v>0</v>
      </c>
      <c r="H839" s="77">
        <v>0</v>
      </c>
      <c r="M839" s="59">
        <f>IF(SUM(M828:M838)=0,0,1)</f>
        <v>0</v>
      </c>
    </row>
    <row r="840" spans="2:24" ht="15" hidden="1" customHeight="1" x14ac:dyDescent="0.2">
      <c r="B840" s="44"/>
      <c r="C840" s="65"/>
      <c r="D840" s="61"/>
      <c r="E840" s="62"/>
      <c r="F840" s="68"/>
      <c r="G840" s="68"/>
      <c r="H840" s="68"/>
      <c r="M840" s="59">
        <f>IF(M839=0,0,1)</f>
        <v>0</v>
      </c>
    </row>
    <row r="841" spans="2:24" ht="15" hidden="1" customHeight="1" x14ac:dyDescent="0.2">
      <c r="B841" s="44"/>
      <c r="C841" s="65" t="s">
        <v>39</v>
      </c>
      <c r="D841" s="61" t="s">
        <v>109</v>
      </c>
      <c r="E841" s="62" t="s">
        <v>109</v>
      </c>
      <c r="F841" s="68">
        <v>0</v>
      </c>
      <c r="G841" s="68">
        <v>0</v>
      </c>
      <c r="H841" s="68">
        <v>0</v>
      </c>
      <c r="M841" s="67">
        <f>IF(LEN(E841)&lt;2,0,1)</f>
        <v>0</v>
      </c>
      <c r="O841" s="53">
        <v>6</v>
      </c>
      <c r="P841" s="53">
        <v>19</v>
      </c>
      <c r="Q841" s="66">
        <v>1</v>
      </c>
    </row>
    <row r="842" spans="2:24" ht="15" hidden="1" customHeight="1" x14ac:dyDescent="0.2">
      <c r="B842" s="44"/>
      <c r="C842" s="65" t="s">
        <v>39</v>
      </c>
      <c r="D842" s="61" t="s">
        <v>109</v>
      </c>
      <c r="E842" s="62" t="s">
        <v>109</v>
      </c>
      <c r="F842" s="68">
        <v>0</v>
      </c>
      <c r="G842" s="68">
        <v>0</v>
      </c>
      <c r="H842" s="68">
        <v>0</v>
      </c>
      <c r="M842" s="67">
        <f t="shared" ref="M842:M851" si="118">IF(LEN(E842)&lt;2,0,1)</f>
        <v>0</v>
      </c>
      <c r="O842" s="53">
        <v>6</v>
      </c>
      <c r="P842" s="53">
        <v>19</v>
      </c>
      <c r="Q842" s="53">
        <f>IF(P842=P841,Q841+1,1)</f>
        <v>2</v>
      </c>
    </row>
    <row r="843" spans="2:24" ht="15" hidden="1" customHeight="1" x14ac:dyDescent="0.2">
      <c r="B843" s="44"/>
      <c r="C843" s="65" t="s">
        <v>39</v>
      </c>
      <c r="D843" s="61" t="s">
        <v>109</v>
      </c>
      <c r="E843" s="62" t="s">
        <v>109</v>
      </c>
      <c r="F843" s="68">
        <v>0</v>
      </c>
      <c r="G843" s="68">
        <v>0</v>
      </c>
      <c r="H843" s="68">
        <v>0</v>
      </c>
      <c r="M843" s="67">
        <f t="shared" si="118"/>
        <v>0</v>
      </c>
      <c r="O843" s="53">
        <v>6</v>
      </c>
      <c r="P843" s="53">
        <v>19</v>
      </c>
      <c r="Q843" s="53">
        <f t="shared" ref="Q843:Q851" si="119">IF(P843=P842,Q842+1,1)</f>
        <v>3</v>
      </c>
    </row>
    <row r="844" spans="2:24" ht="15" hidden="1" customHeight="1" x14ac:dyDescent="0.2">
      <c r="B844" s="44"/>
      <c r="C844" s="65" t="s">
        <v>39</v>
      </c>
      <c r="D844" s="61" t="s">
        <v>109</v>
      </c>
      <c r="E844" s="62" t="s">
        <v>109</v>
      </c>
      <c r="F844" s="68">
        <v>0</v>
      </c>
      <c r="G844" s="68">
        <v>0</v>
      </c>
      <c r="H844" s="68">
        <v>0</v>
      </c>
      <c r="M844" s="67">
        <f t="shared" si="118"/>
        <v>0</v>
      </c>
      <c r="O844" s="53">
        <v>6</v>
      </c>
      <c r="P844" s="53">
        <v>19</v>
      </c>
      <c r="Q844" s="53">
        <f t="shared" si="119"/>
        <v>4</v>
      </c>
    </row>
    <row r="845" spans="2:24" ht="15" hidden="1" customHeight="1" x14ac:dyDescent="0.2">
      <c r="B845" s="44"/>
      <c r="C845" s="65" t="s">
        <v>39</v>
      </c>
      <c r="D845" s="61" t="s">
        <v>109</v>
      </c>
      <c r="E845" s="62" t="s">
        <v>109</v>
      </c>
      <c r="F845" s="68">
        <v>0</v>
      </c>
      <c r="G845" s="68">
        <v>0</v>
      </c>
      <c r="H845" s="68">
        <v>0</v>
      </c>
      <c r="M845" s="67">
        <f t="shared" si="118"/>
        <v>0</v>
      </c>
      <c r="O845" s="53">
        <v>6</v>
      </c>
      <c r="P845" s="53">
        <v>19</v>
      </c>
      <c r="Q845" s="53">
        <f t="shared" si="119"/>
        <v>5</v>
      </c>
    </row>
    <row r="846" spans="2:24" ht="15" hidden="1" customHeight="1" x14ac:dyDescent="0.2">
      <c r="B846" s="44"/>
      <c r="C846" s="65" t="s">
        <v>39</v>
      </c>
      <c r="D846" s="61" t="s">
        <v>109</v>
      </c>
      <c r="E846" s="62" t="s">
        <v>109</v>
      </c>
      <c r="F846" s="68">
        <v>0</v>
      </c>
      <c r="G846" s="68">
        <v>0</v>
      </c>
      <c r="H846" s="68">
        <v>0</v>
      </c>
      <c r="M846" s="67">
        <f t="shared" si="118"/>
        <v>0</v>
      </c>
      <c r="O846" s="53">
        <v>6</v>
      </c>
      <c r="P846" s="53">
        <v>19</v>
      </c>
      <c r="Q846" s="53">
        <f t="shared" si="119"/>
        <v>6</v>
      </c>
    </row>
    <row r="847" spans="2:24" ht="15" hidden="1" customHeight="1" x14ac:dyDescent="0.2">
      <c r="B847" s="44"/>
      <c r="C847" s="65" t="s">
        <v>39</v>
      </c>
      <c r="D847" s="61" t="s">
        <v>109</v>
      </c>
      <c r="E847" s="62" t="s">
        <v>109</v>
      </c>
      <c r="F847" s="68">
        <v>0</v>
      </c>
      <c r="G847" s="68">
        <v>0</v>
      </c>
      <c r="H847" s="68">
        <v>0</v>
      </c>
      <c r="M847" s="67">
        <f t="shared" si="118"/>
        <v>0</v>
      </c>
      <c r="O847" s="53">
        <v>6</v>
      </c>
      <c r="P847" s="53">
        <v>19</v>
      </c>
      <c r="Q847" s="53">
        <f t="shared" si="119"/>
        <v>7</v>
      </c>
    </row>
    <row r="848" spans="2:24" ht="15" hidden="1" customHeight="1" x14ac:dyDescent="0.2">
      <c r="B848" s="44"/>
      <c r="C848" s="65" t="s">
        <v>39</v>
      </c>
      <c r="D848" s="61" t="s">
        <v>109</v>
      </c>
      <c r="E848" s="62" t="s">
        <v>109</v>
      </c>
      <c r="F848" s="68">
        <v>0</v>
      </c>
      <c r="G848" s="68">
        <v>0</v>
      </c>
      <c r="H848" s="68">
        <v>0</v>
      </c>
      <c r="M848" s="67">
        <f t="shared" si="118"/>
        <v>0</v>
      </c>
      <c r="O848" s="53">
        <v>6</v>
      </c>
      <c r="P848" s="53">
        <v>19</v>
      </c>
      <c r="Q848" s="53">
        <f t="shared" si="119"/>
        <v>8</v>
      </c>
    </row>
    <row r="849" spans="2:24" ht="15" hidden="1" customHeight="1" x14ac:dyDescent="0.2">
      <c r="B849" s="44"/>
      <c r="C849" s="65" t="s">
        <v>39</v>
      </c>
      <c r="D849" s="61" t="s">
        <v>109</v>
      </c>
      <c r="E849" s="62" t="s">
        <v>109</v>
      </c>
      <c r="F849" s="68">
        <v>0</v>
      </c>
      <c r="G849" s="68">
        <v>0</v>
      </c>
      <c r="H849" s="68">
        <v>0</v>
      </c>
      <c r="M849" s="67">
        <f t="shared" si="118"/>
        <v>0</v>
      </c>
      <c r="O849" s="53">
        <v>6</v>
      </c>
      <c r="P849" s="53">
        <v>19</v>
      </c>
      <c r="Q849" s="53">
        <f t="shared" si="119"/>
        <v>9</v>
      </c>
    </row>
    <row r="850" spans="2:24" ht="15" hidden="1" customHeight="1" x14ac:dyDescent="0.2">
      <c r="B850" s="44"/>
      <c r="C850" s="65" t="s">
        <v>39</v>
      </c>
      <c r="D850" s="61" t="s">
        <v>109</v>
      </c>
      <c r="E850" s="62" t="s">
        <v>109</v>
      </c>
      <c r="F850" s="68">
        <v>0</v>
      </c>
      <c r="G850" s="68">
        <v>0</v>
      </c>
      <c r="H850" s="68">
        <v>0</v>
      </c>
      <c r="M850" s="67">
        <f t="shared" si="118"/>
        <v>0</v>
      </c>
      <c r="O850" s="53">
        <v>6</v>
      </c>
      <c r="P850" s="53">
        <v>19</v>
      </c>
      <c r="Q850" s="53">
        <f t="shared" si="119"/>
        <v>10</v>
      </c>
    </row>
    <row r="851" spans="2:24" ht="15" hidden="1" customHeight="1" x14ac:dyDescent="0.2">
      <c r="B851" s="44"/>
      <c r="C851" s="65" t="s">
        <v>40</v>
      </c>
      <c r="D851" s="61" t="s">
        <v>109</v>
      </c>
      <c r="E851" s="62" t="s">
        <v>109</v>
      </c>
      <c r="F851" s="68">
        <v>0</v>
      </c>
      <c r="G851" s="68">
        <v>0</v>
      </c>
      <c r="H851" s="68">
        <v>0</v>
      </c>
      <c r="M851" s="67">
        <f t="shared" si="118"/>
        <v>0</v>
      </c>
      <c r="O851" s="53">
        <v>6</v>
      </c>
      <c r="P851" s="53">
        <v>20</v>
      </c>
      <c r="Q851" s="53">
        <f t="shared" si="119"/>
        <v>1</v>
      </c>
    </row>
    <row r="852" spans="2:24" ht="15" hidden="1" customHeight="1" x14ac:dyDescent="0.2">
      <c r="B852" s="44"/>
      <c r="C852" s="73" t="s">
        <v>109</v>
      </c>
      <c r="D852" s="74"/>
      <c r="E852" s="75"/>
      <c r="F852" s="77">
        <v>0</v>
      </c>
      <c r="G852" s="77">
        <v>0</v>
      </c>
      <c r="H852" s="77">
        <v>0</v>
      </c>
      <c r="M852" s="59">
        <f>IF(SUM(M841:M851)=0,0,1)</f>
        <v>0</v>
      </c>
    </row>
    <row r="853" spans="2:24" ht="15" hidden="1" customHeight="1" x14ac:dyDescent="0.2">
      <c r="B853" s="44"/>
      <c r="C853" s="65"/>
      <c r="D853" s="61"/>
      <c r="E853" s="62"/>
      <c r="F853" s="68"/>
      <c r="G853" s="68"/>
      <c r="H853" s="68"/>
      <c r="M853" s="59">
        <v>0</v>
      </c>
    </row>
    <row r="854" spans="2:24" ht="15" customHeight="1" x14ac:dyDescent="0.2">
      <c r="B854" s="44"/>
      <c r="C854" s="79" t="s">
        <v>51</v>
      </c>
      <c r="D854" s="80"/>
      <c r="E854" s="81"/>
      <c r="F854" s="76">
        <v>6718709</v>
      </c>
      <c r="G854" s="76">
        <v>7151033</v>
      </c>
      <c r="H854" s="76">
        <v>7193406</v>
      </c>
      <c r="M854" s="59">
        <v>1</v>
      </c>
    </row>
    <row r="855" spans="2:24" ht="15" customHeight="1" x14ac:dyDescent="0.2">
      <c r="B855" s="44"/>
      <c r="C855" s="65"/>
      <c r="D855" s="61"/>
      <c r="E855" s="62"/>
      <c r="F855" s="13"/>
      <c r="G855" s="13"/>
      <c r="H855" s="13"/>
      <c r="M855" s="59">
        <v>1</v>
      </c>
    </row>
    <row r="856" spans="2:24" ht="15" customHeight="1" x14ac:dyDescent="0.2">
      <c r="B856" s="44"/>
      <c r="C856" s="60" t="s">
        <v>52</v>
      </c>
      <c r="D856" s="61"/>
      <c r="E856" s="62"/>
      <c r="F856" s="82"/>
      <c r="G856" s="82"/>
      <c r="H856" s="82"/>
      <c r="M856" s="59">
        <v>1</v>
      </c>
    </row>
    <row r="857" spans="2:24" ht="15" customHeight="1" x14ac:dyDescent="0.2">
      <c r="B857" s="44"/>
      <c r="C857" s="64">
        <v>0</v>
      </c>
      <c r="D857" s="61"/>
      <c r="E857" s="62"/>
      <c r="F857" s="82"/>
      <c r="G857" s="82"/>
      <c r="H857" s="82"/>
      <c r="M857" s="59">
        <v>1</v>
      </c>
    </row>
    <row r="858" spans="2:24" ht="15" hidden="1" customHeight="1" x14ac:dyDescent="0.2">
      <c r="B858" s="44"/>
      <c r="C858" s="65" t="s">
        <v>38</v>
      </c>
      <c r="D858" s="61" t="s">
        <v>109</v>
      </c>
      <c r="E858" s="62" t="s">
        <v>109</v>
      </c>
      <c r="F858" s="68">
        <v>0</v>
      </c>
      <c r="G858" s="68">
        <v>0</v>
      </c>
      <c r="H858" s="68">
        <v>0</v>
      </c>
      <c r="I858" s="66"/>
      <c r="J858" s="66"/>
      <c r="K858" s="66"/>
      <c r="L858" s="66"/>
      <c r="M858" s="67">
        <f>IF(LEN(E858)&lt;2,0,1)</f>
        <v>0</v>
      </c>
      <c r="O858" s="53">
        <v>7</v>
      </c>
      <c r="P858" s="66"/>
      <c r="Q858" s="66">
        <v>1</v>
      </c>
    </row>
    <row r="859" spans="2:24" ht="15" hidden="1" customHeight="1" x14ac:dyDescent="0.2">
      <c r="B859" s="44"/>
      <c r="C859" s="65" t="s">
        <v>38</v>
      </c>
      <c r="D859" s="61" t="s">
        <v>109</v>
      </c>
      <c r="E859" s="62" t="s">
        <v>109</v>
      </c>
      <c r="F859" s="68">
        <v>0</v>
      </c>
      <c r="G859" s="68">
        <v>0</v>
      </c>
      <c r="H859" s="68">
        <v>0</v>
      </c>
      <c r="M859" s="67">
        <f>IF(LEN(E859)&lt;2,0,1)</f>
        <v>0</v>
      </c>
      <c r="O859" s="53">
        <v>7</v>
      </c>
      <c r="P859" s="66"/>
      <c r="Q859" s="53">
        <f>IF(P859=P858,Q858+1,1)</f>
        <v>2</v>
      </c>
    </row>
    <row r="860" spans="2:24" ht="15" hidden="1" customHeight="1" x14ac:dyDescent="0.2">
      <c r="B860" s="44"/>
      <c r="C860" s="65" t="s">
        <v>38</v>
      </c>
      <c r="D860" s="61" t="s">
        <v>109</v>
      </c>
      <c r="E860" s="62" t="s">
        <v>109</v>
      </c>
      <c r="F860" s="68">
        <v>0</v>
      </c>
      <c r="G860" s="68">
        <v>0</v>
      </c>
      <c r="H860" s="68">
        <v>0</v>
      </c>
      <c r="M860" s="67">
        <f>IF(LEN(E860)&lt;2,0,1)</f>
        <v>0</v>
      </c>
      <c r="O860" s="53">
        <v>7</v>
      </c>
      <c r="P860" s="66"/>
      <c r="Q860" s="53">
        <f>IF(P860=P859,Q859+1,1)</f>
        <v>3</v>
      </c>
    </row>
    <row r="861" spans="2:24" ht="15" hidden="1" customHeight="1" x14ac:dyDescent="0.2">
      <c r="B861" s="44"/>
      <c r="C861" s="65" t="s">
        <v>38</v>
      </c>
      <c r="D861" s="61" t="s">
        <v>109</v>
      </c>
      <c r="E861" s="62" t="s">
        <v>109</v>
      </c>
      <c r="F861" s="68">
        <v>0</v>
      </c>
      <c r="G861" s="68">
        <v>0</v>
      </c>
      <c r="H861" s="68">
        <v>0</v>
      </c>
      <c r="M861" s="67">
        <f>IF(LEN(E861)&lt;2,0,1)</f>
        <v>0</v>
      </c>
      <c r="O861" s="53">
        <v>7</v>
      </c>
      <c r="P861" s="66"/>
      <c r="Q861" s="53">
        <f>IF(P861=P860,Q860+1,1)</f>
        <v>4</v>
      </c>
    </row>
    <row r="862" spans="2:24" s="66" customFormat="1" ht="15" hidden="1" customHeight="1" x14ac:dyDescent="0.2">
      <c r="B862" s="44"/>
      <c r="C862" s="65" t="s">
        <v>38</v>
      </c>
      <c r="D862" s="61" t="s">
        <v>109</v>
      </c>
      <c r="E862" s="62" t="s">
        <v>109</v>
      </c>
      <c r="F862" s="68">
        <v>0</v>
      </c>
      <c r="G862" s="68">
        <v>0</v>
      </c>
      <c r="H862" s="68">
        <v>0</v>
      </c>
      <c r="I862" s="53"/>
      <c r="J862" s="53"/>
      <c r="K862" s="53"/>
      <c r="L862" s="53"/>
      <c r="M862" s="67">
        <f>IF(LEN(E862)&lt;2,0,1)</f>
        <v>0</v>
      </c>
      <c r="O862" s="53">
        <v>7</v>
      </c>
      <c r="Q862" s="53">
        <f>IF(P862=P861,Q861+1,1)</f>
        <v>5</v>
      </c>
      <c r="U862" s="53"/>
      <c r="V862" s="53"/>
      <c r="W862" s="53"/>
      <c r="X862" s="53"/>
    </row>
    <row r="863" spans="2:24" ht="5.0999999999999996" hidden="1" customHeight="1" x14ac:dyDescent="0.2">
      <c r="B863" s="44"/>
      <c r="C863" s="69"/>
      <c r="D863" s="70"/>
      <c r="E863" s="71"/>
      <c r="F863" s="85"/>
      <c r="G863" s="85"/>
      <c r="H863" s="85"/>
      <c r="M863" s="59">
        <f>IF(SUM(M858:M862)=0,0,1)</f>
        <v>0</v>
      </c>
      <c r="U863" s="66"/>
      <c r="V863" s="66"/>
      <c r="W863" s="66"/>
      <c r="X863" s="66"/>
    </row>
    <row r="864" spans="2:24" ht="15" hidden="1" customHeight="1" x14ac:dyDescent="0.2">
      <c r="B864" s="44"/>
      <c r="C864" s="65"/>
      <c r="D864" s="61"/>
      <c r="E864" s="62"/>
      <c r="F864" s="68"/>
      <c r="G864" s="68"/>
      <c r="H864" s="68"/>
      <c r="M864" s="59">
        <f>IF(M863=0,0,1)</f>
        <v>0</v>
      </c>
    </row>
    <row r="865" spans="2:17" ht="15" customHeight="1" x14ac:dyDescent="0.2">
      <c r="B865" s="44"/>
      <c r="C865" s="65" t="s">
        <v>39</v>
      </c>
      <c r="D865" s="61" t="s">
        <v>479</v>
      </c>
      <c r="E865" s="62" t="s">
        <v>480</v>
      </c>
      <c r="F865" s="13">
        <v>19237</v>
      </c>
      <c r="G865" s="13">
        <v>20447</v>
      </c>
      <c r="H865" s="13">
        <v>20604</v>
      </c>
      <c r="M865" s="67">
        <f>IF(LEN(E865)&lt;2,0,1)</f>
        <v>1</v>
      </c>
      <c r="O865" s="53">
        <v>7</v>
      </c>
      <c r="P865" s="66">
        <v>1</v>
      </c>
      <c r="Q865" s="66">
        <v>1</v>
      </c>
    </row>
    <row r="866" spans="2:17" ht="15" customHeight="1" x14ac:dyDescent="0.2">
      <c r="B866" s="44"/>
      <c r="C866" s="65" t="s">
        <v>39</v>
      </c>
      <c r="D866" s="61" t="s">
        <v>481</v>
      </c>
      <c r="E866" s="62" t="s">
        <v>482</v>
      </c>
      <c r="F866" s="13">
        <v>52966</v>
      </c>
      <c r="G866" s="13">
        <v>55929</v>
      </c>
      <c r="H866" s="13">
        <v>55815</v>
      </c>
      <c r="M866" s="67">
        <f t="shared" ref="M866:M875" si="120">IF(LEN(E866)&lt;2,0,1)</f>
        <v>1</v>
      </c>
      <c r="O866" s="53">
        <v>7</v>
      </c>
      <c r="P866" s="66">
        <v>1</v>
      </c>
      <c r="Q866" s="53">
        <f>IF(P866=P865,Q865+1,1)</f>
        <v>2</v>
      </c>
    </row>
    <row r="867" spans="2:17" ht="15" customHeight="1" x14ac:dyDescent="0.2">
      <c r="B867" s="44"/>
      <c r="C867" s="65" t="s">
        <v>39</v>
      </c>
      <c r="D867" s="61" t="s">
        <v>483</v>
      </c>
      <c r="E867" s="62" t="s">
        <v>484</v>
      </c>
      <c r="F867" s="13">
        <v>25023</v>
      </c>
      <c r="G867" s="13">
        <v>26186</v>
      </c>
      <c r="H867" s="13">
        <v>25967</v>
      </c>
      <c r="M867" s="67">
        <f t="shared" si="120"/>
        <v>1</v>
      </c>
      <c r="O867" s="53">
        <v>7</v>
      </c>
      <c r="P867" s="66">
        <v>1</v>
      </c>
      <c r="Q867" s="53">
        <f t="shared" ref="Q867:Q875" si="121">IF(P867=P866,Q866+1,1)</f>
        <v>3</v>
      </c>
    </row>
    <row r="868" spans="2:17" ht="15" customHeight="1" x14ac:dyDescent="0.2">
      <c r="B868" s="44"/>
      <c r="C868" s="65" t="s">
        <v>39</v>
      </c>
      <c r="D868" s="61" t="s">
        <v>485</v>
      </c>
      <c r="E868" s="62" t="s">
        <v>486</v>
      </c>
      <c r="F868" s="13">
        <v>27160</v>
      </c>
      <c r="G868" s="13">
        <v>28547</v>
      </c>
      <c r="H868" s="13">
        <v>28416</v>
      </c>
      <c r="M868" s="67">
        <f t="shared" si="120"/>
        <v>1</v>
      </c>
      <c r="O868" s="53">
        <v>7</v>
      </c>
      <c r="P868" s="66">
        <v>1</v>
      </c>
      <c r="Q868" s="53">
        <f t="shared" si="121"/>
        <v>4</v>
      </c>
    </row>
    <row r="869" spans="2:17" ht="15" customHeight="1" x14ac:dyDescent="0.2">
      <c r="B869" s="44"/>
      <c r="C869" s="65" t="s">
        <v>39</v>
      </c>
      <c r="D869" s="61" t="s">
        <v>487</v>
      </c>
      <c r="E869" s="62" t="s">
        <v>488</v>
      </c>
      <c r="F869" s="13">
        <v>25231</v>
      </c>
      <c r="G869" s="13">
        <v>26807</v>
      </c>
      <c r="H869" s="13">
        <v>26969</v>
      </c>
      <c r="M869" s="67">
        <f t="shared" si="120"/>
        <v>1</v>
      </c>
      <c r="O869" s="53">
        <v>7</v>
      </c>
      <c r="P869" s="66">
        <v>1</v>
      </c>
      <c r="Q869" s="53">
        <f t="shared" si="121"/>
        <v>5</v>
      </c>
    </row>
    <row r="870" spans="2:17" ht="15" customHeight="1" x14ac:dyDescent="0.2">
      <c r="B870" s="44"/>
      <c r="C870" s="65" t="s">
        <v>39</v>
      </c>
      <c r="D870" s="61" t="s">
        <v>489</v>
      </c>
      <c r="E870" s="62" t="s">
        <v>490</v>
      </c>
      <c r="F870" s="13">
        <v>21156</v>
      </c>
      <c r="G870" s="13">
        <v>22369</v>
      </c>
      <c r="H870" s="13">
        <v>22413</v>
      </c>
      <c r="M870" s="67">
        <f t="shared" si="120"/>
        <v>1</v>
      </c>
      <c r="O870" s="53">
        <v>7</v>
      </c>
      <c r="P870" s="66">
        <v>1</v>
      </c>
      <c r="Q870" s="53">
        <f t="shared" si="121"/>
        <v>6</v>
      </c>
    </row>
    <row r="871" spans="2:17" ht="15" hidden="1" customHeight="1" x14ac:dyDescent="0.2">
      <c r="B871" s="44"/>
      <c r="C871" s="65" t="s">
        <v>39</v>
      </c>
      <c r="D871" s="61" t="s">
        <v>109</v>
      </c>
      <c r="E871" s="62" t="s">
        <v>109</v>
      </c>
      <c r="F871" s="68">
        <v>0</v>
      </c>
      <c r="G871" s="68">
        <v>0</v>
      </c>
      <c r="H871" s="68">
        <v>0</v>
      </c>
      <c r="M871" s="67">
        <f t="shared" si="120"/>
        <v>0</v>
      </c>
      <c r="O871" s="53">
        <v>7</v>
      </c>
      <c r="P871" s="66">
        <v>1</v>
      </c>
      <c r="Q871" s="53">
        <f t="shared" si="121"/>
        <v>7</v>
      </c>
    </row>
    <row r="872" spans="2:17" ht="15" hidden="1" customHeight="1" x14ac:dyDescent="0.2">
      <c r="B872" s="44"/>
      <c r="C872" s="65" t="s">
        <v>39</v>
      </c>
      <c r="D872" s="61" t="s">
        <v>109</v>
      </c>
      <c r="E872" s="62" t="s">
        <v>109</v>
      </c>
      <c r="F872" s="68">
        <v>0</v>
      </c>
      <c r="G872" s="68">
        <v>0</v>
      </c>
      <c r="H872" s="68">
        <v>0</v>
      </c>
      <c r="M872" s="67">
        <f t="shared" si="120"/>
        <v>0</v>
      </c>
      <c r="O872" s="53">
        <v>7</v>
      </c>
      <c r="P872" s="66">
        <v>1</v>
      </c>
      <c r="Q872" s="53">
        <f t="shared" si="121"/>
        <v>8</v>
      </c>
    </row>
    <row r="873" spans="2:17" ht="15" hidden="1" customHeight="1" x14ac:dyDescent="0.2">
      <c r="B873" s="44"/>
      <c r="C873" s="65" t="s">
        <v>39</v>
      </c>
      <c r="D873" s="61" t="s">
        <v>109</v>
      </c>
      <c r="E873" s="62" t="s">
        <v>109</v>
      </c>
      <c r="F873" s="68">
        <v>0</v>
      </c>
      <c r="G873" s="68">
        <v>0</v>
      </c>
      <c r="H873" s="68">
        <v>0</v>
      </c>
      <c r="M873" s="67">
        <f t="shared" si="120"/>
        <v>0</v>
      </c>
      <c r="O873" s="53">
        <v>7</v>
      </c>
      <c r="P873" s="66">
        <v>1</v>
      </c>
      <c r="Q873" s="53">
        <f t="shared" si="121"/>
        <v>9</v>
      </c>
    </row>
    <row r="874" spans="2:17" ht="15" hidden="1" customHeight="1" x14ac:dyDescent="0.2">
      <c r="B874" s="44"/>
      <c r="C874" s="65" t="s">
        <v>39</v>
      </c>
      <c r="D874" s="61" t="s">
        <v>109</v>
      </c>
      <c r="E874" s="62" t="s">
        <v>109</v>
      </c>
      <c r="F874" s="68">
        <v>0</v>
      </c>
      <c r="G874" s="68">
        <v>0</v>
      </c>
      <c r="H874" s="68">
        <v>0</v>
      </c>
      <c r="M874" s="67">
        <f t="shared" si="120"/>
        <v>0</v>
      </c>
      <c r="O874" s="53">
        <v>7</v>
      </c>
      <c r="P874" s="66">
        <v>1</v>
      </c>
      <c r="Q874" s="53">
        <f t="shared" si="121"/>
        <v>10</v>
      </c>
    </row>
    <row r="875" spans="2:17" ht="15" customHeight="1" x14ac:dyDescent="0.2">
      <c r="B875" s="44"/>
      <c r="C875" s="65" t="s">
        <v>40</v>
      </c>
      <c r="D875" s="61" t="s">
        <v>491</v>
      </c>
      <c r="E875" s="62" t="s">
        <v>492</v>
      </c>
      <c r="F875" s="13">
        <v>52385</v>
      </c>
      <c r="G875" s="13">
        <v>53889</v>
      </c>
      <c r="H875" s="13">
        <v>54928</v>
      </c>
      <c r="M875" s="67">
        <f t="shared" si="120"/>
        <v>1</v>
      </c>
      <c r="O875" s="53">
        <v>7</v>
      </c>
      <c r="P875" s="53">
        <v>2</v>
      </c>
      <c r="Q875" s="53">
        <f t="shared" si="121"/>
        <v>1</v>
      </c>
    </row>
    <row r="876" spans="2:17" ht="15" customHeight="1" x14ac:dyDescent="0.2">
      <c r="B876" s="44"/>
      <c r="C876" s="73" t="s">
        <v>493</v>
      </c>
      <c r="D876" s="74"/>
      <c r="E876" s="75"/>
      <c r="F876" s="76">
        <v>223158</v>
      </c>
      <c r="G876" s="76">
        <v>234174</v>
      </c>
      <c r="H876" s="76">
        <v>235112</v>
      </c>
      <c r="M876" s="59">
        <f>IF(SUM(M865:M875)=0,0,1)</f>
        <v>1</v>
      </c>
    </row>
    <row r="877" spans="2:17" ht="15" customHeight="1" x14ac:dyDescent="0.2">
      <c r="B877" s="44"/>
      <c r="C877" s="65"/>
      <c r="D877" s="61"/>
      <c r="E877" s="62"/>
      <c r="F877" s="13"/>
      <c r="G877" s="13"/>
      <c r="H877" s="13"/>
      <c r="M877" s="59">
        <f>IF(M876=0,0,1)</f>
        <v>1</v>
      </c>
    </row>
    <row r="878" spans="2:17" ht="15" customHeight="1" x14ac:dyDescent="0.2">
      <c r="B878" s="44"/>
      <c r="C878" s="65" t="s">
        <v>39</v>
      </c>
      <c r="D878" s="61" t="s">
        <v>494</v>
      </c>
      <c r="E878" s="62" t="s">
        <v>495</v>
      </c>
      <c r="F878" s="13">
        <v>38741</v>
      </c>
      <c r="G878" s="13">
        <v>40990</v>
      </c>
      <c r="H878" s="13">
        <v>40928</v>
      </c>
      <c r="M878" s="67">
        <f>IF(LEN(E878)&lt;2,0,1)</f>
        <v>1</v>
      </c>
      <c r="O878" s="53">
        <v>7</v>
      </c>
      <c r="P878" s="66">
        <v>3</v>
      </c>
      <c r="Q878" s="66">
        <v>1</v>
      </c>
    </row>
    <row r="879" spans="2:17" ht="15" customHeight="1" x14ac:dyDescent="0.2">
      <c r="B879" s="44"/>
      <c r="C879" s="65" t="s">
        <v>39</v>
      </c>
      <c r="D879" s="61" t="s">
        <v>496</v>
      </c>
      <c r="E879" s="62" t="s">
        <v>497</v>
      </c>
      <c r="F879" s="13">
        <v>56140</v>
      </c>
      <c r="G879" s="13">
        <v>59828</v>
      </c>
      <c r="H879" s="13">
        <v>60011</v>
      </c>
      <c r="M879" s="67">
        <f t="shared" ref="M879:M888" si="122">IF(LEN(E879)&lt;2,0,1)</f>
        <v>1</v>
      </c>
      <c r="O879" s="53">
        <v>7</v>
      </c>
      <c r="P879" s="66">
        <v>3</v>
      </c>
      <c r="Q879" s="53">
        <f>IF(P879=P878,Q878+1,1)</f>
        <v>2</v>
      </c>
    </row>
    <row r="880" spans="2:17" ht="15" customHeight="1" x14ac:dyDescent="0.2">
      <c r="B880" s="44"/>
      <c r="C880" s="65" t="s">
        <v>39</v>
      </c>
      <c r="D880" s="61" t="s">
        <v>498</v>
      </c>
      <c r="E880" s="62" t="s">
        <v>499</v>
      </c>
      <c r="F880" s="13">
        <v>49935</v>
      </c>
      <c r="G880" s="13">
        <v>52773</v>
      </c>
      <c r="H880" s="13">
        <v>52625</v>
      </c>
      <c r="M880" s="67">
        <f t="shared" si="122"/>
        <v>1</v>
      </c>
      <c r="O880" s="53">
        <v>7</v>
      </c>
      <c r="P880" s="66">
        <v>3</v>
      </c>
      <c r="Q880" s="53">
        <f t="shared" ref="Q880:Q888" si="123">IF(P880=P879,Q879+1,1)</f>
        <v>3</v>
      </c>
    </row>
    <row r="881" spans="2:17" ht="15" customHeight="1" x14ac:dyDescent="0.2">
      <c r="B881" s="44"/>
      <c r="C881" s="65" t="s">
        <v>39</v>
      </c>
      <c r="D881" s="61" t="s">
        <v>500</v>
      </c>
      <c r="E881" s="62" t="s">
        <v>501</v>
      </c>
      <c r="F881" s="13">
        <v>27308</v>
      </c>
      <c r="G881" s="13">
        <v>28894</v>
      </c>
      <c r="H881" s="13">
        <v>28937</v>
      </c>
      <c r="M881" s="67">
        <f t="shared" si="122"/>
        <v>1</v>
      </c>
      <c r="O881" s="53">
        <v>7</v>
      </c>
      <c r="P881" s="66">
        <v>3</v>
      </c>
      <c r="Q881" s="53">
        <f t="shared" si="123"/>
        <v>4</v>
      </c>
    </row>
    <row r="882" spans="2:17" ht="15" customHeight="1" x14ac:dyDescent="0.2">
      <c r="B882" s="44"/>
      <c r="C882" s="65" t="s">
        <v>39</v>
      </c>
      <c r="D882" s="61" t="s">
        <v>502</v>
      </c>
      <c r="E882" s="62" t="s">
        <v>503</v>
      </c>
      <c r="F882" s="13">
        <v>27568</v>
      </c>
      <c r="G882" s="13">
        <v>29102</v>
      </c>
      <c r="H882" s="13">
        <v>29089</v>
      </c>
      <c r="M882" s="67">
        <f t="shared" si="122"/>
        <v>1</v>
      </c>
      <c r="O882" s="53">
        <v>7</v>
      </c>
      <c r="P882" s="66">
        <v>3</v>
      </c>
      <c r="Q882" s="53">
        <f t="shared" si="123"/>
        <v>5</v>
      </c>
    </row>
    <row r="883" spans="2:17" ht="15" customHeight="1" x14ac:dyDescent="0.2">
      <c r="B883" s="44"/>
      <c r="C883" s="65" t="s">
        <v>39</v>
      </c>
      <c r="D883" s="61" t="s">
        <v>504</v>
      </c>
      <c r="E883" s="62" t="s">
        <v>505</v>
      </c>
      <c r="F883" s="13">
        <v>28135</v>
      </c>
      <c r="G883" s="13">
        <v>29607</v>
      </c>
      <c r="H883" s="13">
        <v>29473</v>
      </c>
      <c r="M883" s="67">
        <f t="shared" si="122"/>
        <v>1</v>
      </c>
      <c r="O883" s="53">
        <v>7</v>
      </c>
      <c r="P883" s="66">
        <v>3</v>
      </c>
      <c r="Q883" s="53">
        <f t="shared" si="123"/>
        <v>6</v>
      </c>
    </row>
    <row r="884" spans="2:17" ht="15" customHeight="1" x14ac:dyDescent="0.2">
      <c r="B884" s="44"/>
      <c r="C884" s="65" t="s">
        <v>39</v>
      </c>
      <c r="D884" s="61" t="s">
        <v>506</v>
      </c>
      <c r="E884" s="62" t="s">
        <v>507</v>
      </c>
      <c r="F884" s="13">
        <v>36942</v>
      </c>
      <c r="G884" s="13">
        <v>39145</v>
      </c>
      <c r="H884" s="13">
        <v>39147</v>
      </c>
      <c r="M884" s="67">
        <f t="shared" si="122"/>
        <v>1</v>
      </c>
      <c r="O884" s="53">
        <v>7</v>
      </c>
      <c r="P884" s="66">
        <v>3</v>
      </c>
      <c r="Q884" s="53">
        <f t="shared" si="123"/>
        <v>7</v>
      </c>
    </row>
    <row r="885" spans="2:17" ht="15" customHeight="1" x14ac:dyDescent="0.2">
      <c r="B885" s="44"/>
      <c r="C885" s="65" t="s">
        <v>39</v>
      </c>
      <c r="D885" s="61" t="s">
        <v>508</v>
      </c>
      <c r="E885" s="62" t="s">
        <v>509</v>
      </c>
      <c r="F885" s="13">
        <v>54012</v>
      </c>
      <c r="G885" s="13">
        <v>56308</v>
      </c>
      <c r="H885" s="13">
        <v>55278</v>
      </c>
      <c r="M885" s="67">
        <f t="shared" si="122"/>
        <v>1</v>
      </c>
      <c r="O885" s="53">
        <v>7</v>
      </c>
      <c r="P885" s="66">
        <v>3</v>
      </c>
      <c r="Q885" s="53">
        <f t="shared" si="123"/>
        <v>8</v>
      </c>
    </row>
    <row r="886" spans="2:17" ht="15" hidden="1" customHeight="1" x14ac:dyDescent="0.2">
      <c r="B886" s="44"/>
      <c r="C886" s="65" t="s">
        <v>39</v>
      </c>
      <c r="D886" s="61" t="s">
        <v>109</v>
      </c>
      <c r="E886" s="62" t="s">
        <v>109</v>
      </c>
      <c r="F886" s="68">
        <v>0</v>
      </c>
      <c r="G886" s="68">
        <v>0</v>
      </c>
      <c r="H886" s="68">
        <v>0</v>
      </c>
      <c r="M886" s="67">
        <f t="shared" si="122"/>
        <v>0</v>
      </c>
      <c r="O886" s="53">
        <v>7</v>
      </c>
      <c r="P886" s="66">
        <v>3</v>
      </c>
      <c r="Q886" s="53">
        <f t="shared" si="123"/>
        <v>9</v>
      </c>
    </row>
    <row r="887" spans="2:17" ht="15" hidden="1" customHeight="1" x14ac:dyDescent="0.2">
      <c r="B887" s="44"/>
      <c r="C887" s="65" t="s">
        <v>39</v>
      </c>
      <c r="D887" s="61" t="s">
        <v>109</v>
      </c>
      <c r="E887" s="62" t="s">
        <v>109</v>
      </c>
      <c r="F887" s="68">
        <v>0</v>
      </c>
      <c r="G887" s="68">
        <v>0</v>
      </c>
      <c r="H887" s="68">
        <v>0</v>
      </c>
      <c r="M887" s="67">
        <f t="shared" si="122"/>
        <v>0</v>
      </c>
      <c r="O887" s="53">
        <v>7</v>
      </c>
      <c r="P887" s="66">
        <v>3</v>
      </c>
      <c r="Q887" s="53">
        <f t="shared" si="123"/>
        <v>10</v>
      </c>
    </row>
    <row r="888" spans="2:17" ht="15" customHeight="1" x14ac:dyDescent="0.2">
      <c r="B888" s="44"/>
      <c r="C888" s="65" t="s">
        <v>40</v>
      </c>
      <c r="D888" s="61" t="s">
        <v>510</v>
      </c>
      <c r="E888" s="62" t="s">
        <v>511</v>
      </c>
      <c r="F888" s="13">
        <v>55175</v>
      </c>
      <c r="G888" s="13">
        <v>57143</v>
      </c>
      <c r="H888" s="13">
        <v>57925</v>
      </c>
      <c r="M888" s="67">
        <f t="shared" si="122"/>
        <v>1</v>
      </c>
      <c r="O888" s="53">
        <v>7</v>
      </c>
      <c r="P888" s="53">
        <v>4</v>
      </c>
      <c r="Q888" s="53">
        <f t="shared" si="123"/>
        <v>1</v>
      </c>
    </row>
    <row r="889" spans="2:17" ht="15" customHeight="1" x14ac:dyDescent="0.2">
      <c r="B889" s="44"/>
      <c r="C889" s="73" t="s">
        <v>512</v>
      </c>
      <c r="D889" s="74"/>
      <c r="E889" s="75"/>
      <c r="F889" s="76">
        <v>373956</v>
      </c>
      <c r="G889" s="76">
        <v>393790</v>
      </c>
      <c r="H889" s="76">
        <v>393413</v>
      </c>
      <c r="M889" s="59">
        <f>IF(SUM(M878:M888)=0,0,1)</f>
        <v>1</v>
      </c>
    </row>
    <row r="890" spans="2:17" ht="15" customHeight="1" x14ac:dyDescent="0.2">
      <c r="B890" s="44"/>
      <c r="C890" s="65"/>
      <c r="D890" s="61"/>
      <c r="E890" s="62"/>
      <c r="F890" s="13"/>
      <c r="G890" s="13"/>
      <c r="H890" s="13"/>
      <c r="M890" s="59">
        <f>IF(M889=0,0,1)</f>
        <v>1</v>
      </c>
    </row>
    <row r="891" spans="2:17" ht="15" customHeight="1" x14ac:dyDescent="0.2">
      <c r="B891" s="44"/>
      <c r="C891" s="65" t="s">
        <v>39</v>
      </c>
      <c r="D891" s="61" t="s">
        <v>513</v>
      </c>
      <c r="E891" s="62" t="s">
        <v>514</v>
      </c>
      <c r="F891" s="13">
        <v>96170</v>
      </c>
      <c r="G891" s="13">
        <v>102992</v>
      </c>
      <c r="H891" s="13">
        <v>104093</v>
      </c>
      <c r="M891" s="67">
        <f>IF(LEN(E891)&lt;2,0,1)</f>
        <v>1</v>
      </c>
      <c r="O891" s="53">
        <v>7</v>
      </c>
      <c r="P891" s="53">
        <v>5</v>
      </c>
      <c r="Q891" s="66">
        <v>1</v>
      </c>
    </row>
    <row r="892" spans="2:17" ht="15" customHeight="1" x14ac:dyDescent="0.2">
      <c r="B892" s="44"/>
      <c r="C892" s="65" t="s">
        <v>39</v>
      </c>
      <c r="D892" s="61" t="s">
        <v>515</v>
      </c>
      <c r="E892" s="62" t="s">
        <v>516</v>
      </c>
      <c r="F892" s="13">
        <v>27602</v>
      </c>
      <c r="G892" s="13">
        <v>28777</v>
      </c>
      <c r="H892" s="13">
        <v>28402</v>
      </c>
      <c r="M892" s="67">
        <f t="shared" ref="M892:M901" si="124">IF(LEN(E892)&lt;2,0,1)</f>
        <v>1</v>
      </c>
      <c r="O892" s="53">
        <v>7</v>
      </c>
      <c r="P892" s="53">
        <v>5</v>
      </c>
      <c r="Q892" s="53">
        <f>IF(P892=P891,Q891+1,1)</f>
        <v>2</v>
      </c>
    </row>
    <row r="893" spans="2:17" ht="15" customHeight="1" x14ac:dyDescent="0.2">
      <c r="B893" s="44"/>
      <c r="C893" s="65" t="s">
        <v>39</v>
      </c>
      <c r="D893" s="61" t="s">
        <v>517</v>
      </c>
      <c r="E893" s="62" t="s">
        <v>518</v>
      </c>
      <c r="F893" s="13">
        <v>44676</v>
      </c>
      <c r="G893" s="13">
        <v>47959</v>
      </c>
      <c r="H893" s="13">
        <v>48644</v>
      </c>
      <c r="M893" s="67">
        <f t="shared" si="124"/>
        <v>1</v>
      </c>
      <c r="O893" s="53">
        <v>7</v>
      </c>
      <c r="P893" s="53">
        <v>5</v>
      </c>
      <c r="Q893" s="53">
        <f t="shared" ref="Q893:Q901" si="125">IF(P893=P892,Q892+1,1)</f>
        <v>3</v>
      </c>
    </row>
    <row r="894" spans="2:17" ht="15" customHeight="1" x14ac:dyDescent="0.2">
      <c r="B894" s="44"/>
      <c r="C894" s="65" t="s">
        <v>39</v>
      </c>
      <c r="D894" s="61" t="s">
        <v>519</v>
      </c>
      <c r="E894" s="62" t="s">
        <v>520</v>
      </c>
      <c r="F894" s="13">
        <v>25503</v>
      </c>
      <c r="G894" s="13">
        <v>27291</v>
      </c>
      <c r="H894" s="13">
        <v>27631</v>
      </c>
      <c r="M894" s="67">
        <f t="shared" si="124"/>
        <v>1</v>
      </c>
      <c r="O894" s="53">
        <v>7</v>
      </c>
      <c r="P894" s="53">
        <v>5</v>
      </c>
      <c r="Q894" s="53">
        <f t="shared" si="125"/>
        <v>4</v>
      </c>
    </row>
    <row r="895" spans="2:17" ht="15" customHeight="1" x14ac:dyDescent="0.2">
      <c r="B895" s="44"/>
      <c r="C895" s="65" t="s">
        <v>39</v>
      </c>
      <c r="D895" s="61" t="s">
        <v>521</v>
      </c>
      <c r="E895" s="62" t="s">
        <v>522</v>
      </c>
      <c r="F895" s="13">
        <v>95002</v>
      </c>
      <c r="G895" s="13">
        <v>101005</v>
      </c>
      <c r="H895" s="13">
        <v>101649</v>
      </c>
      <c r="M895" s="67">
        <f t="shared" si="124"/>
        <v>1</v>
      </c>
      <c r="O895" s="53">
        <v>7</v>
      </c>
      <c r="P895" s="53">
        <v>5</v>
      </c>
      <c r="Q895" s="53">
        <f t="shared" si="125"/>
        <v>5</v>
      </c>
    </row>
    <row r="896" spans="2:17" ht="15" hidden="1" customHeight="1" x14ac:dyDescent="0.2">
      <c r="B896" s="44"/>
      <c r="C896" s="65" t="s">
        <v>39</v>
      </c>
      <c r="D896" s="61" t="s">
        <v>109</v>
      </c>
      <c r="E896" s="62" t="s">
        <v>109</v>
      </c>
      <c r="F896" s="68">
        <v>0</v>
      </c>
      <c r="G896" s="68">
        <v>0</v>
      </c>
      <c r="H896" s="68">
        <v>0</v>
      </c>
      <c r="M896" s="67">
        <f t="shared" si="124"/>
        <v>0</v>
      </c>
      <c r="O896" s="53">
        <v>7</v>
      </c>
      <c r="P896" s="53">
        <v>5</v>
      </c>
      <c r="Q896" s="53">
        <f t="shared" si="125"/>
        <v>6</v>
      </c>
    </row>
    <row r="897" spans="2:24" ht="15" hidden="1" customHeight="1" x14ac:dyDescent="0.2">
      <c r="B897" s="44"/>
      <c r="C897" s="65" t="s">
        <v>39</v>
      </c>
      <c r="D897" s="61" t="s">
        <v>109</v>
      </c>
      <c r="E897" s="62" t="s">
        <v>109</v>
      </c>
      <c r="F897" s="68">
        <v>0</v>
      </c>
      <c r="G897" s="68">
        <v>0</v>
      </c>
      <c r="H897" s="68">
        <v>0</v>
      </c>
      <c r="M897" s="67">
        <f t="shared" si="124"/>
        <v>0</v>
      </c>
      <c r="O897" s="53">
        <v>7</v>
      </c>
      <c r="P897" s="53">
        <v>5</v>
      </c>
      <c r="Q897" s="53">
        <f t="shared" si="125"/>
        <v>7</v>
      </c>
    </row>
    <row r="898" spans="2:24" ht="15" hidden="1" customHeight="1" x14ac:dyDescent="0.2">
      <c r="B898" s="44"/>
      <c r="C898" s="65" t="s">
        <v>39</v>
      </c>
      <c r="D898" s="61" t="s">
        <v>109</v>
      </c>
      <c r="E898" s="62" t="s">
        <v>109</v>
      </c>
      <c r="F898" s="68">
        <v>0</v>
      </c>
      <c r="G898" s="68">
        <v>0</v>
      </c>
      <c r="H898" s="68">
        <v>0</v>
      </c>
      <c r="M898" s="67">
        <f t="shared" si="124"/>
        <v>0</v>
      </c>
      <c r="O898" s="53">
        <v>7</v>
      </c>
      <c r="P898" s="53">
        <v>5</v>
      </c>
      <c r="Q898" s="53">
        <f t="shared" si="125"/>
        <v>8</v>
      </c>
    </row>
    <row r="899" spans="2:24" ht="15" hidden="1" customHeight="1" x14ac:dyDescent="0.2">
      <c r="B899" s="44"/>
      <c r="C899" s="65" t="s">
        <v>39</v>
      </c>
      <c r="D899" s="61" t="s">
        <v>109</v>
      </c>
      <c r="E899" s="62" t="s">
        <v>109</v>
      </c>
      <c r="F899" s="68">
        <v>0</v>
      </c>
      <c r="G899" s="68">
        <v>0</v>
      </c>
      <c r="H899" s="68">
        <v>0</v>
      </c>
      <c r="M899" s="67">
        <f t="shared" si="124"/>
        <v>0</v>
      </c>
      <c r="O899" s="53">
        <v>7</v>
      </c>
      <c r="P899" s="53">
        <v>5</v>
      </c>
      <c r="Q899" s="53">
        <f t="shared" si="125"/>
        <v>9</v>
      </c>
    </row>
    <row r="900" spans="2:24" ht="15" hidden="1" customHeight="1" x14ac:dyDescent="0.2">
      <c r="B900" s="44"/>
      <c r="C900" s="65" t="s">
        <v>39</v>
      </c>
      <c r="D900" s="61" t="s">
        <v>109</v>
      </c>
      <c r="E900" s="62" t="s">
        <v>109</v>
      </c>
      <c r="F900" s="68">
        <v>0</v>
      </c>
      <c r="G900" s="68">
        <v>0</v>
      </c>
      <c r="H900" s="68">
        <v>0</v>
      </c>
      <c r="M900" s="67">
        <f t="shared" si="124"/>
        <v>0</v>
      </c>
      <c r="O900" s="53">
        <v>7</v>
      </c>
      <c r="P900" s="53">
        <v>5</v>
      </c>
      <c r="Q900" s="53">
        <f t="shared" si="125"/>
        <v>10</v>
      </c>
    </row>
    <row r="901" spans="2:24" ht="15" customHeight="1" x14ac:dyDescent="0.2">
      <c r="B901" s="44"/>
      <c r="C901" s="65" t="s">
        <v>40</v>
      </c>
      <c r="D901" s="61" t="s">
        <v>523</v>
      </c>
      <c r="E901" s="62" t="s">
        <v>524</v>
      </c>
      <c r="F901" s="13">
        <v>74698</v>
      </c>
      <c r="G901" s="13">
        <v>77106</v>
      </c>
      <c r="H901" s="13">
        <v>78484</v>
      </c>
      <c r="M901" s="67">
        <f t="shared" si="124"/>
        <v>1</v>
      </c>
      <c r="O901" s="53">
        <v>7</v>
      </c>
      <c r="P901" s="53">
        <v>6</v>
      </c>
      <c r="Q901" s="53">
        <f t="shared" si="125"/>
        <v>1</v>
      </c>
    </row>
    <row r="902" spans="2:24" ht="15" customHeight="1" x14ac:dyDescent="0.2">
      <c r="B902" s="44"/>
      <c r="C902" s="73" t="s">
        <v>525</v>
      </c>
      <c r="D902" s="74"/>
      <c r="E902" s="75"/>
      <c r="F902" s="76">
        <v>363651</v>
      </c>
      <c r="G902" s="76">
        <v>385130</v>
      </c>
      <c r="H902" s="76">
        <v>388903</v>
      </c>
      <c r="M902" s="59">
        <f>IF(SUM(M891:M901)=0,0,1)</f>
        <v>1</v>
      </c>
    </row>
    <row r="903" spans="2:24" ht="15" customHeight="1" x14ac:dyDescent="0.2">
      <c r="B903" s="44"/>
      <c r="C903" s="65"/>
      <c r="D903" s="61"/>
      <c r="E903" s="62"/>
      <c r="F903" s="13"/>
      <c r="G903" s="13"/>
      <c r="H903" s="13"/>
      <c r="M903" s="59">
        <f>IF(M902=0,0,1)</f>
        <v>1</v>
      </c>
    </row>
    <row r="904" spans="2:24" ht="15" customHeight="1" x14ac:dyDescent="0.2">
      <c r="B904" s="44"/>
      <c r="C904" s="65" t="s">
        <v>39</v>
      </c>
      <c r="D904" s="61" t="s">
        <v>526</v>
      </c>
      <c r="E904" s="62" t="s">
        <v>527</v>
      </c>
      <c r="F904" s="13">
        <v>212328</v>
      </c>
      <c r="G904" s="13">
        <v>226115</v>
      </c>
      <c r="H904" s="13">
        <v>227052</v>
      </c>
      <c r="M904" s="67">
        <f>IF(LEN(E904)&lt;2,0,1)</f>
        <v>1</v>
      </c>
      <c r="O904" s="53">
        <v>7</v>
      </c>
      <c r="P904" s="53">
        <v>7</v>
      </c>
      <c r="Q904" s="66">
        <v>1</v>
      </c>
    </row>
    <row r="905" spans="2:24" s="66" customFormat="1" ht="15" customHeight="1" x14ac:dyDescent="0.2">
      <c r="B905" s="44"/>
      <c r="C905" s="65" t="s">
        <v>39</v>
      </c>
      <c r="D905" s="61" t="s">
        <v>528</v>
      </c>
      <c r="E905" s="62" t="s">
        <v>529</v>
      </c>
      <c r="F905" s="13">
        <v>95491</v>
      </c>
      <c r="G905" s="13">
        <v>101165</v>
      </c>
      <c r="H905" s="13">
        <v>100582</v>
      </c>
      <c r="I905" s="53"/>
      <c r="J905" s="53"/>
      <c r="K905" s="53"/>
      <c r="L905" s="53"/>
      <c r="M905" s="67">
        <f t="shared" ref="M905:M914" si="126">IF(LEN(E905)&lt;2,0,1)</f>
        <v>1</v>
      </c>
      <c r="O905" s="53">
        <v>7</v>
      </c>
      <c r="P905" s="53">
        <v>7</v>
      </c>
      <c r="Q905" s="53">
        <f>IF(P905=P904,Q904+1,1)</f>
        <v>2</v>
      </c>
      <c r="U905" s="53"/>
      <c r="V905" s="53"/>
      <c r="W905" s="53"/>
      <c r="X905" s="53"/>
    </row>
    <row r="906" spans="2:24" ht="15" customHeight="1" x14ac:dyDescent="0.2">
      <c r="B906" s="44"/>
      <c r="C906" s="65" t="s">
        <v>39</v>
      </c>
      <c r="D906" s="61" t="s">
        <v>530</v>
      </c>
      <c r="E906" s="62" t="s">
        <v>531</v>
      </c>
      <c r="F906" s="13">
        <v>51086</v>
      </c>
      <c r="G906" s="13">
        <v>53573</v>
      </c>
      <c r="H906" s="13">
        <v>52899</v>
      </c>
      <c r="M906" s="67">
        <f t="shared" si="126"/>
        <v>1</v>
      </c>
      <c r="O906" s="53">
        <v>7</v>
      </c>
      <c r="P906" s="53">
        <v>7</v>
      </c>
      <c r="Q906" s="53">
        <f t="shared" ref="Q906:Q914" si="127">IF(P906=P905,Q905+1,1)</f>
        <v>3</v>
      </c>
      <c r="U906" s="66"/>
      <c r="V906" s="66"/>
      <c r="W906" s="66"/>
      <c r="X906" s="66"/>
    </row>
    <row r="907" spans="2:24" ht="15" customHeight="1" x14ac:dyDescent="0.2">
      <c r="B907" s="44"/>
      <c r="C907" s="65" t="s">
        <v>39</v>
      </c>
      <c r="D907" s="61" t="s">
        <v>532</v>
      </c>
      <c r="E907" s="62" t="s">
        <v>533</v>
      </c>
      <c r="F907" s="13">
        <v>114939</v>
      </c>
      <c r="G907" s="13">
        <v>120363</v>
      </c>
      <c r="H907" s="13">
        <v>118178</v>
      </c>
      <c r="M907" s="67">
        <f t="shared" si="126"/>
        <v>1</v>
      </c>
      <c r="O907" s="53">
        <v>7</v>
      </c>
      <c r="P907" s="53">
        <v>7</v>
      </c>
      <c r="Q907" s="53">
        <f t="shared" si="127"/>
        <v>4</v>
      </c>
    </row>
    <row r="908" spans="2:24" ht="15" hidden="1" customHeight="1" x14ac:dyDescent="0.2">
      <c r="B908" s="44"/>
      <c r="C908" s="65" t="s">
        <v>39</v>
      </c>
      <c r="D908" s="61" t="s">
        <v>109</v>
      </c>
      <c r="E908" s="62" t="s">
        <v>109</v>
      </c>
      <c r="F908" s="68">
        <v>0</v>
      </c>
      <c r="G908" s="68">
        <v>0</v>
      </c>
      <c r="H908" s="68">
        <v>0</v>
      </c>
      <c r="M908" s="67">
        <f t="shared" si="126"/>
        <v>0</v>
      </c>
      <c r="O908" s="53">
        <v>7</v>
      </c>
      <c r="P908" s="53">
        <v>7</v>
      </c>
      <c r="Q908" s="53">
        <f t="shared" si="127"/>
        <v>5</v>
      </c>
    </row>
    <row r="909" spans="2:24" ht="15" hidden="1" customHeight="1" x14ac:dyDescent="0.2">
      <c r="B909" s="44"/>
      <c r="C909" s="65" t="s">
        <v>39</v>
      </c>
      <c r="D909" s="61" t="s">
        <v>109</v>
      </c>
      <c r="E909" s="62" t="s">
        <v>109</v>
      </c>
      <c r="F909" s="68">
        <v>0</v>
      </c>
      <c r="G909" s="68">
        <v>0</v>
      </c>
      <c r="H909" s="68">
        <v>0</v>
      </c>
      <c r="M909" s="67">
        <f t="shared" si="126"/>
        <v>0</v>
      </c>
      <c r="O909" s="53">
        <v>7</v>
      </c>
      <c r="P909" s="53">
        <v>7</v>
      </c>
      <c r="Q909" s="53">
        <f t="shared" si="127"/>
        <v>6</v>
      </c>
    </row>
    <row r="910" spans="2:24" ht="15" hidden="1" customHeight="1" x14ac:dyDescent="0.2">
      <c r="B910" s="44"/>
      <c r="C910" s="65" t="s">
        <v>39</v>
      </c>
      <c r="D910" s="61" t="s">
        <v>109</v>
      </c>
      <c r="E910" s="62" t="s">
        <v>109</v>
      </c>
      <c r="F910" s="68">
        <v>0</v>
      </c>
      <c r="G910" s="68">
        <v>0</v>
      </c>
      <c r="H910" s="68">
        <v>0</v>
      </c>
      <c r="M910" s="67">
        <f t="shared" si="126"/>
        <v>0</v>
      </c>
      <c r="O910" s="53">
        <v>7</v>
      </c>
      <c r="P910" s="53">
        <v>7</v>
      </c>
      <c r="Q910" s="53">
        <f t="shared" si="127"/>
        <v>7</v>
      </c>
    </row>
    <row r="911" spans="2:24" ht="15" hidden="1" customHeight="1" x14ac:dyDescent="0.2">
      <c r="B911" s="44"/>
      <c r="C911" s="65" t="s">
        <v>39</v>
      </c>
      <c r="D911" s="61" t="s">
        <v>109</v>
      </c>
      <c r="E911" s="62" t="s">
        <v>109</v>
      </c>
      <c r="F911" s="68">
        <v>0</v>
      </c>
      <c r="G911" s="68">
        <v>0</v>
      </c>
      <c r="H911" s="68">
        <v>0</v>
      </c>
      <c r="M911" s="67">
        <f t="shared" si="126"/>
        <v>0</v>
      </c>
      <c r="O911" s="53">
        <v>7</v>
      </c>
      <c r="P911" s="53">
        <v>7</v>
      </c>
      <c r="Q911" s="53">
        <f t="shared" si="127"/>
        <v>8</v>
      </c>
    </row>
    <row r="912" spans="2:24" ht="15" hidden="1" customHeight="1" x14ac:dyDescent="0.2">
      <c r="B912" s="44"/>
      <c r="C912" s="65" t="s">
        <v>39</v>
      </c>
      <c r="D912" s="61" t="s">
        <v>109</v>
      </c>
      <c r="E912" s="62" t="s">
        <v>109</v>
      </c>
      <c r="F912" s="68">
        <v>0</v>
      </c>
      <c r="G912" s="68">
        <v>0</v>
      </c>
      <c r="H912" s="68">
        <v>0</v>
      </c>
      <c r="M912" s="67">
        <f t="shared" si="126"/>
        <v>0</v>
      </c>
      <c r="O912" s="53">
        <v>7</v>
      </c>
      <c r="P912" s="53">
        <v>7</v>
      </c>
      <c r="Q912" s="53">
        <f t="shared" si="127"/>
        <v>9</v>
      </c>
    </row>
    <row r="913" spans="2:17" ht="15" hidden="1" customHeight="1" x14ac:dyDescent="0.2">
      <c r="B913" s="44"/>
      <c r="C913" s="65" t="s">
        <v>39</v>
      </c>
      <c r="D913" s="61" t="s">
        <v>109</v>
      </c>
      <c r="E913" s="62" t="s">
        <v>109</v>
      </c>
      <c r="F913" s="68">
        <v>0</v>
      </c>
      <c r="G913" s="68">
        <v>0</v>
      </c>
      <c r="H913" s="68">
        <v>0</v>
      </c>
      <c r="M913" s="67">
        <f t="shared" si="126"/>
        <v>0</v>
      </c>
      <c r="O913" s="53">
        <v>7</v>
      </c>
      <c r="P913" s="53">
        <v>7</v>
      </c>
      <c r="Q913" s="53">
        <f t="shared" si="127"/>
        <v>10</v>
      </c>
    </row>
    <row r="914" spans="2:17" ht="15" customHeight="1" x14ac:dyDescent="0.2">
      <c r="B914" s="44"/>
      <c r="C914" s="65" t="s">
        <v>40</v>
      </c>
      <c r="D914" s="61" t="s">
        <v>534</v>
      </c>
      <c r="E914" s="62" t="s">
        <v>535</v>
      </c>
      <c r="F914" s="13">
        <v>128076</v>
      </c>
      <c r="G914" s="13">
        <v>131501</v>
      </c>
      <c r="H914" s="13">
        <v>134100</v>
      </c>
      <c r="M914" s="67">
        <f t="shared" si="126"/>
        <v>1</v>
      </c>
      <c r="O914" s="53">
        <v>7</v>
      </c>
      <c r="P914" s="53">
        <v>8</v>
      </c>
      <c r="Q914" s="53">
        <f t="shared" si="127"/>
        <v>1</v>
      </c>
    </row>
    <row r="915" spans="2:17" ht="15" customHeight="1" x14ac:dyDescent="0.2">
      <c r="B915" s="44"/>
      <c r="C915" s="73" t="s">
        <v>536</v>
      </c>
      <c r="D915" s="74"/>
      <c r="E915" s="75"/>
      <c r="F915" s="76">
        <v>601920</v>
      </c>
      <c r="G915" s="76">
        <v>632717</v>
      </c>
      <c r="H915" s="76">
        <v>632811</v>
      </c>
      <c r="M915" s="59">
        <f>IF(SUM(M904:M914)=0,0,1)</f>
        <v>1</v>
      </c>
    </row>
    <row r="916" spans="2:17" ht="15" customHeight="1" x14ac:dyDescent="0.2">
      <c r="B916" s="44"/>
      <c r="C916" s="65"/>
      <c r="D916" s="61"/>
      <c r="E916" s="62"/>
      <c r="F916" s="13"/>
      <c r="G916" s="13"/>
      <c r="H916" s="13"/>
      <c r="M916" s="59">
        <f>IF(M915=0,0,1)</f>
        <v>1</v>
      </c>
    </row>
    <row r="917" spans="2:17" ht="15" customHeight="1" x14ac:dyDescent="0.2">
      <c r="B917" s="44"/>
      <c r="C917" s="65" t="s">
        <v>39</v>
      </c>
      <c r="D917" s="61" t="s">
        <v>537</v>
      </c>
      <c r="E917" s="62" t="s">
        <v>538</v>
      </c>
      <c r="F917" s="13">
        <v>155937</v>
      </c>
      <c r="G917" s="13">
        <v>163066</v>
      </c>
      <c r="H917" s="13">
        <v>159252</v>
      </c>
      <c r="M917" s="67">
        <f>IF(LEN(E917)&lt;2,0,1)</f>
        <v>1</v>
      </c>
      <c r="O917" s="53">
        <v>7</v>
      </c>
      <c r="P917" s="53">
        <v>9</v>
      </c>
      <c r="Q917" s="66">
        <v>1</v>
      </c>
    </row>
    <row r="918" spans="2:17" ht="15" customHeight="1" x14ac:dyDescent="0.2">
      <c r="B918" s="44"/>
      <c r="C918" s="65" t="s">
        <v>39</v>
      </c>
      <c r="D918" s="61" t="s">
        <v>539</v>
      </c>
      <c r="E918" s="62" t="s">
        <v>540</v>
      </c>
      <c r="F918" s="13">
        <v>185019</v>
      </c>
      <c r="G918" s="13">
        <v>199148</v>
      </c>
      <c r="H918" s="13">
        <v>200702</v>
      </c>
      <c r="M918" s="67">
        <f t="shared" ref="M918:M927" si="128">IF(LEN(E918)&lt;2,0,1)</f>
        <v>1</v>
      </c>
      <c r="O918" s="53">
        <v>7</v>
      </c>
      <c r="P918" s="53">
        <v>9</v>
      </c>
      <c r="Q918" s="53">
        <f>IF(P918=P917,Q917+1,1)</f>
        <v>2</v>
      </c>
    </row>
    <row r="919" spans="2:17" ht="15" customHeight="1" x14ac:dyDescent="0.2">
      <c r="B919" s="44"/>
      <c r="C919" s="65" t="s">
        <v>39</v>
      </c>
      <c r="D919" s="61" t="s">
        <v>541</v>
      </c>
      <c r="E919" s="62" t="s">
        <v>542</v>
      </c>
      <c r="F919" s="13">
        <v>45435</v>
      </c>
      <c r="G919" s="13">
        <v>50584</v>
      </c>
      <c r="H919" s="13">
        <v>53396</v>
      </c>
      <c r="M919" s="67">
        <f t="shared" si="128"/>
        <v>1</v>
      </c>
      <c r="O919" s="53">
        <v>7</v>
      </c>
      <c r="P919" s="53">
        <v>9</v>
      </c>
      <c r="Q919" s="53">
        <f t="shared" ref="Q919:Q927" si="129">IF(P919=P918,Q918+1,1)</f>
        <v>3</v>
      </c>
    </row>
    <row r="920" spans="2:17" ht="15" hidden="1" customHeight="1" x14ac:dyDescent="0.2">
      <c r="B920" s="44"/>
      <c r="C920" s="65" t="s">
        <v>39</v>
      </c>
      <c r="D920" s="61" t="s">
        <v>109</v>
      </c>
      <c r="E920" s="62" t="s">
        <v>109</v>
      </c>
      <c r="F920" s="68">
        <v>0</v>
      </c>
      <c r="G920" s="68">
        <v>0</v>
      </c>
      <c r="H920" s="68">
        <v>0</v>
      </c>
      <c r="M920" s="67">
        <f t="shared" si="128"/>
        <v>0</v>
      </c>
      <c r="O920" s="53">
        <v>7</v>
      </c>
      <c r="P920" s="53">
        <v>9</v>
      </c>
      <c r="Q920" s="53">
        <f t="shared" si="129"/>
        <v>4</v>
      </c>
    </row>
    <row r="921" spans="2:17" ht="15" hidden="1" customHeight="1" x14ac:dyDescent="0.2">
      <c r="B921" s="44"/>
      <c r="C921" s="65" t="s">
        <v>39</v>
      </c>
      <c r="D921" s="61" t="s">
        <v>109</v>
      </c>
      <c r="E921" s="62" t="s">
        <v>109</v>
      </c>
      <c r="F921" s="68">
        <v>0</v>
      </c>
      <c r="G921" s="68">
        <v>0</v>
      </c>
      <c r="H921" s="68">
        <v>0</v>
      </c>
      <c r="M921" s="67">
        <f t="shared" si="128"/>
        <v>0</v>
      </c>
      <c r="O921" s="53">
        <v>7</v>
      </c>
      <c r="P921" s="53">
        <v>9</v>
      </c>
      <c r="Q921" s="53">
        <f t="shared" si="129"/>
        <v>5</v>
      </c>
    </row>
    <row r="922" spans="2:17" ht="15" hidden="1" customHeight="1" x14ac:dyDescent="0.2">
      <c r="B922" s="44"/>
      <c r="C922" s="65" t="s">
        <v>39</v>
      </c>
      <c r="D922" s="61" t="s">
        <v>109</v>
      </c>
      <c r="E922" s="62" t="s">
        <v>109</v>
      </c>
      <c r="F922" s="68">
        <v>0</v>
      </c>
      <c r="G922" s="68">
        <v>0</v>
      </c>
      <c r="H922" s="68">
        <v>0</v>
      </c>
      <c r="M922" s="67">
        <f t="shared" si="128"/>
        <v>0</v>
      </c>
      <c r="O922" s="53">
        <v>7</v>
      </c>
      <c r="P922" s="53">
        <v>9</v>
      </c>
      <c r="Q922" s="53">
        <f t="shared" si="129"/>
        <v>6</v>
      </c>
    </row>
    <row r="923" spans="2:17" ht="15" hidden="1" customHeight="1" x14ac:dyDescent="0.2">
      <c r="B923" s="44"/>
      <c r="C923" s="65" t="s">
        <v>39</v>
      </c>
      <c r="D923" s="61" t="s">
        <v>109</v>
      </c>
      <c r="E923" s="62" t="s">
        <v>109</v>
      </c>
      <c r="F923" s="68">
        <v>0</v>
      </c>
      <c r="G923" s="68">
        <v>0</v>
      </c>
      <c r="H923" s="68">
        <v>0</v>
      </c>
      <c r="M923" s="67">
        <f t="shared" si="128"/>
        <v>0</v>
      </c>
      <c r="O923" s="53">
        <v>7</v>
      </c>
      <c r="P923" s="53">
        <v>9</v>
      </c>
      <c r="Q923" s="53">
        <f t="shared" si="129"/>
        <v>7</v>
      </c>
    </row>
    <row r="924" spans="2:17" ht="15" hidden="1" customHeight="1" x14ac:dyDescent="0.2">
      <c r="B924" s="44"/>
      <c r="C924" s="65" t="s">
        <v>39</v>
      </c>
      <c r="D924" s="61" t="s">
        <v>109</v>
      </c>
      <c r="E924" s="62" t="s">
        <v>109</v>
      </c>
      <c r="F924" s="68">
        <v>0</v>
      </c>
      <c r="G924" s="68">
        <v>0</v>
      </c>
      <c r="H924" s="68">
        <v>0</v>
      </c>
      <c r="M924" s="67">
        <f t="shared" si="128"/>
        <v>0</v>
      </c>
      <c r="O924" s="53">
        <v>7</v>
      </c>
      <c r="P924" s="53">
        <v>9</v>
      </c>
      <c r="Q924" s="53">
        <f t="shared" si="129"/>
        <v>8</v>
      </c>
    </row>
    <row r="925" spans="2:17" ht="15" hidden="1" customHeight="1" x14ac:dyDescent="0.2">
      <c r="B925" s="44"/>
      <c r="C925" s="65" t="s">
        <v>39</v>
      </c>
      <c r="D925" s="61" t="s">
        <v>109</v>
      </c>
      <c r="E925" s="62" t="s">
        <v>109</v>
      </c>
      <c r="F925" s="68">
        <v>0</v>
      </c>
      <c r="G925" s="68">
        <v>0</v>
      </c>
      <c r="H925" s="68">
        <v>0</v>
      </c>
      <c r="M925" s="67">
        <f t="shared" si="128"/>
        <v>0</v>
      </c>
      <c r="O925" s="53">
        <v>7</v>
      </c>
      <c r="P925" s="53">
        <v>9</v>
      </c>
      <c r="Q925" s="53">
        <f t="shared" si="129"/>
        <v>9</v>
      </c>
    </row>
    <row r="926" spans="2:17" ht="15" hidden="1" customHeight="1" x14ac:dyDescent="0.2">
      <c r="B926" s="44"/>
      <c r="C926" s="65" t="s">
        <v>39</v>
      </c>
      <c r="D926" s="61" t="s">
        <v>109</v>
      </c>
      <c r="E926" s="62" t="s">
        <v>109</v>
      </c>
      <c r="F926" s="68">
        <v>0</v>
      </c>
      <c r="G926" s="68">
        <v>0</v>
      </c>
      <c r="H926" s="68">
        <v>0</v>
      </c>
      <c r="M926" s="67">
        <f t="shared" si="128"/>
        <v>0</v>
      </c>
      <c r="O926" s="53">
        <v>7</v>
      </c>
      <c r="P926" s="53">
        <v>9</v>
      </c>
      <c r="Q926" s="53">
        <f t="shared" si="129"/>
        <v>10</v>
      </c>
    </row>
    <row r="927" spans="2:17" ht="15" customHeight="1" x14ac:dyDescent="0.2">
      <c r="B927" s="44"/>
      <c r="C927" s="65" t="s">
        <v>40</v>
      </c>
      <c r="D927" s="61" t="s">
        <v>543</v>
      </c>
      <c r="E927" s="62" t="s">
        <v>544</v>
      </c>
      <c r="F927" s="13">
        <v>95976</v>
      </c>
      <c r="G927" s="13">
        <v>99054</v>
      </c>
      <c r="H927" s="13">
        <v>100044</v>
      </c>
      <c r="M927" s="67">
        <f t="shared" si="128"/>
        <v>1</v>
      </c>
      <c r="O927" s="53">
        <v>7</v>
      </c>
      <c r="P927" s="53">
        <v>10</v>
      </c>
      <c r="Q927" s="53">
        <f t="shared" si="129"/>
        <v>1</v>
      </c>
    </row>
    <row r="928" spans="2:17" ht="15" customHeight="1" x14ac:dyDescent="0.2">
      <c r="B928" s="44"/>
      <c r="C928" s="73" t="s">
        <v>545</v>
      </c>
      <c r="D928" s="74"/>
      <c r="E928" s="75"/>
      <c r="F928" s="76">
        <v>482367</v>
      </c>
      <c r="G928" s="76">
        <v>511852</v>
      </c>
      <c r="H928" s="76">
        <v>513394</v>
      </c>
      <c r="M928" s="59">
        <f>IF(SUM(M917:M927)=0,0,1)</f>
        <v>1</v>
      </c>
    </row>
    <row r="929" spans="2:24" ht="15" customHeight="1" x14ac:dyDescent="0.2">
      <c r="B929" s="44"/>
      <c r="C929" s="65"/>
      <c r="D929" s="61"/>
      <c r="E929" s="62"/>
      <c r="F929" s="13"/>
      <c r="G929" s="13"/>
      <c r="H929" s="13"/>
      <c r="M929" s="59">
        <f>IF(M928=0,0,1)</f>
        <v>1</v>
      </c>
    </row>
    <row r="930" spans="2:24" ht="15" hidden="1" customHeight="1" x14ac:dyDescent="0.2">
      <c r="B930" s="44"/>
      <c r="C930" s="65" t="s">
        <v>39</v>
      </c>
      <c r="D930" s="61" t="s">
        <v>109</v>
      </c>
      <c r="E930" s="62" t="s">
        <v>109</v>
      </c>
      <c r="F930" s="68">
        <v>0</v>
      </c>
      <c r="G930" s="68">
        <v>0</v>
      </c>
      <c r="H930" s="68">
        <v>0</v>
      </c>
      <c r="M930" s="67">
        <f>IF(LEN(E930)&lt;2,0,1)</f>
        <v>0</v>
      </c>
      <c r="O930" s="53">
        <v>7</v>
      </c>
      <c r="P930" s="53">
        <v>11</v>
      </c>
      <c r="Q930" s="66">
        <v>1</v>
      </c>
    </row>
    <row r="931" spans="2:24" ht="15" hidden="1" customHeight="1" x14ac:dyDescent="0.2">
      <c r="B931" s="44"/>
      <c r="C931" s="65" t="s">
        <v>39</v>
      </c>
      <c r="D931" s="61" t="s">
        <v>109</v>
      </c>
      <c r="E931" s="62" t="s">
        <v>109</v>
      </c>
      <c r="F931" s="68">
        <v>0</v>
      </c>
      <c r="G931" s="68">
        <v>0</v>
      </c>
      <c r="H931" s="68">
        <v>0</v>
      </c>
      <c r="M931" s="67">
        <f t="shared" ref="M931:M940" si="130">IF(LEN(E931)&lt;2,0,1)</f>
        <v>0</v>
      </c>
      <c r="O931" s="53">
        <v>7</v>
      </c>
      <c r="P931" s="53">
        <v>11</v>
      </c>
      <c r="Q931" s="53">
        <f>IF(P931=P930,Q930+1,1)</f>
        <v>2</v>
      </c>
    </row>
    <row r="932" spans="2:24" ht="15" hidden="1" customHeight="1" x14ac:dyDescent="0.2">
      <c r="B932" s="44"/>
      <c r="C932" s="65" t="s">
        <v>39</v>
      </c>
      <c r="D932" s="61" t="s">
        <v>109</v>
      </c>
      <c r="E932" s="62" t="s">
        <v>109</v>
      </c>
      <c r="F932" s="68">
        <v>0</v>
      </c>
      <c r="G932" s="68">
        <v>0</v>
      </c>
      <c r="H932" s="68">
        <v>0</v>
      </c>
      <c r="M932" s="67">
        <f t="shared" si="130"/>
        <v>0</v>
      </c>
      <c r="O932" s="53">
        <v>7</v>
      </c>
      <c r="P932" s="53">
        <v>11</v>
      </c>
      <c r="Q932" s="53">
        <f t="shared" ref="Q932:Q940" si="131">IF(P932=P931,Q931+1,1)</f>
        <v>3</v>
      </c>
    </row>
    <row r="933" spans="2:24" ht="15" hidden="1" customHeight="1" x14ac:dyDescent="0.2">
      <c r="B933" s="44"/>
      <c r="C933" s="65" t="s">
        <v>39</v>
      </c>
      <c r="D933" s="61" t="s">
        <v>109</v>
      </c>
      <c r="E933" s="62" t="s">
        <v>109</v>
      </c>
      <c r="F933" s="68">
        <v>0</v>
      </c>
      <c r="G933" s="68">
        <v>0</v>
      </c>
      <c r="H933" s="68">
        <v>0</v>
      </c>
      <c r="M933" s="67">
        <f t="shared" si="130"/>
        <v>0</v>
      </c>
      <c r="O933" s="53">
        <v>7</v>
      </c>
      <c r="P933" s="53">
        <v>11</v>
      </c>
      <c r="Q933" s="53">
        <f t="shared" si="131"/>
        <v>4</v>
      </c>
    </row>
    <row r="934" spans="2:24" ht="15" hidden="1" customHeight="1" x14ac:dyDescent="0.2">
      <c r="B934" s="44"/>
      <c r="C934" s="65" t="s">
        <v>39</v>
      </c>
      <c r="D934" s="61" t="s">
        <v>109</v>
      </c>
      <c r="E934" s="62" t="s">
        <v>109</v>
      </c>
      <c r="F934" s="68">
        <v>0</v>
      </c>
      <c r="G934" s="68">
        <v>0</v>
      </c>
      <c r="H934" s="68">
        <v>0</v>
      </c>
      <c r="M934" s="67">
        <f t="shared" si="130"/>
        <v>0</v>
      </c>
      <c r="O934" s="53">
        <v>7</v>
      </c>
      <c r="P934" s="53">
        <v>11</v>
      </c>
      <c r="Q934" s="53">
        <f t="shared" si="131"/>
        <v>5</v>
      </c>
    </row>
    <row r="935" spans="2:24" ht="15" hidden="1" customHeight="1" x14ac:dyDescent="0.2">
      <c r="B935" s="44"/>
      <c r="C935" s="65" t="s">
        <v>39</v>
      </c>
      <c r="D935" s="61" t="s">
        <v>109</v>
      </c>
      <c r="E935" s="62" t="s">
        <v>109</v>
      </c>
      <c r="F935" s="68">
        <v>0</v>
      </c>
      <c r="G935" s="68">
        <v>0</v>
      </c>
      <c r="H935" s="68">
        <v>0</v>
      </c>
      <c r="M935" s="67">
        <f t="shared" si="130"/>
        <v>0</v>
      </c>
      <c r="O935" s="53">
        <v>7</v>
      </c>
      <c r="P935" s="53">
        <v>11</v>
      </c>
      <c r="Q935" s="53">
        <f t="shared" si="131"/>
        <v>6</v>
      </c>
    </row>
    <row r="936" spans="2:24" ht="15" hidden="1" customHeight="1" x14ac:dyDescent="0.2">
      <c r="B936" s="44"/>
      <c r="C936" s="65" t="s">
        <v>39</v>
      </c>
      <c r="D936" s="61" t="s">
        <v>109</v>
      </c>
      <c r="E936" s="62" t="s">
        <v>109</v>
      </c>
      <c r="F936" s="68">
        <v>0</v>
      </c>
      <c r="G936" s="68">
        <v>0</v>
      </c>
      <c r="H936" s="68">
        <v>0</v>
      </c>
      <c r="M936" s="67">
        <f t="shared" si="130"/>
        <v>0</v>
      </c>
      <c r="O936" s="53">
        <v>7</v>
      </c>
      <c r="P936" s="53">
        <v>11</v>
      </c>
      <c r="Q936" s="53">
        <f t="shared" si="131"/>
        <v>7</v>
      </c>
    </row>
    <row r="937" spans="2:24" ht="15" hidden="1" customHeight="1" x14ac:dyDescent="0.2">
      <c r="B937" s="44"/>
      <c r="C937" s="65" t="s">
        <v>39</v>
      </c>
      <c r="D937" s="61" t="s">
        <v>109</v>
      </c>
      <c r="E937" s="62" t="s">
        <v>109</v>
      </c>
      <c r="F937" s="68">
        <v>0</v>
      </c>
      <c r="G937" s="68">
        <v>0</v>
      </c>
      <c r="H937" s="68">
        <v>0</v>
      </c>
      <c r="M937" s="67">
        <f t="shared" si="130"/>
        <v>0</v>
      </c>
      <c r="O937" s="53">
        <v>7</v>
      </c>
      <c r="P937" s="53">
        <v>11</v>
      </c>
      <c r="Q937" s="53">
        <f t="shared" si="131"/>
        <v>8</v>
      </c>
    </row>
    <row r="938" spans="2:24" s="66" customFormat="1" ht="15" hidden="1" customHeight="1" x14ac:dyDescent="0.2">
      <c r="B938" s="44"/>
      <c r="C938" s="65" t="s">
        <v>39</v>
      </c>
      <c r="D938" s="61" t="s">
        <v>109</v>
      </c>
      <c r="E938" s="62" t="s">
        <v>109</v>
      </c>
      <c r="F938" s="68">
        <v>0</v>
      </c>
      <c r="G938" s="68">
        <v>0</v>
      </c>
      <c r="H938" s="68">
        <v>0</v>
      </c>
      <c r="I938" s="53"/>
      <c r="J938" s="53"/>
      <c r="K938" s="53"/>
      <c r="L938" s="53"/>
      <c r="M938" s="67">
        <f t="shared" si="130"/>
        <v>0</v>
      </c>
      <c r="O938" s="53">
        <v>7</v>
      </c>
      <c r="P938" s="53">
        <v>11</v>
      </c>
      <c r="Q938" s="53">
        <f t="shared" si="131"/>
        <v>9</v>
      </c>
      <c r="U938" s="53"/>
      <c r="V938" s="53"/>
      <c r="W938" s="53"/>
      <c r="X938" s="53"/>
    </row>
    <row r="939" spans="2:24" ht="15" hidden="1" customHeight="1" x14ac:dyDescent="0.2">
      <c r="B939" s="44"/>
      <c r="C939" s="65" t="s">
        <v>39</v>
      </c>
      <c r="D939" s="61" t="s">
        <v>109</v>
      </c>
      <c r="E939" s="62" t="s">
        <v>109</v>
      </c>
      <c r="F939" s="68">
        <v>0</v>
      </c>
      <c r="G939" s="68">
        <v>0</v>
      </c>
      <c r="H939" s="68">
        <v>0</v>
      </c>
      <c r="M939" s="67">
        <f t="shared" si="130"/>
        <v>0</v>
      </c>
      <c r="O939" s="53">
        <v>7</v>
      </c>
      <c r="P939" s="53">
        <v>11</v>
      </c>
      <c r="Q939" s="53">
        <f t="shared" si="131"/>
        <v>10</v>
      </c>
      <c r="U939" s="66"/>
      <c r="V939" s="66"/>
      <c r="W939" s="66"/>
      <c r="X939" s="66"/>
    </row>
    <row r="940" spans="2:24" ht="15" hidden="1" customHeight="1" x14ac:dyDescent="0.2">
      <c r="B940" s="49"/>
      <c r="C940" s="65" t="s">
        <v>40</v>
      </c>
      <c r="D940" s="61" t="s">
        <v>109</v>
      </c>
      <c r="E940" s="62" t="s">
        <v>109</v>
      </c>
      <c r="F940" s="68">
        <v>0</v>
      </c>
      <c r="G940" s="68">
        <v>0</v>
      </c>
      <c r="H940" s="68">
        <v>0</v>
      </c>
      <c r="M940" s="67">
        <f t="shared" si="130"/>
        <v>0</v>
      </c>
      <c r="O940" s="53">
        <v>7</v>
      </c>
      <c r="P940" s="53">
        <v>12</v>
      </c>
      <c r="Q940" s="53">
        <f t="shared" si="131"/>
        <v>1</v>
      </c>
    </row>
    <row r="941" spans="2:24" ht="15" hidden="1" customHeight="1" x14ac:dyDescent="0.2">
      <c r="B941" s="44"/>
      <c r="C941" s="73" t="s">
        <v>109</v>
      </c>
      <c r="D941" s="74"/>
      <c r="E941" s="75"/>
      <c r="F941" s="77">
        <v>0</v>
      </c>
      <c r="G941" s="77">
        <v>0</v>
      </c>
      <c r="H941" s="77">
        <v>0</v>
      </c>
      <c r="M941" s="59">
        <f>IF(SUM(M930:M940)=0,0,1)</f>
        <v>0</v>
      </c>
    </row>
    <row r="942" spans="2:24" ht="15" hidden="1" customHeight="1" x14ac:dyDescent="0.2">
      <c r="B942" s="44"/>
      <c r="C942" s="65"/>
      <c r="D942" s="61"/>
      <c r="E942" s="62"/>
      <c r="F942" s="68"/>
      <c r="G942" s="68"/>
      <c r="H942" s="68"/>
      <c r="M942" s="59">
        <f>IF(M941=0,0,1)</f>
        <v>0</v>
      </c>
    </row>
    <row r="943" spans="2:24" ht="15" hidden="1" customHeight="1" x14ac:dyDescent="0.2">
      <c r="B943" s="44"/>
      <c r="C943" s="65" t="s">
        <v>39</v>
      </c>
      <c r="D943" s="61" t="s">
        <v>109</v>
      </c>
      <c r="E943" s="62" t="s">
        <v>109</v>
      </c>
      <c r="F943" s="68">
        <v>0</v>
      </c>
      <c r="G943" s="68">
        <v>0</v>
      </c>
      <c r="H943" s="68">
        <v>0</v>
      </c>
      <c r="M943" s="67">
        <f>IF(LEN(E943)&lt;2,0,1)</f>
        <v>0</v>
      </c>
      <c r="O943" s="53">
        <v>7</v>
      </c>
      <c r="P943" s="53">
        <v>13</v>
      </c>
      <c r="Q943" s="66">
        <v>1</v>
      </c>
    </row>
    <row r="944" spans="2:24" ht="15" hidden="1" customHeight="1" x14ac:dyDescent="0.2">
      <c r="B944" s="44"/>
      <c r="C944" s="65" t="s">
        <v>39</v>
      </c>
      <c r="D944" s="61" t="s">
        <v>109</v>
      </c>
      <c r="E944" s="62" t="s">
        <v>109</v>
      </c>
      <c r="F944" s="68">
        <v>0</v>
      </c>
      <c r="G944" s="68">
        <v>0</v>
      </c>
      <c r="H944" s="68">
        <v>0</v>
      </c>
      <c r="M944" s="67">
        <f t="shared" ref="M944:M953" si="132">IF(LEN(E944)&lt;2,0,1)</f>
        <v>0</v>
      </c>
      <c r="O944" s="53">
        <v>7</v>
      </c>
      <c r="P944" s="53">
        <v>13</v>
      </c>
      <c r="Q944" s="53">
        <f>IF(P944=P943,Q943+1,1)</f>
        <v>2</v>
      </c>
    </row>
    <row r="945" spans="2:17" ht="15" hidden="1" customHeight="1" x14ac:dyDescent="0.2">
      <c r="B945" s="44"/>
      <c r="C945" s="65" t="s">
        <v>39</v>
      </c>
      <c r="D945" s="61" t="s">
        <v>109</v>
      </c>
      <c r="E945" s="62" t="s">
        <v>109</v>
      </c>
      <c r="F945" s="68">
        <v>0</v>
      </c>
      <c r="G945" s="68">
        <v>0</v>
      </c>
      <c r="H945" s="68">
        <v>0</v>
      </c>
      <c r="M945" s="67">
        <f t="shared" si="132"/>
        <v>0</v>
      </c>
      <c r="O945" s="53">
        <v>7</v>
      </c>
      <c r="P945" s="53">
        <v>13</v>
      </c>
      <c r="Q945" s="53">
        <f t="shared" ref="Q945:Q953" si="133">IF(P945=P944,Q944+1,1)</f>
        <v>3</v>
      </c>
    </row>
    <row r="946" spans="2:17" ht="15" hidden="1" customHeight="1" x14ac:dyDescent="0.2">
      <c r="B946" s="44"/>
      <c r="C946" s="65" t="s">
        <v>39</v>
      </c>
      <c r="D946" s="61" t="s">
        <v>109</v>
      </c>
      <c r="E946" s="62" t="s">
        <v>109</v>
      </c>
      <c r="F946" s="68">
        <v>0</v>
      </c>
      <c r="G946" s="68">
        <v>0</v>
      </c>
      <c r="H946" s="68">
        <v>0</v>
      </c>
      <c r="M946" s="67">
        <f t="shared" si="132"/>
        <v>0</v>
      </c>
      <c r="O946" s="53">
        <v>7</v>
      </c>
      <c r="P946" s="53">
        <v>13</v>
      </c>
      <c r="Q946" s="53">
        <f t="shared" si="133"/>
        <v>4</v>
      </c>
    </row>
    <row r="947" spans="2:17" ht="15" hidden="1" customHeight="1" x14ac:dyDescent="0.2">
      <c r="B947" s="44"/>
      <c r="C947" s="65" t="s">
        <v>39</v>
      </c>
      <c r="D947" s="61" t="s">
        <v>109</v>
      </c>
      <c r="E947" s="62" t="s">
        <v>109</v>
      </c>
      <c r="F947" s="68">
        <v>0</v>
      </c>
      <c r="G947" s="68">
        <v>0</v>
      </c>
      <c r="H947" s="68">
        <v>0</v>
      </c>
      <c r="M947" s="67">
        <f t="shared" si="132"/>
        <v>0</v>
      </c>
      <c r="O947" s="53">
        <v>7</v>
      </c>
      <c r="P947" s="53">
        <v>13</v>
      </c>
      <c r="Q947" s="53">
        <f t="shared" si="133"/>
        <v>5</v>
      </c>
    </row>
    <row r="948" spans="2:17" ht="15" hidden="1" customHeight="1" x14ac:dyDescent="0.2">
      <c r="B948" s="44"/>
      <c r="C948" s="65" t="s">
        <v>39</v>
      </c>
      <c r="D948" s="61" t="s">
        <v>109</v>
      </c>
      <c r="E948" s="62" t="s">
        <v>109</v>
      </c>
      <c r="F948" s="68">
        <v>0</v>
      </c>
      <c r="G948" s="68">
        <v>0</v>
      </c>
      <c r="H948" s="68">
        <v>0</v>
      </c>
      <c r="M948" s="67">
        <f t="shared" si="132"/>
        <v>0</v>
      </c>
      <c r="O948" s="53">
        <v>7</v>
      </c>
      <c r="P948" s="53">
        <v>13</v>
      </c>
      <c r="Q948" s="53">
        <f t="shared" si="133"/>
        <v>6</v>
      </c>
    </row>
    <row r="949" spans="2:17" ht="15" hidden="1" customHeight="1" x14ac:dyDescent="0.2">
      <c r="B949" s="44"/>
      <c r="C949" s="65" t="s">
        <v>39</v>
      </c>
      <c r="D949" s="61" t="s">
        <v>109</v>
      </c>
      <c r="E949" s="62" t="s">
        <v>109</v>
      </c>
      <c r="F949" s="68">
        <v>0</v>
      </c>
      <c r="G949" s="68">
        <v>0</v>
      </c>
      <c r="H949" s="68">
        <v>0</v>
      </c>
      <c r="M949" s="67">
        <f t="shared" si="132"/>
        <v>0</v>
      </c>
      <c r="O949" s="53">
        <v>7</v>
      </c>
      <c r="P949" s="53">
        <v>13</v>
      </c>
      <c r="Q949" s="53">
        <f t="shared" si="133"/>
        <v>7</v>
      </c>
    </row>
    <row r="950" spans="2:17" ht="15" hidden="1" customHeight="1" x14ac:dyDescent="0.2">
      <c r="B950" s="44"/>
      <c r="C950" s="65" t="s">
        <v>39</v>
      </c>
      <c r="D950" s="61" t="s">
        <v>109</v>
      </c>
      <c r="E950" s="62" t="s">
        <v>109</v>
      </c>
      <c r="F950" s="68">
        <v>0</v>
      </c>
      <c r="G950" s="68">
        <v>0</v>
      </c>
      <c r="H950" s="68">
        <v>0</v>
      </c>
      <c r="M950" s="67">
        <f t="shared" si="132"/>
        <v>0</v>
      </c>
      <c r="O950" s="53">
        <v>7</v>
      </c>
      <c r="P950" s="53">
        <v>13</v>
      </c>
      <c r="Q950" s="53">
        <f t="shared" si="133"/>
        <v>8</v>
      </c>
    </row>
    <row r="951" spans="2:17" ht="15" hidden="1" customHeight="1" x14ac:dyDescent="0.2">
      <c r="B951" s="44"/>
      <c r="C951" s="65" t="s">
        <v>39</v>
      </c>
      <c r="D951" s="61" t="s">
        <v>109</v>
      </c>
      <c r="E951" s="62" t="s">
        <v>109</v>
      </c>
      <c r="F951" s="68">
        <v>0</v>
      </c>
      <c r="G951" s="68">
        <v>0</v>
      </c>
      <c r="H951" s="68">
        <v>0</v>
      </c>
      <c r="M951" s="67">
        <f t="shared" si="132"/>
        <v>0</v>
      </c>
      <c r="O951" s="53">
        <v>7</v>
      </c>
      <c r="P951" s="53">
        <v>13</v>
      </c>
      <c r="Q951" s="53">
        <f t="shared" si="133"/>
        <v>9</v>
      </c>
    </row>
    <row r="952" spans="2:17" ht="15" hidden="1" customHeight="1" x14ac:dyDescent="0.2">
      <c r="B952" s="44"/>
      <c r="C952" s="65" t="s">
        <v>39</v>
      </c>
      <c r="D952" s="61" t="s">
        <v>109</v>
      </c>
      <c r="E952" s="62" t="s">
        <v>109</v>
      </c>
      <c r="F952" s="68">
        <v>0</v>
      </c>
      <c r="G952" s="68">
        <v>0</v>
      </c>
      <c r="H952" s="68">
        <v>0</v>
      </c>
      <c r="M952" s="67">
        <f t="shared" si="132"/>
        <v>0</v>
      </c>
      <c r="O952" s="53">
        <v>7</v>
      </c>
      <c r="P952" s="53">
        <v>13</v>
      </c>
      <c r="Q952" s="53">
        <f t="shared" si="133"/>
        <v>10</v>
      </c>
    </row>
    <row r="953" spans="2:17" ht="15" hidden="1" customHeight="1" x14ac:dyDescent="0.2">
      <c r="B953" s="44"/>
      <c r="C953" s="65" t="s">
        <v>40</v>
      </c>
      <c r="D953" s="61" t="s">
        <v>109</v>
      </c>
      <c r="E953" s="62" t="s">
        <v>109</v>
      </c>
      <c r="F953" s="68">
        <v>0</v>
      </c>
      <c r="G953" s="68">
        <v>0</v>
      </c>
      <c r="H953" s="68">
        <v>0</v>
      </c>
      <c r="M953" s="67">
        <f t="shared" si="132"/>
        <v>0</v>
      </c>
      <c r="O953" s="53">
        <v>7</v>
      </c>
      <c r="P953" s="53">
        <v>14</v>
      </c>
      <c r="Q953" s="53">
        <f t="shared" si="133"/>
        <v>1</v>
      </c>
    </row>
    <row r="954" spans="2:17" ht="15" hidden="1" customHeight="1" x14ac:dyDescent="0.2">
      <c r="B954" s="44"/>
      <c r="C954" s="73" t="s">
        <v>109</v>
      </c>
      <c r="D954" s="74"/>
      <c r="E954" s="75"/>
      <c r="F954" s="77">
        <v>0</v>
      </c>
      <c r="G954" s="77">
        <v>0</v>
      </c>
      <c r="H954" s="77">
        <v>0</v>
      </c>
      <c r="M954" s="59">
        <f>IF(SUM(M943:M953)=0,0,1)</f>
        <v>0</v>
      </c>
    </row>
    <row r="955" spans="2:17" ht="15" hidden="1" customHeight="1" x14ac:dyDescent="0.2">
      <c r="B955" s="44"/>
      <c r="C955" s="65"/>
      <c r="D955" s="61"/>
      <c r="E955" s="62"/>
      <c r="F955" s="68"/>
      <c r="G955" s="68"/>
      <c r="H955" s="68"/>
      <c r="M955" s="59">
        <f>IF(M954=0,0,1)</f>
        <v>0</v>
      </c>
    </row>
    <row r="956" spans="2:17" ht="15" hidden="1" customHeight="1" x14ac:dyDescent="0.2">
      <c r="B956" s="44"/>
      <c r="C956" s="65" t="s">
        <v>39</v>
      </c>
      <c r="D956" s="61" t="s">
        <v>109</v>
      </c>
      <c r="E956" s="62" t="s">
        <v>109</v>
      </c>
      <c r="F956" s="68">
        <v>0</v>
      </c>
      <c r="G956" s="68">
        <v>0</v>
      </c>
      <c r="H956" s="68">
        <v>0</v>
      </c>
      <c r="M956" s="67">
        <f>IF(LEN(E956)&lt;2,0,1)</f>
        <v>0</v>
      </c>
      <c r="O956" s="53">
        <v>7</v>
      </c>
      <c r="P956" s="53">
        <v>15</v>
      </c>
      <c r="Q956" s="66">
        <v>1</v>
      </c>
    </row>
    <row r="957" spans="2:17" ht="15" hidden="1" customHeight="1" x14ac:dyDescent="0.2">
      <c r="B957" s="44"/>
      <c r="C957" s="65" t="s">
        <v>39</v>
      </c>
      <c r="D957" s="61" t="s">
        <v>109</v>
      </c>
      <c r="E957" s="62" t="s">
        <v>109</v>
      </c>
      <c r="F957" s="68">
        <v>0</v>
      </c>
      <c r="G957" s="68">
        <v>0</v>
      </c>
      <c r="H957" s="68">
        <v>0</v>
      </c>
      <c r="M957" s="67">
        <f t="shared" ref="M957:M966" si="134">IF(LEN(E957)&lt;2,0,1)</f>
        <v>0</v>
      </c>
      <c r="O957" s="53">
        <v>7</v>
      </c>
      <c r="P957" s="53">
        <v>15</v>
      </c>
      <c r="Q957" s="53">
        <f>IF(P957=P956,Q956+1,1)</f>
        <v>2</v>
      </c>
    </row>
    <row r="958" spans="2:17" ht="15" hidden="1" customHeight="1" x14ac:dyDescent="0.2">
      <c r="B958" s="44"/>
      <c r="C958" s="65" t="s">
        <v>39</v>
      </c>
      <c r="D958" s="61" t="s">
        <v>109</v>
      </c>
      <c r="E958" s="62" t="s">
        <v>109</v>
      </c>
      <c r="F958" s="68">
        <v>0</v>
      </c>
      <c r="G958" s="68">
        <v>0</v>
      </c>
      <c r="H958" s="68">
        <v>0</v>
      </c>
      <c r="M958" s="67">
        <f t="shared" si="134"/>
        <v>0</v>
      </c>
      <c r="O958" s="53">
        <v>7</v>
      </c>
      <c r="P958" s="53">
        <v>15</v>
      </c>
      <c r="Q958" s="53">
        <f t="shared" ref="Q958:Q966" si="135">IF(P958=P957,Q957+1,1)</f>
        <v>3</v>
      </c>
    </row>
    <row r="959" spans="2:17" ht="15" hidden="1" customHeight="1" x14ac:dyDescent="0.2">
      <c r="B959" s="44"/>
      <c r="C959" s="65" t="s">
        <v>39</v>
      </c>
      <c r="D959" s="61" t="s">
        <v>109</v>
      </c>
      <c r="E959" s="62" t="s">
        <v>109</v>
      </c>
      <c r="F959" s="68">
        <v>0</v>
      </c>
      <c r="G959" s="68">
        <v>0</v>
      </c>
      <c r="H959" s="68">
        <v>0</v>
      </c>
      <c r="M959" s="67">
        <f t="shared" si="134"/>
        <v>0</v>
      </c>
      <c r="O959" s="53">
        <v>7</v>
      </c>
      <c r="P959" s="53">
        <v>15</v>
      </c>
      <c r="Q959" s="53">
        <f t="shared" si="135"/>
        <v>4</v>
      </c>
    </row>
    <row r="960" spans="2:17" ht="15" hidden="1" customHeight="1" x14ac:dyDescent="0.2">
      <c r="B960" s="44"/>
      <c r="C960" s="65" t="s">
        <v>39</v>
      </c>
      <c r="D960" s="61" t="s">
        <v>109</v>
      </c>
      <c r="E960" s="62" t="s">
        <v>109</v>
      </c>
      <c r="F960" s="68">
        <v>0</v>
      </c>
      <c r="G960" s="68">
        <v>0</v>
      </c>
      <c r="H960" s="68">
        <v>0</v>
      </c>
      <c r="M960" s="67">
        <f t="shared" si="134"/>
        <v>0</v>
      </c>
      <c r="O960" s="53">
        <v>7</v>
      </c>
      <c r="P960" s="53">
        <v>15</v>
      </c>
      <c r="Q960" s="53">
        <f t="shared" si="135"/>
        <v>5</v>
      </c>
    </row>
    <row r="961" spans="2:17" ht="15" hidden="1" customHeight="1" x14ac:dyDescent="0.2">
      <c r="B961" s="44"/>
      <c r="C961" s="65" t="s">
        <v>39</v>
      </c>
      <c r="D961" s="61" t="s">
        <v>109</v>
      </c>
      <c r="E961" s="62" t="s">
        <v>109</v>
      </c>
      <c r="F961" s="68">
        <v>0</v>
      </c>
      <c r="G961" s="68">
        <v>0</v>
      </c>
      <c r="H961" s="68">
        <v>0</v>
      </c>
      <c r="M961" s="67">
        <f t="shared" si="134"/>
        <v>0</v>
      </c>
      <c r="O961" s="53">
        <v>7</v>
      </c>
      <c r="P961" s="53">
        <v>15</v>
      </c>
      <c r="Q961" s="53">
        <f t="shared" si="135"/>
        <v>6</v>
      </c>
    </row>
    <row r="962" spans="2:17" ht="15" hidden="1" customHeight="1" x14ac:dyDescent="0.2">
      <c r="B962" s="44"/>
      <c r="C962" s="65" t="s">
        <v>39</v>
      </c>
      <c r="D962" s="61" t="s">
        <v>109</v>
      </c>
      <c r="E962" s="62" t="s">
        <v>109</v>
      </c>
      <c r="F962" s="68">
        <v>0</v>
      </c>
      <c r="G962" s="68">
        <v>0</v>
      </c>
      <c r="H962" s="68">
        <v>0</v>
      </c>
      <c r="M962" s="67">
        <f t="shared" si="134"/>
        <v>0</v>
      </c>
      <c r="O962" s="53">
        <v>7</v>
      </c>
      <c r="P962" s="53">
        <v>15</v>
      </c>
      <c r="Q962" s="53">
        <f t="shared" si="135"/>
        <v>7</v>
      </c>
    </row>
    <row r="963" spans="2:17" ht="15" hidden="1" customHeight="1" x14ac:dyDescent="0.2">
      <c r="B963" s="44"/>
      <c r="C963" s="65" t="s">
        <v>39</v>
      </c>
      <c r="D963" s="61" t="s">
        <v>109</v>
      </c>
      <c r="E963" s="62" t="s">
        <v>109</v>
      </c>
      <c r="F963" s="68">
        <v>0</v>
      </c>
      <c r="G963" s="68">
        <v>0</v>
      </c>
      <c r="H963" s="68">
        <v>0</v>
      </c>
      <c r="M963" s="67">
        <f t="shared" si="134"/>
        <v>0</v>
      </c>
      <c r="O963" s="53">
        <v>7</v>
      </c>
      <c r="P963" s="53">
        <v>15</v>
      </c>
      <c r="Q963" s="53">
        <f t="shared" si="135"/>
        <v>8</v>
      </c>
    </row>
    <row r="964" spans="2:17" ht="15" hidden="1" customHeight="1" x14ac:dyDescent="0.2">
      <c r="B964" s="44"/>
      <c r="C964" s="65" t="s">
        <v>39</v>
      </c>
      <c r="D964" s="61" t="s">
        <v>109</v>
      </c>
      <c r="E964" s="62" t="s">
        <v>109</v>
      </c>
      <c r="F964" s="68">
        <v>0</v>
      </c>
      <c r="G964" s="68">
        <v>0</v>
      </c>
      <c r="H964" s="68">
        <v>0</v>
      </c>
      <c r="M964" s="67">
        <f t="shared" si="134"/>
        <v>0</v>
      </c>
      <c r="O964" s="53">
        <v>7</v>
      </c>
      <c r="P964" s="53">
        <v>15</v>
      </c>
      <c r="Q964" s="53">
        <f t="shared" si="135"/>
        <v>9</v>
      </c>
    </row>
    <row r="965" spans="2:17" ht="15" hidden="1" customHeight="1" x14ac:dyDescent="0.2">
      <c r="B965" s="44"/>
      <c r="C965" s="65" t="s">
        <v>39</v>
      </c>
      <c r="D965" s="61" t="s">
        <v>109</v>
      </c>
      <c r="E965" s="62" t="s">
        <v>109</v>
      </c>
      <c r="F965" s="68">
        <v>0</v>
      </c>
      <c r="G965" s="68">
        <v>0</v>
      </c>
      <c r="H965" s="68">
        <v>0</v>
      </c>
      <c r="M965" s="67">
        <f t="shared" si="134"/>
        <v>0</v>
      </c>
      <c r="O965" s="53">
        <v>7</v>
      </c>
      <c r="P965" s="53">
        <v>15</v>
      </c>
      <c r="Q965" s="53">
        <f t="shared" si="135"/>
        <v>10</v>
      </c>
    </row>
    <row r="966" spans="2:17" ht="15" hidden="1" customHeight="1" x14ac:dyDescent="0.2">
      <c r="B966" s="44"/>
      <c r="C966" s="65" t="s">
        <v>40</v>
      </c>
      <c r="D966" s="61" t="s">
        <v>109</v>
      </c>
      <c r="E966" s="62" t="s">
        <v>109</v>
      </c>
      <c r="F966" s="68">
        <v>0</v>
      </c>
      <c r="G966" s="68">
        <v>0</v>
      </c>
      <c r="H966" s="68">
        <v>0</v>
      </c>
      <c r="M966" s="67">
        <f t="shared" si="134"/>
        <v>0</v>
      </c>
      <c r="O966" s="53">
        <v>7</v>
      </c>
      <c r="P966" s="53">
        <v>16</v>
      </c>
      <c r="Q966" s="53">
        <f t="shared" si="135"/>
        <v>1</v>
      </c>
    </row>
    <row r="967" spans="2:17" ht="15" hidden="1" customHeight="1" x14ac:dyDescent="0.2">
      <c r="B967" s="44"/>
      <c r="C967" s="73" t="s">
        <v>109</v>
      </c>
      <c r="D967" s="74"/>
      <c r="E967" s="75"/>
      <c r="F967" s="77">
        <v>0</v>
      </c>
      <c r="G967" s="77">
        <v>0</v>
      </c>
      <c r="H967" s="77">
        <v>0</v>
      </c>
      <c r="M967" s="59">
        <f>IF(SUM(M956:M966)=0,0,1)</f>
        <v>0</v>
      </c>
    </row>
    <row r="968" spans="2:17" ht="15" hidden="1" customHeight="1" x14ac:dyDescent="0.2">
      <c r="B968" s="44"/>
      <c r="C968" s="65"/>
      <c r="D968" s="61"/>
      <c r="E968" s="62"/>
      <c r="F968" s="68"/>
      <c r="G968" s="68"/>
      <c r="H968" s="68"/>
      <c r="M968" s="59">
        <f>IF(M967=0,0,1)</f>
        <v>0</v>
      </c>
    </row>
    <row r="969" spans="2:17" ht="15" hidden="1" customHeight="1" x14ac:dyDescent="0.2">
      <c r="B969" s="44"/>
      <c r="C969" s="65" t="s">
        <v>39</v>
      </c>
      <c r="D969" s="61" t="s">
        <v>109</v>
      </c>
      <c r="E969" s="62" t="s">
        <v>109</v>
      </c>
      <c r="F969" s="68">
        <v>0</v>
      </c>
      <c r="G969" s="68">
        <v>0</v>
      </c>
      <c r="H969" s="68">
        <v>0</v>
      </c>
      <c r="M969" s="67">
        <f>IF(LEN(E969)&lt;2,0,1)</f>
        <v>0</v>
      </c>
      <c r="O969" s="53">
        <v>7</v>
      </c>
      <c r="P969" s="53">
        <v>17</v>
      </c>
      <c r="Q969" s="66">
        <v>1</v>
      </c>
    </row>
    <row r="970" spans="2:17" ht="15" hidden="1" customHeight="1" x14ac:dyDescent="0.2">
      <c r="B970" s="44"/>
      <c r="C970" s="65" t="s">
        <v>39</v>
      </c>
      <c r="D970" s="61" t="s">
        <v>109</v>
      </c>
      <c r="E970" s="62" t="s">
        <v>109</v>
      </c>
      <c r="F970" s="68">
        <v>0</v>
      </c>
      <c r="G970" s="68">
        <v>0</v>
      </c>
      <c r="H970" s="68">
        <v>0</v>
      </c>
      <c r="M970" s="67">
        <f t="shared" ref="M970:M979" si="136">IF(LEN(E970)&lt;2,0,1)</f>
        <v>0</v>
      </c>
      <c r="O970" s="53">
        <v>7</v>
      </c>
      <c r="P970" s="53">
        <v>17</v>
      </c>
      <c r="Q970" s="53">
        <f>IF(P970=P969,Q969+1,1)</f>
        <v>2</v>
      </c>
    </row>
    <row r="971" spans="2:17" ht="15" hidden="1" customHeight="1" x14ac:dyDescent="0.2">
      <c r="B971" s="44"/>
      <c r="C971" s="65" t="s">
        <v>39</v>
      </c>
      <c r="D971" s="61" t="s">
        <v>109</v>
      </c>
      <c r="E971" s="62" t="s">
        <v>109</v>
      </c>
      <c r="F971" s="68">
        <v>0</v>
      </c>
      <c r="G971" s="68">
        <v>0</v>
      </c>
      <c r="H971" s="68">
        <v>0</v>
      </c>
      <c r="M971" s="67">
        <f t="shared" si="136"/>
        <v>0</v>
      </c>
      <c r="O971" s="53">
        <v>7</v>
      </c>
      <c r="P971" s="53">
        <v>17</v>
      </c>
      <c r="Q971" s="53">
        <f t="shared" ref="Q971:Q979" si="137">IF(P971=P970,Q970+1,1)</f>
        <v>3</v>
      </c>
    </row>
    <row r="972" spans="2:17" ht="15" hidden="1" customHeight="1" x14ac:dyDescent="0.2">
      <c r="B972" s="44"/>
      <c r="C972" s="65" t="s">
        <v>39</v>
      </c>
      <c r="D972" s="61" t="s">
        <v>109</v>
      </c>
      <c r="E972" s="62" t="s">
        <v>109</v>
      </c>
      <c r="F972" s="68">
        <v>0</v>
      </c>
      <c r="G972" s="68">
        <v>0</v>
      </c>
      <c r="H972" s="68">
        <v>0</v>
      </c>
      <c r="M972" s="67">
        <f t="shared" si="136"/>
        <v>0</v>
      </c>
      <c r="O972" s="53">
        <v>7</v>
      </c>
      <c r="P972" s="53">
        <v>17</v>
      </c>
      <c r="Q972" s="53">
        <f t="shared" si="137"/>
        <v>4</v>
      </c>
    </row>
    <row r="973" spans="2:17" ht="15" hidden="1" customHeight="1" x14ac:dyDescent="0.2">
      <c r="B973" s="44"/>
      <c r="C973" s="65" t="s">
        <v>39</v>
      </c>
      <c r="D973" s="61" t="s">
        <v>109</v>
      </c>
      <c r="E973" s="62" t="s">
        <v>109</v>
      </c>
      <c r="F973" s="68">
        <v>0</v>
      </c>
      <c r="G973" s="68">
        <v>0</v>
      </c>
      <c r="H973" s="68">
        <v>0</v>
      </c>
      <c r="M973" s="67">
        <f t="shared" si="136"/>
        <v>0</v>
      </c>
      <c r="O973" s="53">
        <v>7</v>
      </c>
      <c r="P973" s="53">
        <v>17</v>
      </c>
      <c r="Q973" s="53">
        <f t="shared" si="137"/>
        <v>5</v>
      </c>
    </row>
    <row r="974" spans="2:17" ht="15" hidden="1" customHeight="1" x14ac:dyDescent="0.2">
      <c r="B974" s="44"/>
      <c r="C974" s="65" t="s">
        <v>39</v>
      </c>
      <c r="D974" s="61" t="s">
        <v>109</v>
      </c>
      <c r="E974" s="62" t="s">
        <v>109</v>
      </c>
      <c r="F974" s="68">
        <v>0</v>
      </c>
      <c r="G974" s="68">
        <v>0</v>
      </c>
      <c r="H974" s="68">
        <v>0</v>
      </c>
      <c r="M974" s="67">
        <f t="shared" si="136"/>
        <v>0</v>
      </c>
      <c r="O974" s="53">
        <v>7</v>
      </c>
      <c r="P974" s="53">
        <v>17</v>
      </c>
      <c r="Q974" s="53">
        <f t="shared" si="137"/>
        <v>6</v>
      </c>
    </row>
    <row r="975" spans="2:17" ht="15" hidden="1" customHeight="1" x14ac:dyDescent="0.2">
      <c r="B975" s="44"/>
      <c r="C975" s="65" t="s">
        <v>39</v>
      </c>
      <c r="D975" s="61" t="s">
        <v>109</v>
      </c>
      <c r="E975" s="62" t="s">
        <v>109</v>
      </c>
      <c r="F975" s="68">
        <v>0</v>
      </c>
      <c r="G975" s="68">
        <v>0</v>
      </c>
      <c r="H975" s="68">
        <v>0</v>
      </c>
      <c r="M975" s="67">
        <f t="shared" si="136"/>
        <v>0</v>
      </c>
      <c r="O975" s="53">
        <v>7</v>
      </c>
      <c r="P975" s="53">
        <v>17</v>
      </c>
      <c r="Q975" s="53">
        <f t="shared" si="137"/>
        <v>7</v>
      </c>
    </row>
    <row r="976" spans="2:17" ht="15" hidden="1" customHeight="1" x14ac:dyDescent="0.2">
      <c r="C976" s="65" t="s">
        <v>39</v>
      </c>
      <c r="D976" s="61" t="s">
        <v>109</v>
      </c>
      <c r="E976" s="62" t="s">
        <v>109</v>
      </c>
      <c r="F976" s="68">
        <v>0</v>
      </c>
      <c r="G976" s="68">
        <v>0</v>
      </c>
      <c r="H976" s="68">
        <v>0</v>
      </c>
      <c r="M976" s="67">
        <f t="shared" si="136"/>
        <v>0</v>
      </c>
      <c r="O976" s="53">
        <v>7</v>
      </c>
      <c r="P976" s="53">
        <v>17</v>
      </c>
      <c r="Q976" s="53">
        <f t="shared" si="137"/>
        <v>8</v>
      </c>
    </row>
    <row r="977" spans="3:17" ht="15" hidden="1" customHeight="1" x14ac:dyDescent="0.2">
      <c r="C977" s="65" t="s">
        <v>39</v>
      </c>
      <c r="D977" s="61" t="s">
        <v>109</v>
      </c>
      <c r="E977" s="62" t="s">
        <v>109</v>
      </c>
      <c r="F977" s="68">
        <v>0</v>
      </c>
      <c r="G977" s="68">
        <v>0</v>
      </c>
      <c r="H977" s="68">
        <v>0</v>
      </c>
      <c r="M977" s="67">
        <f t="shared" si="136"/>
        <v>0</v>
      </c>
      <c r="O977" s="53">
        <v>7</v>
      </c>
      <c r="P977" s="53">
        <v>17</v>
      </c>
      <c r="Q977" s="53">
        <f t="shared" si="137"/>
        <v>9</v>
      </c>
    </row>
    <row r="978" spans="3:17" ht="15" hidden="1" customHeight="1" x14ac:dyDescent="0.2">
      <c r="C978" s="65" t="s">
        <v>39</v>
      </c>
      <c r="D978" s="61" t="s">
        <v>109</v>
      </c>
      <c r="E978" s="62" t="s">
        <v>109</v>
      </c>
      <c r="F978" s="68">
        <v>0</v>
      </c>
      <c r="G978" s="68">
        <v>0</v>
      </c>
      <c r="H978" s="68">
        <v>0</v>
      </c>
      <c r="M978" s="67">
        <f t="shared" si="136"/>
        <v>0</v>
      </c>
      <c r="O978" s="53">
        <v>7</v>
      </c>
      <c r="P978" s="53">
        <v>17</v>
      </c>
      <c r="Q978" s="53">
        <f t="shared" si="137"/>
        <v>10</v>
      </c>
    </row>
    <row r="979" spans="3:17" ht="15" hidden="1" customHeight="1" x14ac:dyDescent="0.2">
      <c r="C979" s="65" t="s">
        <v>40</v>
      </c>
      <c r="D979" s="61" t="s">
        <v>109</v>
      </c>
      <c r="E979" s="62" t="s">
        <v>109</v>
      </c>
      <c r="F979" s="68">
        <v>0</v>
      </c>
      <c r="G979" s="68">
        <v>0</v>
      </c>
      <c r="H979" s="68">
        <v>0</v>
      </c>
      <c r="M979" s="67">
        <f t="shared" si="136"/>
        <v>0</v>
      </c>
      <c r="O979" s="53">
        <v>7</v>
      </c>
      <c r="P979" s="53">
        <v>18</v>
      </c>
      <c r="Q979" s="53">
        <f t="shared" si="137"/>
        <v>1</v>
      </c>
    </row>
    <row r="980" spans="3:17" ht="15" hidden="1" customHeight="1" x14ac:dyDescent="0.2">
      <c r="C980" s="73" t="s">
        <v>109</v>
      </c>
      <c r="D980" s="74"/>
      <c r="E980" s="75"/>
      <c r="F980" s="77">
        <v>0</v>
      </c>
      <c r="G980" s="77">
        <v>0</v>
      </c>
      <c r="H980" s="77">
        <v>0</v>
      </c>
      <c r="M980" s="59">
        <f>IF(SUM(M969:M979)=0,0,1)</f>
        <v>0</v>
      </c>
    </row>
    <row r="981" spans="3:17" ht="15" hidden="1" customHeight="1" x14ac:dyDescent="0.2">
      <c r="C981" s="65"/>
      <c r="D981" s="61"/>
      <c r="E981" s="62"/>
      <c r="F981" s="68"/>
      <c r="G981" s="68"/>
      <c r="H981" s="68"/>
      <c r="M981" s="59">
        <f>IF(M980=0,0,1)</f>
        <v>0</v>
      </c>
    </row>
    <row r="982" spans="3:17" ht="15" hidden="1" customHeight="1" x14ac:dyDescent="0.2">
      <c r="C982" s="65" t="s">
        <v>39</v>
      </c>
      <c r="D982" s="61" t="s">
        <v>109</v>
      </c>
      <c r="E982" s="62" t="s">
        <v>109</v>
      </c>
      <c r="F982" s="68">
        <v>0</v>
      </c>
      <c r="G982" s="68">
        <v>0</v>
      </c>
      <c r="H982" s="68">
        <v>0</v>
      </c>
      <c r="M982" s="67">
        <f>IF(LEN(E982)&lt;2,0,1)</f>
        <v>0</v>
      </c>
      <c r="O982" s="53">
        <v>7</v>
      </c>
      <c r="P982" s="53">
        <v>19</v>
      </c>
      <c r="Q982" s="66">
        <v>1</v>
      </c>
    </row>
    <row r="983" spans="3:17" ht="15" hidden="1" customHeight="1" x14ac:dyDescent="0.2">
      <c r="C983" s="65" t="s">
        <v>39</v>
      </c>
      <c r="D983" s="61" t="s">
        <v>109</v>
      </c>
      <c r="E983" s="62" t="s">
        <v>109</v>
      </c>
      <c r="F983" s="68">
        <v>0</v>
      </c>
      <c r="G983" s="68">
        <v>0</v>
      </c>
      <c r="H983" s="68">
        <v>0</v>
      </c>
      <c r="M983" s="67">
        <f t="shared" ref="M983:M992" si="138">IF(LEN(E983)&lt;2,0,1)</f>
        <v>0</v>
      </c>
      <c r="O983" s="53">
        <v>7</v>
      </c>
      <c r="P983" s="53">
        <v>19</v>
      </c>
      <c r="Q983" s="53">
        <f>IF(P983=P982,Q982+1,1)</f>
        <v>2</v>
      </c>
    </row>
    <row r="984" spans="3:17" ht="15" hidden="1" customHeight="1" x14ac:dyDescent="0.2">
      <c r="C984" s="65" t="s">
        <v>39</v>
      </c>
      <c r="D984" s="61" t="s">
        <v>109</v>
      </c>
      <c r="E984" s="62" t="s">
        <v>109</v>
      </c>
      <c r="F984" s="68">
        <v>0</v>
      </c>
      <c r="G984" s="68">
        <v>0</v>
      </c>
      <c r="H984" s="68">
        <v>0</v>
      </c>
      <c r="M984" s="67">
        <f t="shared" si="138"/>
        <v>0</v>
      </c>
      <c r="O984" s="53">
        <v>7</v>
      </c>
      <c r="P984" s="53">
        <v>19</v>
      </c>
      <c r="Q984" s="53">
        <f t="shared" ref="Q984:Q992" si="139">IF(P984=P983,Q983+1,1)</f>
        <v>3</v>
      </c>
    </row>
    <row r="985" spans="3:17" ht="15" hidden="1" customHeight="1" x14ac:dyDescent="0.2">
      <c r="C985" s="65" t="s">
        <v>39</v>
      </c>
      <c r="D985" s="61" t="s">
        <v>109</v>
      </c>
      <c r="E985" s="62" t="s">
        <v>109</v>
      </c>
      <c r="F985" s="68">
        <v>0</v>
      </c>
      <c r="G985" s="68">
        <v>0</v>
      </c>
      <c r="H985" s="68">
        <v>0</v>
      </c>
      <c r="M985" s="67">
        <f t="shared" si="138"/>
        <v>0</v>
      </c>
      <c r="O985" s="53">
        <v>7</v>
      </c>
      <c r="P985" s="53">
        <v>19</v>
      </c>
      <c r="Q985" s="53">
        <f t="shared" si="139"/>
        <v>4</v>
      </c>
    </row>
    <row r="986" spans="3:17" ht="15" hidden="1" customHeight="1" x14ac:dyDescent="0.2">
      <c r="C986" s="65" t="s">
        <v>39</v>
      </c>
      <c r="D986" s="61" t="s">
        <v>109</v>
      </c>
      <c r="E986" s="62" t="s">
        <v>109</v>
      </c>
      <c r="F986" s="68">
        <v>0</v>
      </c>
      <c r="G986" s="68">
        <v>0</v>
      </c>
      <c r="H986" s="68">
        <v>0</v>
      </c>
      <c r="M986" s="67">
        <f t="shared" si="138"/>
        <v>0</v>
      </c>
      <c r="O986" s="53">
        <v>7</v>
      </c>
      <c r="P986" s="53">
        <v>19</v>
      </c>
      <c r="Q986" s="53">
        <f t="shared" si="139"/>
        <v>5</v>
      </c>
    </row>
    <row r="987" spans="3:17" ht="15" hidden="1" customHeight="1" x14ac:dyDescent="0.2">
      <c r="C987" s="65" t="s">
        <v>39</v>
      </c>
      <c r="D987" s="61" t="s">
        <v>109</v>
      </c>
      <c r="E987" s="62" t="s">
        <v>109</v>
      </c>
      <c r="F987" s="68">
        <v>0</v>
      </c>
      <c r="G987" s="68">
        <v>0</v>
      </c>
      <c r="H987" s="68">
        <v>0</v>
      </c>
      <c r="M987" s="67">
        <f t="shared" si="138"/>
        <v>0</v>
      </c>
      <c r="O987" s="53">
        <v>7</v>
      </c>
      <c r="P987" s="53">
        <v>19</v>
      </c>
      <c r="Q987" s="53">
        <f t="shared" si="139"/>
        <v>6</v>
      </c>
    </row>
    <row r="988" spans="3:17" ht="15" hidden="1" customHeight="1" x14ac:dyDescent="0.2">
      <c r="C988" s="65" t="s">
        <v>39</v>
      </c>
      <c r="D988" s="61" t="s">
        <v>109</v>
      </c>
      <c r="E988" s="62" t="s">
        <v>109</v>
      </c>
      <c r="F988" s="68">
        <v>0</v>
      </c>
      <c r="G988" s="68">
        <v>0</v>
      </c>
      <c r="H988" s="68">
        <v>0</v>
      </c>
      <c r="M988" s="67">
        <f t="shared" si="138"/>
        <v>0</v>
      </c>
      <c r="O988" s="53">
        <v>7</v>
      </c>
      <c r="P988" s="53">
        <v>19</v>
      </c>
      <c r="Q988" s="53">
        <f t="shared" si="139"/>
        <v>7</v>
      </c>
    </row>
    <row r="989" spans="3:17" ht="15" hidden="1" customHeight="1" x14ac:dyDescent="0.2">
      <c r="C989" s="65" t="s">
        <v>39</v>
      </c>
      <c r="D989" s="61" t="s">
        <v>109</v>
      </c>
      <c r="E989" s="62" t="s">
        <v>109</v>
      </c>
      <c r="F989" s="68">
        <v>0</v>
      </c>
      <c r="G989" s="68">
        <v>0</v>
      </c>
      <c r="H989" s="68">
        <v>0</v>
      </c>
      <c r="M989" s="67">
        <f t="shared" si="138"/>
        <v>0</v>
      </c>
      <c r="O989" s="53">
        <v>7</v>
      </c>
      <c r="P989" s="53">
        <v>19</v>
      </c>
      <c r="Q989" s="53">
        <f t="shared" si="139"/>
        <v>8</v>
      </c>
    </row>
    <row r="990" spans="3:17" ht="15" hidden="1" customHeight="1" x14ac:dyDescent="0.2">
      <c r="C990" s="65" t="s">
        <v>39</v>
      </c>
      <c r="D990" s="61" t="s">
        <v>109</v>
      </c>
      <c r="E990" s="62" t="s">
        <v>109</v>
      </c>
      <c r="F990" s="68">
        <v>0</v>
      </c>
      <c r="G990" s="68">
        <v>0</v>
      </c>
      <c r="H990" s="68">
        <v>0</v>
      </c>
      <c r="M990" s="67">
        <f t="shared" si="138"/>
        <v>0</v>
      </c>
      <c r="O990" s="53">
        <v>7</v>
      </c>
      <c r="P990" s="53">
        <v>19</v>
      </c>
      <c r="Q990" s="53">
        <f t="shared" si="139"/>
        <v>9</v>
      </c>
    </row>
    <row r="991" spans="3:17" ht="15" hidden="1" customHeight="1" x14ac:dyDescent="0.2">
      <c r="C991" s="65" t="s">
        <v>39</v>
      </c>
      <c r="D991" s="61" t="s">
        <v>109</v>
      </c>
      <c r="E991" s="62" t="s">
        <v>109</v>
      </c>
      <c r="F991" s="68">
        <v>0</v>
      </c>
      <c r="G991" s="68">
        <v>0</v>
      </c>
      <c r="H991" s="68">
        <v>0</v>
      </c>
      <c r="M991" s="67">
        <f t="shared" si="138"/>
        <v>0</v>
      </c>
      <c r="O991" s="53">
        <v>7</v>
      </c>
      <c r="P991" s="53">
        <v>19</v>
      </c>
      <c r="Q991" s="53">
        <f t="shared" si="139"/>
        <v>10</v>
      </c>
    </row>
    <row r="992" spans="3:17" ht="15" hidden="1" customHeight="1" x14ac:dyDescent="0.2">
      <c r="C992" s="65" t="s">
        <v>40</v>
      </c>
      <c r="D992" s="61" t="s">
        <v>109</v>
      </c>
      <c r="E992" s="62" t="s">
        <v>109</v>
      </c>
      <c r="F992" s="68">
        <v>0</v>
      </c>
      <c r="G992" s="68">
        <v>0</v>
      </c>
      <c r="H992" s="68">
        <v>0</v>
      </c>
      <c r="M992" s="67">
        <f t="shared" si="138"/>
        <v>0</v>
      </c>
      <c r="O992" s="53">
        <v>7</v>
      </c>
      <c r="P992" s="53">
        <v>20</v>
      </c>
      <c r="Q992" s="53">
        <f t="shared" si="139"/>
        <v>1</v>
      </c>
    </row>
    <row r="993" spans="2:24" ht="15" hidden="1" customHeight="1" x14ac:dyDescent="0.2">
      <c r="C993" s="73" t="s">
        <v>109</v>
      </c>
      <c r="D993" s="74"/>
      <c r="E993" s="75"/>
      <c r="F993" s="77">
        <v>0</v>
      </c>
      <c r="G993" s="77">
        <v>0</v>
      </c>
      <c r="H993" s="77">
        <v>0</v>
      </c>
      <c r="M993" s="59">
        <f>IF(SUM(M982:M992)=0,0,1)</f>
        <v>0</v>
      </c>
    </row>
    <row r="994" spans="2:24" ht="15" hidden="1" customHeight="1" x14ac:dyDescent="0.2">
      <c r="C994" s="65"/>
      <c r="D994" s="61"/>
      <c r="E994" s="62"/>
      <c r="F994" s="68"/>
      <c r="G994" s="68"/>
      <c r="H994" s="68"/>
      <c r="M994" s="59">
        <v>0</v>
      </c>
    </row>
    <row r="995" spans="2:24" ht="15" customHeight="1" x14ac:dyDescent="0.2">
      <c r="C995" s="79" t="s">
        <v>53</v>
      </c>
      <c r="D995" s="80"/>
      <c r="E995" s="81"/>
      <c r="F995" s="76">
        <v>2045052</v>
      </c>
      <c r="G995" s="76">
        <v>2157663</v>
      </c>
      <c r="H995" s="76">
        <v>2163633</v>
      </c>
      <c r="M995" s="59">
        <v>1</v>
      </c>
    </row>
    <row r="996" spans="2:24" ht="15" customHeight="1" x14ac:dyDescent="0.2">
      <c r="C996" s="65"/>
      <c r="D996" s="61"/>
      <c r="E996" s="62"/>
      <c r="F996" s="13"/>
      <c r="G996" s="13"/>
      <c r="H996" s="13"/>
      <c r="M996" s="59">
        <v>1</v>
      </c>
    </row>
    <row r="997" spans="2:24" ht="15" customHeight="1" x14ac:dyDescent="0.2">
      <c r="C997" s="60" t="s">
        <v>54</v>
      </c>
      <c r="D997" s="61"/>
      <c r="E997" s="62"/>
      <c r="F997" s="82"/>
      <c r="G997" s="82"/>
      <c r="H997" s="82"/>
      <c r="M997" s="59">
        <v>1</v>
      </c>
    </row>
    <row r="998" spans="2:24" ht="15" customHeight="1" x14ac:dyDescent="0.2">
      <c r="C998" s="64">
        <v>0</v>
      </c>
      <c r="D998" s="61"/>
      <c r="E998" s="62"/>
      <c r="F998" s="82"/>
      <c r="G998" s="82"/>
      <c r="H998" s="82"/>
      <c r="M998" s="59">
        <v>1</v>
      </c>
    </row>
    <row r="999" spans="2:24" ht="15" hidden="1" customHeight="1" x14ac:dyDescent="0.2">
      <c r="C999" s="65" t="s">
        <v>38</v>
      </c>
      <c r="D999" s="61" t="s">
        <v>109</v>
      </c>
      <c r="E999" s="62" t="s">
        <v>109</v>
      </c>
      <c r="F999" s="68">
        <v>0</v>
      </c>
      <c r="G999" s="68">
        <v>0</v>
      </c>
      <c r="H999" s="68">
        <v>0</v>
      </c>
      <c r="I999" s="66"/>
      <c r="J999" s="66"/>
      <c r="K999" s="66"/>
      <c r="L999" s="66"/>
      <c r="M999" s="67">
        <f>IF(LEN(E999)&lt;2,0,1)</f>
        <v>0</v>
      </c>
      <c r="O999" s="53">
        <v>8</v>
      </c>
      <c r="P999" s="66"/>
      <c r="Q999" s="66">
        <v>1</v>
      </c>
    </row>
    <row r="1000" spans="2:24" ht="15" hidden="1" customHeight="1" x14ac:dyDescent="0.2">
      <c r="C1000" s="65" t="s">
        <v>38</v>
      </c>
      <c r="D1000" s="61" t="s">
        <v>109</v>
      </c>
      <c r="E1000" s="62" t="s">
        <v>109</v>
      </c>
      <c r="F1000" s="68">
        <v>0</v>
      </c>
      <c r="G1000" s="68">
        <v>0</v>
      </c>
      <c r="H1000" s="68">
        <v>0</v>
      </c>
      <c r="M1000" s="67">
        <f>IF(LEN(E1000)&lt;2,0,1)</f>
        <v>0</v>
      </c>
      <c r="O1000" s="53">
        <v>8</v>
      </c>
      <c r="P1000" s="66"/>
      <c r="Q1000" s="53">
        <f>IF(P1000=P999,Q999+1,1)</f>
        <v>2</v>
      </c>
    </row>
    <row r="1001" spans="2:24" ht="15" hidden="1" customHeight="1" x14ac:dyDescent="0.2">
      <c r="C1001" s="65" t="s">
        <v>38</v>
      </c>
      <c r="D1001" s="61" t="s">
        <v>109</v>
      </c>
      <c r="E1001" s="62" t="s">
        <v>109</v>
      </c>
      <c r="F1001" s="68">
        <v>0</v>
      </c>
      <c r="G1001" s="68">
        <v>0</v>
      </c>
      <c r="H1001" s="68">
        <v>0</v>
      </c>
      <c r="M1001" s="67">
        <f>IF(LEN(E1001)&lt;2,0,1)</f>
        <v>0</v>
      </c>
      <c r="O1001" s="53">
        <v>8</v>
      </c>
      <c r="P1001" s="66"/>
      <c r="Q1001" s="53">
        <f>IF(P1001=P1000,Q1000+1,1)</f>
        <v>3</v>
      </c>
    </row>
    <row r="1002" spans="2:24" ht="15" hidden="1" customHeight="1" x14ac:dyDescent="0.2">
      <c r="C1002" s="65" t="s">
        <v>38</v>
      </c>
      <c r="D1002" s="61" t="s">
        <v>109</v>
      </c>
      <c r="E1002" s="62" t="s">
        <v>109</v>
      </c>
      <c r="F1002" s="68">
        <v>0</v>
      </c>
      <c r="G1002" s="68">
        <v>0</v>
      </c>
      <c r="H1002" s="68">
        <v>0</v>
      </c>
      <c r="M1002" s="67">
        <f>IF(LEN(E1002)&lt;2,0,1)</f>
        <v>0</v>
      </c>
      <c r="O1002" s="53">
        <v>8</v>
      </c>
      <c r="P1002" s="66"/>
      <c r="Q1002" s="53">
        <f>IF(P1002=P1001,Q1001+1,1)</f>
        <v>4</v>
      </c>
    </row>
    <row r="1003" spans="2:24" ht="15" hidden="1" customHeight="1" x14ac:dyDescent="0.2">
      <c r="C1003" s="65" t="s">
        <v>38</v>
      </c>
      <c r="D1003" s="61" t="s">
        <v>109</v>
      </c>
      <c r="E1003" s="62" t="s">
        <v>109</v>
      </c>
      <c r="F1003" s="68">
        <v>0</v>
      </c>
      <c r="G1003" s="68">
        <v>0</v>
      </c>
      <c r="H1003" s="68">
        <v>0</v>
      </c>
      <c r="M1003" s="67">
        <f>IF(LEN(E1003)&lt;2,0,1)</f>
        <v>0</v>
      </c>
      <c r="O1003" s="53">
        <v>8</v>
      </c>
      <c r="P1003" s="66"/>
      <c r="Q1003" s="53">
        <f>IF(P1003=P1002,Q1002+1,1)</f>
        <v>5</v>
      </c>
    </row>
    <row r="1004" spans="2:24" ht="5.0999999999999996" hidden="1" customHeight="1" x14ac:dyDescent="0.2">
      <c r="B1004" s="44"/>
      <c r="C1004" s="69"/>
      <c r="D1004" s="70"/>
      <c r="E1004" s="71"/>
      <c r="F1004" s="85"/>
      <c r="G1004" s="85"/>
      <c r="H1004" s="85"/>
      <c r="M1004" s="59">
        <f>IF(SUM(M999:M1003)=0,0,1)</f>
        <v>0</v>
      </c>
      <c r="U1004" s="66"/>
      <c r="V1004" s="66"/>
      <c r="W1004" s="66"/>
      <c r="X1004" s="66"/>
    </row>
    <row r="1005" spans="2:24" ht="15" hidden="1" customHeight="1" x14ac:dyDescent="0.2">
      <c r="C1005" s="65"/>
      <c r="D1005" s="61"/>
      <c r="E1005" s="62"/>
      <c r="F1005" s="68"/>
      <c r="G1005" s="68"/>
      <c r="H1005" s="68"/>
      <c r="M1005" s="59">
        <f>IF(M1004=0,0,1)</f>
        <v>0</v>
      </c>
    </row>
    <row r="1006" spans="2:24" ht="15" customHeight="1" x14ac:dyDescent="0.2">
      <c r="C1006" s="65" t="s">
        <v>39</v>
      </c>
      <c r="D1006" s="61" t="s">
        <v>546</v>
      </c>
      <c r="E1006" s="62" t="s">
        <v>547</v>
      </c>
      <c r="F1006" s="13">
        <v>376690</v>
      </c>
      <c r="G1006" s="13">
        <v>395824</v>
      </c>
      <c r="H1006" s="13">
        <v>388352</v>
      </c>
      <c r="M1006" s="67">
        <f>IF(LEN(E1006)&lt;2,0,1)</f>
        <v>1</v>
      </c>
      <c r="O1006" s="53">
        <v>8</v>
      </c>
      <c r="P1006" s="66">
        <v>1</v>
      </c>
      <c r="Q1006" s="66">
        <v>1</v>
      </c>
    </row>
    <row r="1007" spans="2:24" ht="15" customHeight="1" x14ac:dyDescent="0.2">
      <c r="C1007" s="65" t="s">
        <v>39</v>
      </c>
      <c r="D1007" s="61" t="s">
        <v>548</v>
      </c>
      <c r="E1007" s="62" t="s">
        <v>549</v>
      </c>
      <c r="F1007" s="13">
        <v>818913</v>
      </c>
      <c r="G1007" s="13">
        <v>890928</v>
      </c>
      <c r="H1007" s="13">
        <v>909930</v>
      </c>
      <c r="M1007" s="67">
        <f t="shared" ref="M1007:M1016" si="140">IF(LEN(E1007)&lt;2,0,1)</f>
        <v>1</v>
      </c>
      <c r="O1007" s="53">
        <v>8</v>
      </c>
      <c r="P1007" s="66">
        <v>1</v>
      </c>
      <c r="Q1007" s="53">
        <f>IF(P1007=P1006,Q1006+1,1)</f>
        <v>2</v>
      </c>
    </row>
    <row r="1008" spans="2:24" ht="15" customHeight="1" x14ac:dyDescent="0.2">
      <c r="C1008" s="65" t="s">
        <v>39</v>
      </c>
      <c r="D1008" s="61" t="s">
        <v>550</v>
      </c>
      <c r="E1008" s="62" t="s">
        <v>551</v>
      </c>
      <c r="F1008" s="13">
        <v>808419</v>
      </c>
      <c r="G1008" s="13">
        <v>889452</v>
      </c>
      <c r="H1008" s="13">
        <v>924096</v>
      </c>
      <c r="M1008" s="67">
        <f t="shared" si="140"/>
        <v>1</v>
      </c>
      <c r="O1008" s="53">
        <v>8</v>
      </c>
      <c r="P1008" s="66">
        <v>1</v>
      </c>
      <c r="Q1008" s="53">
        <f t="shared" ref="Q1008:Q1016" si="141">IF(P1008=P1007,Q1007+1,1)</f>
        <v>3</v>
      </c>
    </row>
    <row r="1009" spans="3:17" ht="15" customHeight="1" x14ac:dyDescent="0.2">
      <c r="C1009" s="65" t="s">
        <v>39</v>
      </c>
      <c r="D1009" s="61" t="s">
        <v>552</v>
      </c>
      <c r="E1009" s="62" t="s">
        <v>553</v>
      </c>
      <c r="F1009" s="13">
        <v>105336</v>
      </c>
      <c r="G1009" s="13">
        <v>113368</v>
      </c>
      <c r="H1009" s="13">
        <v>114757</v>
      </c>
      <c r="M1009" s="67">
        <f t="shared" si="140"/>
        <v>1</v>
      </c>
      <c r="O1009" s="53">
        <v>8</v>
      </c>
      <c r="P1009" s="66">
        <v>1</v>
      </c>
      <c r="Q1009" s="53">
        <f t="shared" si="141"/>
        <v>4</v>
      </c>
    </row>
    <row r="1010" spans="3:17" ht="15" customHeight="1" x14ac:dyDescent="0.2">
      <c r="C1010" s="65" t="s">
        <v>39</v>
      </c>
      <c r="D1010" s="61" t="s">
        <v>554</v>
      </c>
      <c r="E1010" s="62" t="s">
        <v>555</v>
      </c>
      <c r="F1010" s="13">
        <v>476855</v>
      </c>
      <c r="G1010" s="13">
        <v>502337</v>
      </c>
      <c r="H1010" s="13">
        <v>494426</v>
      </c>
      <c r="M1010" s="67">
        <f t="shared" si="140"/>
        <v>1</v>
      </c>
      <c r="O1010" s="53">
        <v>8</v>
      </c>
      <c r="P1010" s="66">
        <v>1</v>
      </c>
      <c r="Q1010" s="53">
        <f t="shared" si="141"/>
        <v>5</v>
      </c>
    </row>
    <row r="1011" spans="3:17" ht="15" hidden="1" customHeight="1" x14ac:dyDescent="0.2">
      <c r="C1011" s="65" t="s">
        <v>39</v>
      </c>
      <c r="D1011" s="61" t="s">
        <v>109</v>
      </c>
      <c r="E1011" s="62" t="s">
        <v>109</v>
      </c>
      <c r="F1011" s="68">
        <v>0</v>
      </c>
      <c r="G1011" s="68">
        <v>0</v>
      </c>
      <c r="H1011" s="68">
        <v>0</v>
      </c>
      <c r="M1011" s="67">
        <f t="shared" si="140"/>
        <v>0</v>
      </c>
      <c r="O1011" s="53">
        <v>8</v>
      </c>
      <c r="P1011" s="66">
        <v>1</v>
      </c>
      <c r="Q1011" s="53">
        <f t="shared" si="141"/>
        <v>6</v>
      </c>
    </row>
    <row r="1012" spans="3:17" ht="15" hidden="1" customHeight="1" x14ac:dyDescent="0.2">
      <c r="C1012" s="65" t="s">
        <v>39</v>
      </c>
      <c r="D1012" s="61" t="s">
        <v>109</v>
      </c>
      <c r="E1012" s="62" t="s">
        <v>109</v>
      </c>
      <c r="F1012" s="68">
        <v>0</v>
      </c>
      <c r="G1012" s="68">
        <v>0</v>
      </c>
      <c r="H1012" s="68">
        <v>0</v>
      </c>
      <c r="M1012" s="67">
        <f t="shared" si="140"/>
        <v>0</v>
      </c>
      <c r="O1012" s="53">
        <v>8</v>
      </c>
      <c r="P1012" s="66">
        <v>1</v>
      </c>
      <c r="Q1012" s="53">
        <f t="shared" si="141"/>
        <v>7</v>
      </c>
    </row>
    <row r="1013" spans="3:17" ht="15" hidden="1" customHeight="1" x14ac:dyDescent="0.2">
      <c r="C1013" s="65" t="s">
        <v>39</v>
      </c>
      <c r="D1013" s="61" t="s">
        <v>109</v>
      </c>
      <c r="E1013" s="62" t="s">
        <v>109</v>
      </c>
      <c r="F1013" s="68">
        <v>0</v>
      </c>
      <c r="G1013" s="68">
        <v>0</v>
      </c>
      <c r="H1013" s="68">
        <v>0</v>
      </c>
      <c r="M1013" s="67">
        <f t="shared" si="140"/>
        <v>0</v>
      </c>
      <c r="O1013" s="53">
        <v>8</v>
      </c>
      <c r="P1013" s="66">
        <v>1</v>
      </c>
      <c r="Q1013" s="53">
        <f t="shared" si="141"/>
        <v>8</v>
      </c>
    </row>
    <row r="1014" spans="3:17" ht="15" hidden="1" customHeight="1" x14ac:dyDescent="0.2">
      <c r="C1014" s="65" t="s">
        <v>39</v>
      </c>
      <c r="D1014" s="61" t="s">
        <v>109</v>
      </c>
      <c r="E1014" s="62" t="s">
        <v>109</v>
      </c>
      <c r="F1014" s="68">
        <v>0</v>
      </c>
      <c r="G1014" s="68">
        <v>0</v>
      </c>
      <c r="H1014" s="68">
        <v>0</v>
      </c>
      <c r="M1014" s="67">
        <f t="shared" si="140"/>
        <v>0</v>
      </c>
      <c r="O1014" s="53">
        <v>8</v>
      </c>
      <c r="P1014" s="66">
        <v>1</v>
      </c>
      <c r="Q1014" s="53">
        <f t="shared" si="141"/>
        <v>9</v>
      </c>
    </row>
    <row r="1015" spans="3:17" ht="15" hidden="1" customHeight="1" x14ac:dyDescent="0.2">
      <c r="C1015" s="65" t="s">
        <v>39</v>
      </c>
      <c r="D1015" s="61" t="s">
        <v>109</v>
      </c>
      <c r="E1015" s="62" t="s">
        <v>109</v>
      </c>
      <c r="F1015" s="68">
        <v>0</v>
      </c>
      <c r="G1015" s="68">
        <v>0</v>
      </c>
      <c r="H1015" s="68">
        <v>0</v>
      </c>
      <c r="M1015" s="67">
        <f t="shared" si="140"/>
        <v>0</v>
      </c>
      <c r="O1015" s="53">
        <v>8</v>
      </c>
      <c r="P1015" s="66">
        <v>1</v>
      </c>
      <c r="Q1015" s="53">
        <f t="shared" si="141"/>
        <v>10</v>
      </c>
    </row>
    <row r="1016" spans="3:17" ht="15" customHeight="1" x14ac:dyDescent="0.2">
      <c r="C1016" s="65" t="s">
        <v>40</v>
      </c>
      <c r="D1016" s="61" t="s">
        <v>556</v>
      </c>
      <c r="E1016" s="62" t="s">
        <v>557</v>
      </c>
      <c r="F1016" s="13">
        <v>366729</v>
      </c>
      <c r="G1016" s="13">
        <v>380119</v>
      </c>
      <c r="H1016" s="13">
        <v>389685</v>
      </c>
      <c r="M1016" s="67">
        <f t="shared" si="140"/>
        <v>1</v>
      </c>
      <c r="O1016" s="53">
        <v>8</v>
      </c>
      <c r="P1016" s="53">
        <v>2</v>
      </c>
      <c r="Q1016" s="53">
        <f t="shared" si="141"/>
        <v>1</v>
      </c>
    </row>
    <row r="1017" spans="3:17" ht="15" customHeight="1" x14ac:dyDescent="0.2">
      <c r="C1017" s="73" t="s">
        <v>558</v>
      </c>
      <c r="D1017" s="74"/>
      <c r="E1017" s="75"/>
      <c r="F1017" s="76">
        <v>2952942</v>
      </c>
      <c r="G1017" s="76">
        <v>3172028</v>
      </c>
      <c r="H1017" s="76">
        <v>3221246</v>
      </c>
      <c r="M1017" s="59">
        <f>IF(SUM(M1006:M1016)=0,0,1)</f>
        <v>1</v>
      </c>
    </row>
    <row r="1018" spans="3:17" ht="15" customHeight="1" x14ac:dyDescent="0.2">
      <c r="C1018" s="65"/>
      <c r="D1018" s="61"/>
      <c r="E1018" s="62"/>
      <c r="F1018" s="13"/>
      <c r="G1018" s="13"/>
      <c r="H1018" s="13"/>
      <c r="M1018" s="59">
        <f>IF(M1017=0,0,1)</f>
        <v>1</v>
      </c>
    </row>
    <row r="1019" spans="3:17" ht="15" customHeight="1" x14ac:dyDescent="0.2">
      <c r="C1019" s="65" t="s">
        <v>39</v>
      </c>
      <c r="D1019" s="61" t="s">
        <v>559</v>
      </c>
      <c r="E1019" s="62" t="s">
        <v>560</v>
      </c>
      <c r="F1019" s="13">
        <v>138974</v>
      </c>
      <c r="G1019" s="13">
        <v>145502</v>
      </c>
      <c r="H1019" s="13">
        <v>141936</v>
      </c>
      <c r="M1019" s="67">
        <f>IF(LEN(E1019)&lt;2,0,1)</f>
        <v>1</v>
      </c>
      <c r="O1019" s="53">
        <v>8</v>
      </c>
      <c r="P1019" s="66">
        <v>3</v>
      </c>
      <c r="Q1019" s="66">
        <v>1</v>
      </c>
    </row>
    <row r="1020" spans="3:17" ht="15" customHeight="1" x14ac:dyDescent="0.2">
      <c r="C1020" s="65" t="s">
        <v>39</v>
      </c>
      <c r="D1020" s="61" t="s">
        <v>561</v>
      </c>
      <c r="E1020" s="62" t="s">
        <v>562</v>
      </c>
      <c r="F1020" s="13">
        <v>128758</v>
      </c>
      <c r="G1020" s="13">
        <v>135590</v>
      </c>
      <c r="H1020" s="13">
        <v>133343</v>
      </c>
      <c r="M1020" s="67">
        <f t="shared" ref="M1020:M1029" si="142">IF(LEN(E1020)&lt;2,0,1)</f>
        <v>1</v>
      </c>
      <c r="O1020" s="53">
        <v>8</v>
      </c>
      <c r="P1020" s="66">
        <v>3</v>
      </c>
      <c r="Q1020" s="53">
        <f>IF(P1020=P1019,Q1019+1,1)</f>
        <v>2</v>
      </c>
    </row>
    <row r="1021" spans="3:17" ht="15" customHeight="1" x14ac:dyDescent="0.2">
      <c r="C1021" s="65" t="s">
        <v>39</v>
      </c>
      <c r="D1021" s="61" t="s">
        <v>563</v>
      </c>
      <c r="E1021" s="62" t="s">
        <v>564</v>
      </c>
      <c r="F1021" s="13">
        <v>292733</v>
      </c>
      <c r="G1021" s="13">
        <v>311146</v>
      </c>
      <c r="H1021" s="13">
        <v>307598</v>
      </c>
      <c r="M1021" s="67">
        <f t="shared" si="142"/>
        <v>1</v>
      </c>
      <c r="O1021" s="53">
        <v>8</v>
      </c>
      <c r="P1021" s="66">
        <v>3</v>
      </c>
      <c r="Q1021" s="53">
        <f t="shared" ref="Q1021:Q1029" si="143">IF(P1021=P1020,Q1020+1,1)</f>
        <v>3</v>
      </c>
    </row>
    <row r="1022" spans="3:17" ht="15" customHeight="1" x14ac:dyDescent="0.2">
      <c r="C1022" s="65" t="s">
        <v>39</v>
      </c>
      <c r="D1022" s="61" t="s">
        <v>565</v>
      </c>
      <c r="E1022" s="62" t="s">
        <v>566</v>
      </c>
      <c r="F1022" s="13">
        <v>143161</v>
      </c>
      <c r="G1022" s="13">
        <v>151821</v>
      </c>
      <c r="H1022" s="13">
        <v>150178</v>
      </c>
      <c r="M1022" s="67">
        <f t="shared" si="142"/>
        <v>1</v>
      </c>
      <c r="O1022" s="53">
        <v>8</v>
      </c>
      <c r="P1022" s="66">
        <v>3</v>
      </c>
      <c r="Q1022" s="53">
        <f t="shared" si="143"/>
        <v>4</v>
      </c>
    </row>
    <row r="1023" spans="3:17" ht="15" customHeight="1" x14ac:dyDescent="0.2">
      <c r="C1023" s="65" t="s">
        <v>39</v>
      </c>
      <c r="D1023" s="61" t="s">
        <v>567</v>
      </c>
      <c r="E1023" s="62" t="s">
        <v>568</v>
      </c>
      <c r="F1023" s="13">
        <v>195823</v>
      </c>
      <c r="G1023" s="13">
        <v>206851</v>
      </c>
      <c r="H1023" s="13">
        <v>203384</v>
      </c>
      <c r="M1023" s="67">
        <f t="shared" si="142"/>
        <v>1</v>
      </c>
      <c r="O1023" s="53">
        <v>8</v>
      </c>
      <c r="P1023" s="66">
        <v>3</v>
      </c>
      <c r="Q1023" s="53">
        <f t="shared" si="143"/>
        <v>5</v>
      </c>
    </row>
    <row r="1024" spans="3:17" ht="15" hidden="1" customHeight="1" x14ac:dyDescent="0.2">
      <c r="C1024" s="65" t="s">
        <v>39</v>
      </c>
      <c r="D1024" s="61" t="s">
        <v>109</v>
      </c>
      <c r="E1024" s="62" t="s">
        <v>109</v>
      </c>
      <c r="F1024" s="68">
        <v>0</v>
      </c>
      <c r="G1024" s="68">
        <v>0</v>
      </c>
      <c r="H1024" s="68">
        <v>0</v>
      </c>
      <c r="M1024" s="67">
        <f t="shared" si="142"/>
        <v>0</v>
      </c>
      <c r="O1024" s="53">
        <v>8</v>
      </c>
      <c r="P1024" s="66">
        <v>3</v>
      </c>
      <c r="Q1024" s="53">
        <f t="shared" si="143"/>
        <v>6</v>
      </c>
    </row>
    <row r="1025" spans="3:17" ht="15" hidden="1" customHeight="1" x14ac:dyDescent="0.2">
      <c r="C1025" s="65" t="s">
        <v>39</v>
      </c>
      <c r="D1025" s="61" t="s">
        <v>109</v>
      </c>
      <c r="E1025" s="62" t="s">
        <v>109</v>
      </c>
      <c r="F1025" s="68">
        <v>0</v>
      </c>
      <c r="G1025" s="68">
        <v>0</v>
      </c>
      <c r="H1025" s="68">
        <v>0</v>
      </c>
      <c r="M1025" s="67">
        <f t="shared" si="142"/>
        <v>0</v>
      </c>
      <c r="O1025" s="53">
        <v>8</v>
      </c>
      <c r="P1025" s="66">
        <v>3</v>
      </c>
      <c r="Q1025" s="53">
        <f t="shared" si="143"/>
        <v>7</v>
      </c>
    </row>
    <row r="1026" spans="3:17" ht="15" hidden="1" customHeight="1" x14ac:dyDescent="0.2">
      <c r="C1026" s="65" t="s">
        <v>39</v>
      </c>
      <c r="D1026" s="61" t="s">
        <v>109</v>
      </c>
      <c r="E1026" s="62" t="s">
        <v>109</v>
      </c>
      <c r="F1026" s="68">
        <v>0</v>
      </c>
      <c r="G1026" s="68">
        <v>0</v>
      </c>
      <c r="H1026" s="68">
        <v>0</v>
      </c>
      <c r="M1026" s="67">
        <f t="shared" si="142"/>
        <v>0</v>
      </c>
      <c r="O1026" s="53">
        <v>8</v>
      </c>
      <c r="P1026" s="66">
        <v>3</v>
      </c>
      <c r="Q1026" s="53">
        <f t="shared" si="143"/>
        <v>8</v>
      </c>
    </row>
    <row r="1027" spans="3:17" ht="15" hidden="1" customHeight="1" x14ac:dyDescent="0.2">
      <c r="C1027" s="65" t="s">
        <v>39</v>
      </c>
      <c r="D1027" s="61" t="s">
        <v>109</v>
      </c>
      <c r="E1027" s="62" t="s">
        <v>109</v>
      </c>
      <c r="F1027" s="68">
        <v>0</v>
      </c>
      <c r="G1027" s="68">
        <v>0</v>
      </c>
      <c r="H1027" s="68">
        <v>0</v>
      </c>
      <c r="M1027" s="67">
        <f t="shared" si="142"/>
        <v>0</v>
      </c>
      <c r="O1027" s="53">
        <v>8</v>
      </c>
      <c r="P1027" s="66">
        <v>3</v>
      </c>
      <c r="Q1027" s="53">
        <f t="shared" si="143"/>
        <v>9</v>
      </c>
    </row>
    <row r="1028" spans="3:17" ht="15" hidden="1" customHeight="1" x14ac:dyDescent="0.2">
      <c r="C1028" s="65" t="s">
        <v>39</v>
      </c>
      <c r="D1028" s="61" t="s">
        <v>109</v>
      </c>
      <c r="E1028" s="62" t="s">
        <v>109</v>
      </c>
      <c r="F1028" s="68">
        <v>0</v>
      </c>
      <c r="G1028" s="68">
        <v>0</v>
      </c>
      <c r="H1028" s="68">
        <v>0</v>
      </c>
      <c r="M1028" s="67">
        <f t="shared" si="142"/>
        <v>0</v>
      </c>
      <c r="O1028" s="53">
        <v>8</v>
      </c>
      <c r="P1028" s="66">
        <v>3</v>
      </c>
      <c r="Q1028" s="53">
        <f t="shared" si="143"/>
        <v>10</v>
      </c>
    </row>
    <row r="1029" spans="3:17" ht="15" customHeight="1" x14ac:dyDescent="0.2">
      <c r="C1029" s="65" t="s">
        <v>40</v>
      </c>
      <c r="D1029" s="61" t="s">
        <v>569</v>
      </c>
      <c r="E1029" s="62" t="s">
        <v>570</v>
      </c>
      <c r="F1029" s="13">
        <v>873573</v>
      </c>
      <c r="G1029" s="13">
        <v>935613</v>
      </c>
      <c r="H1029" s="13">
        <v>958701</v>
      </c>
      <c r="M1029" s="67">
        <f t="shared" si="142"/>
        <v>1</v>
      </c>
      <c r="O1029" s="53">
        <v>8</v>
      </c>
      <c r="P1029" s="53">
        <v>4</v>
      </c>
      <c r="Q1029" s="53">
        <f t="shared" si="143"/>
        <v>1</v>
      </c>
    </row>
    <row r="1030" spans="3:17" ht="15" customHeight="1" x14ac:dyDescent="0.2">
      <c r="C1030" s="73" t="s">
        <v>571</v>
      </c>
      <c r="D1030" s="74"/>
      <c r="E1030" s="75"/>
      <c r="F1030" s="76">
        <v>1773022</v>
      </c>
      <c r="G1030" s="76">
        <v>1886523</v>
      </c>
      <c r="H1030" s="76">
        <v>1895140</v>
      </c>
      <c r="M1030" s="59">
        <f>IF(SUM(M1019:M1029)=0,0,1)</f>
        <v>1</v>
      </c>
    </row>
    <row r="1031" spans="3:17" ht="15" customHeight="1" x14ac:dyDescent="0.2">
      <c r="C1031" s="65"/>
      <c r="D1031" s="61"/>
      <c r="E1031" s="62"/>
      <c r="F1031" s="13"/>
      <c r="G1031" s="13"/>
      <c r="H1031" s="13"/>
      <c r="M1031" s="59">
        <f>IF(M1030=0,0,1)</f>
        <v>1</v>
      </c>
    </row>
    <row r="1032" spans="3:17" ht="15" customHeight="1" x14ac:dyDescent="0.2">
      <c r="C1032" s="65" t="s">
        <v>39</v>
      </c>
      <c r="D1032" s="61" t="s">
        <v>572</v>
      </c>
      <c r="E1032" s="62" t="s">
        <v>573</v>
      </c>
      <c r="F1032" s="13">
        <v>58600</v>
      </c>
      <c r="G1032" s="13">
        <v>61789</v>
      </c>
      <c r="H1032" s="13">
        <v>61228</v>
      </c>
      <c r="M1032" s="67">
        <f>IF(LEN(E1032)&lt;2,0,1)</f>
        <v>1</v>
      </c>
      <c r="O1032" s="53">
        <v>8</v>
      </c>
      <c r="P1032" s="53">
        <v>5</v>
      </c>
      <c r="Q1032" s="66">
        <v>1</v>
      </c>
    </row>
    <row r="1033" spans="3:17" ht="15" customHeight="1" x14ac:dyDescent="0.2">
      <c r="C1033" s="65" t="s">
        <v>39</v>
      </c>
      <c r="D1033" s="61" t="s">
        <v>574</v>
      </c>
      <c r="E1033" s="62" t="s">
        <v>575</v>
      </c>
      <c r="F1033" s="13">
        <v>62550</v>
      </c>
      <c r="G1033" s="13">
        <v>65934</v>
      </c>
      <c r="H1033" s="13">
        <v>65090</v>
      </c>
      <c r="M1033" s="67">
        <f t="shared" ref="M1033:M1042" si="144">IF(LEN(E1033)&lt;2,0,1)</f>
        <v>1</v>
      </c>
      <c r="O1033" s="53">
        <v>8</v>
      </c>
      <c r="P1033" s="53">
        <v>5</v>
      </c>
      <c r="Q1033" s="53">
        <f>IF(P1033=P1032,Q1032+1,1)</f>
        <v>2</v>
      </c>
    </row>
    <row r="1034" spans="3:17" ht="15" customHeight="1" x14ac:dyDescent="0.2">
      <c r="C1034" s="65" t="s">
        <v>39</v>
      </c>
      <c r="D1034" s="61" t="s">
        <v>576</v>
      </c>
      <c r="E1034" s="62" t="s">
        <v>577</v>
      </c>
      <c r="F1034" s="13">
        <v>212988</v>
      </c>
      <c r="G1034" s="13">
        <v>221681</v>
      </c>
      <c r="H1034" s="13">
        <v>214500</v>
      </c>
      <c r="M1034" s="67">
        <f t="shared" si="144"/>
        <v>1</v>
      </c>
      <c r="O1034" s="53">
        <v>8</v>
      </c>
      <c r="P1034" s="53">
        <v>5</v>
      </c>
      <c r="Q1034" s="53">
        <f t="shared" ref="Q1034:Q1042" si="145">IF(P1034=P1033,Q1033+1,1)</f>
        <v>3</v>
      </c>
    </row>
    <row r="1035" spans="3:17" ht="15" customHeight="1" x14ac:dyDescent="0.2">
      <c r="C1035" s="65" t="s">
        <v>39</v>
      </c>
      <c r="D1035" s="61" t="s">
        <v>578</v>
      </c>
      <c r="E1035" s="62" t="s">
        <v>579</v>
      </c>
      <c r="F1035" s="13">
        <v>56063</v>
      </c>
      <c r="G1035" s="13">
        <v>59266</v>
      </c>
      <c r="H1035" s="13">
        <v>58786</v>
      </c>
      <c r="M1035" s="67">
        <f t="shared" si="144"/>
        <v>1</v>
      </c>
      <c r="O1035" s="53">
        <v>8</v>
      </c>
      <c r="P1035" s="53">
        <v>5</v>
      </c>
      <c r="Q1035" s="53">
        <f t="shared" si="145"/>
        <v>4</v>
      </c>
    </row>
    <row r="1036" spans="3:17" ht="15" customHeight="1" x14ac:dyDescent="0.2">
      <c r="C1036" s="65" t="s">
        <v>39</v>
      </c>
      <c r="D1036" s="61" t="s">
        <v>580</v>
      </c>
      <c r="E1036" s="62" t="s">
        <v>581</v>
      </c>
      <c r="F1036" s="13">
        <v>133289</v>
      </c>
      <c r="G1036" s="13">
        <v>138875</v>
      </c>
      <c r="H1036" s="13">
        <v>134754</v>
      </c>
      <c r="M1036" s="67">
        <f t="shared" si="144"/>
        <v>1</v>
      </c>
      <c r="O1036" s="53">
        <v>8</v>
      </c>
      <c r="P1036" s="53">
        <v>5</v>
      </c>
      <c r="Q1036" s="53">
        <f t="shared" si="145"/>
        <v>5</v>
      </c>
    </row>
    <row r="1037" spans="3:17" ht="15" hidden="1" customHeight="1" x14ac:dyDescent="0.2">
      <c r="C1037" s="65" t="s">
        <v>39</v>
      </c>
      <c r="D1037" s="61" t="s">
        <v>109</v>
      </c>
      <c r="E1037" s="62" t="s">
        <v>109</v>
      </c>
      <c r="F1037" s="68">
        <v>0</v>
      </c>
      <c r="G1037" s="68">
        <v>0</v>
      </c>
      <c r="H1037" s="68">
        <v>0</v>
      </c>
      <c r="M1037" s="67">
        <f t="shared" si="144"/>
        <v>0</v>
      </c>
      <c r="O1037" s="53">
        <v>8</v>
      </c>
      <c r="P1037" s="53">
        <v>5</v>
      </c>
      <c r="Q1037" s="53">
        <f t="shared" si="145"/>
        <v>6</v>
      </c>
    </row>
    <row r="1038" spans="3:17" ht="15" hidden="1" customHeight="1" x14ac:dyDescent="0.2">
      <c r="C1038" s="65" t="s">
        <v>39</v>
      </c>
      <c r="D1038" s="61" t="s">
        <v>109</v>
      </c>
      <c r="E1038" s="62" t="s">
        <v>109</v>
      </c>
      <c r="F1038" s="68">
        <v>0</v>
      </c>
      <c r="G1038" s="68">
        <v>0</v>
      </c>
      <c r="H1038" s="68">
        <v>0</v>
      </c>
      <c r="M1038" s="67">
        <f t="shared" si="144"/>
        <v>0</v>
      </c>
      <c r="O1038" s="53">
        <v>8</v>
      </c>
      <c r="P1038" s="53">
        <v>5</v>
      </c>
      <c r="Q1038" s="53">
        <f t="shared" si="145"/>
        <v>7</v>
      </c>
    </row>
    <row r="1039" spans="3:17" ht="15" hidden="1" customHeight="1" x14ac:dyDescent="0.2">
      <c r="C1039" s="65" t="s">
        <v>39</v>
      </c>
      <c r="D1039" s="61" t="s">
        <v>109</v>
      </c>
      <c r="E1039" s="62" t="s">
        <v>109</v>
      </c>
      <c r="F1039" s="68">
        <v>0</v>
      </c>
      <c r="G1039" s="68">
        <v>0</v>
      </c>
      <c r="H1039" s="68">
        <v>0</v>
      </c>
      <c r="M1039" s="67">
        <f t="shared" si="144"/>
        <v>0</v>
      </c>
      <c r="O1039" s="53">
        <v>8</v>
      </c>
      <c r="P1039" s="53">
        <v>5</v>
      </c>
      <c r="Q1039" s="53">
        <f t="shared" si="145"/>
        <v>8</v>
      </c>
    </row>
    <row r="1040" spans="3:17" ht="15" hidden="1" customHeight="1" x14ac:dyDescent="0.2">
      <c r="C1040" s="65" t="s">
        <v>39</v>
      </c>
      <c r="D1040" s="61" t="s">
        <v>109</v>
      </c>
      <c r="E1040" s="62" t="s">
        <v>109</v>
      </c>
      <c r="F1040" s="68">
        <v>0</v>
      </c>
      <c r="G1040" s="68">
        <v>0</v>
      </c>
      <c r="H1040" s="68">
        <v>0</v>
      </c>
      <c r="M1040" s="67">
        <f t="shared" si="144"/>
        <v>0</v>
      </c>
      <c r="O1040" s="53">
        <v>8</v>
      </c>
      <c r="P1040" s="53">
        <v>5</v>
      </c>
      <c r="Q1040" s="53">
        <f t="shared" si="145"/>
        <v>9</v>
      </c>
    </row>
    <row r="1041" spans="3:17" ht="15" hidden="1" customHeight="1" x14ac:dyDescent="0.2">
      <c r="C1041" s="65" t="s">
        <v>39</v>
      </c>
      <c r="D1041" s="61" t="s">
        <v>109</v>
      </c>
      <c r="E1041" s="62" t="s">
        <v>109</v>
      </c>
      <c r="F1041" s="68">
        <v>0</v>
      </c>
      <c r="G1041" s="68">
        <v>0</v>
      </c>
      <c r="H1041" s="68">
        <v>0</v>
      </c>
      <c r="M1041" s="67">
        <f t="shared" si="144"/>
        <v>0</v>
      </c>
      <c r="O1041" s="53">
        <v>8</v>
      </c>
      <c r="P1041" s="53">
        <v>5</v>
      </c>
      <c r="Q1041" s="53">
        <f t="shared" si="145"/>
        <v>10</v>
      </c>
    </row>
    <row r="1042" spans="3:17" ht="15" customHeight="1" x14ac:dyDescent="0.2">
      <c r="C1042" s="65" t="s">
        <v>40</v>
      </c>
      <c r="D1042" s="61" t="s">
        <v>582</v>
      </c>
      <c r="E1042" s="62" t="s">
        <v>583</v>
      </c>
      <c r="F1042" s="13">
        <v>404182</v>
      </c>
      <c r="G1042" s="13">
        <v>428366</v>
      </c>
      <c r="H1042" s="13">
        <v>432576</v>
      </c>
      <c r="M1042" s="67">
        <f t="shared" si="144"/>
        <v>1</v>
      </c>
      <c r="O1042" s="53">
        <v>8</v>
      </c>
      <c r="P1042" s="53">
        <v>6</v>
      </c>
      <c r="Q1042" s="53">
        <f t="shared" si="145"/>
        <v>1</v>
      </c>
    </row>
    <row r="1043" spans="3:17" ht="15" customHeight="1" x14ac:dyDescent="0.2">
      <c r="C1043" s="73" t="s">
        <v>584</v>
      </c>
      <c r="D1043" s="74"/>
      <c r="E1043" s="75"/>
      <c r="F1043" s="76">
        <v>927672</v>
      </c>
      <c r="G1043" s="76">
        <v>975911</v>
      </c>
      <c r="H1043" s="76">
        <v>966934</v>
      </c>
      <c r="M1043" s="59">
        <f>IF(SUM(M1032:M1042)=0,0,1)</f>
        <v>1</v>
      </c>
    </row>
    <row r="1044" spans="3:17" ht="15" customHeight="1" x14ac:dyDescent="0.2">
      <c r="C1044" s="65"/>
      <c r="D1044" s="61"/>
      <c r="E1044" s="62"/>
      <c r="F1044" s="13"/>
      <c r="G1044" s="13"/>
      <c r="H1044" s="13"/>
      <c r="M1044" s="59">
        <f>IF(M1043=0,0,1)</f>
        <v>1</v>
      </c>
    </row>
    <row r="1045" spans="3:17" ht="15" customHeight="1" x14ac:dyDescent="0.2">
      <c r="C1045" s="65" t="s">
        <v>39</v>
      </c>
      <c r="D1045" s="61" t="s">
        <v>585</v>
      </c>
      <c r="E1045" s="62" t="s">
        <v>586</v>
      </c>
      <c r="F1045" s="13">
        <v>484096</v>
      </c>
      <c r="G1045" s="13">
        <v>515794</v>
      </c>
      <c r="H1045" s="13">
        <v>517385</v>
      </c>
      <c r="M1045" s="67">
        <f>IF(LEN(E1045)&lt;2,0,1)</f>
        <v>1</v>
      </c>
      <c r="O1045" s="53">
        <v>8</v>
      </c>
      <c r="P1045" s="53">
        <v>7</v>
      </c>
      <c r="Q1045" s="66">
        <v>1</v>
      </c>
    </row>
    <row r="1046" spans="3:17" ht="15" customHeight="1" x14ac:dyDescent="0.2">
      <c r="C1046" s="65" t="s">
        <v>39</v>
      </c>
      <c r="D1046" s="61" t="s">
        <v>587</v>
      </c>
      <c r="E1046" s="62" t="s">
        <v>588</v>
      </c>
      <c r="F1046" s="13">
        <v>143541</v>
      </c>
      <c r="G1046" s="13">
        <v>151871</v>
      </c>
      <c r="H1046" s="13">
        <v>150771</v>
      </c>
      <c r="M1046" s="67">
        <f t="shared" ref="M1046:M1055" si="146">IF(LEN(E1046)&lt;2,0,1)</f>
        <v>1</v>
      </c>
      <c r="O1046" s="53">
        <v>8</v>
      </c>
      <c r="P1046" s="53">
        <v>7</v>
      </c>
      <c r="Q1046" s="53">
        <f>IF(P1046=P1045,Q1045+1,1)</f>
        <v>2</v>
      </c>
    </row>
    <row r="1047" spans="3:17" ht="15" customHeight="1" x14ac:dyDescent="0.2">
      <c r="C1047" s="65" t="s">
        <v>39</v>
      </c>
      <c r="D1047" s="61" t="s">
        <v>589</v>
      </c>
      <c r="E1047" s="62" t="s">
        <v>590</v>
      </c>
      <c r="F1047" s="13">
        <v>299881</v>
      </c>
      <c r="G1047" s="13">
        <v>324803</v>
      </c>
      <c r="H1047" s="13">
        <v>331442</v>
      </c>
      <c r="M1047" s="67">
        <f t="shared" si="146"/>
        <v>1</v>
      </c>
      <c r="O1047" s="53">
        <v>8</v>
      </c>
      <c r="P1047" s="53">
        <v>7</v>
      </c>
      <c r="Q1047" s="53">
        <f t="shared" ref="Q1047:Q1055" si="147">IF(P1047=P1046,Q1046+1,1)</f>
        <v>3</v>
      </c>
    </row>
    <row r="1048" spans="3:17" ht="15" hidden="1" customHeight="1" x14ac:dyDescent="0.2">
      <c r="C1048" s="65" t="s">
        <v>39</v>
      </c>
      <c r="D1048" s="61" t="s">
        <v>109</v>
      </c>
      <c r="E1048" s="62" t="s">
        <v>109</v>
      </c>
      <c r="F1048" s="68">
        <v>0</v>
      </c>
      <c r="G1048" s="68">
        <v>0</v>
      </c>
      <c r="H1048" s="68">
        <v>0</v>
      </c>
      <c r="M1048" s="67">
        <f t="shared" si="146"/>
        <v>0</v>
      </c>
      <c r="O1048" s="53">
        <v>8</v>
      </c>
      <c r="P1048" s="53">
        <v>7</v>
      </c>
      <c r="Q1048" s="53">
        <f t="shared" si="147"/>
        <v>4</v>
      </c>
    </row>
    <row r="1049" spans="3:17" ht="15" hidden="1" customHeight="1" x14ac:dyDescent="0.2">
      <c r="C1049" s="65" t="s">
        <v>39</v>
      </c>
      <c r="D1049" s="61" t="s">
        <v>109</v>
      </c>
      <c r="E1049" s="62" t="s">
        <v>109</v>
      </c>
      <c r="F1049" s="68">
        <v>0</v>
      </c>
      <c r="G1049" s="68">
        <v>0</v>
      </c>
      <c r="H1049" s="68">
        <v>0</v>
      </c>
      <c r="M1049" s="67">
        <f t="shared" si="146"/>
        <v>0</v>
      </c>
      <c r="O1049" s="53">
        <v>8</v>
      </c>
      <c r="P1049" s="53">
        <v>7</v>
      </c>
      <c r="Q1049" s="53">
        <f t="shared" si="147"/>
        <v>5</v>
      </c>
    </row>
    <row r="1050" spans="3:17" ht="15" hidden="1" customHeight="1" x14ac:dyDescent="0.2">
      <c r="C1050" s="65" t="s">
        <v>39</v>
      </c>
      <c r="D1050" s="61" t="s">
        <v>109</v>
      </c>
      <c r="E1050" s="62" t="s">
        <v>109</v>
      </c>
      <c r="F1050" s="68">
        <v>0</v>
      </c>
      <c r="G1050" s="68">
        <v>0</v>
      </c>
      <c r="H1050" s="68">
        <v>0</v>
      </c>
      <c r="M1050" s="67">
        <f t="shared" si="146"/>
        <v>0</v>
      </c>
      <c r="O1050" s="53">
        <v>8</v>
      </c>
      <c r="P1050" s="53">
        <v>7</v>
      </c>
      <c r="Q1050" s="53">
        <f t="shared" si="147"/>
        <v>6</v>
      </c>
    </row>
    <row r="1051" spans="3:17" ht="15" hidden="1" customHeight="1" x14ac:dyDescent="0.2">
      <c r="C1051" s="65" t="s">
        <v>39</v>
      </c>
      <c r="D1051" s="61" t="s">
        <v>109</v>
      </c>
      <c r="E1051" s="62" t="s">
        <v>109</v>
      </c>
      <c r="F1051" s="68">
        <v>0</v>
      </c>
      <c r="G1051" s="68">
        <v>0</v>
      </c>
      <c r="H1051" s="68">
        <v>0</v>
      </c>
      <c r="M1051" s="67">
        <f t="shared" si="146"/>
        <v>0</v>
      </c>
      <c r="O1051" s="53">
        <v>8</v>
      </c>
      <c r="P1051" s="53">
        <v>7</v>
      </c>
      <c r="Q1051" s="53">
        <f t="shared" si="147"/>
        <v>7</v>
      </c>
    </row>
    <row r="1052" spans="3:17" ht="15" hidden="1" customHeight="1" x14ac:dyDescent="0.2">
      <c r="C1052" s="65" t="s">
        <v>39</v>
      </c>
      <c r="D1052" s="61" t="s">
        <v>109</v>
      </c>
      <c r="E1052" s="62" t="s">
        <v>109</v>
      </c>
      <c r="F1052" s="68">
        <v>0</v>
      </c>
      <c r="G1052" s="68">
        <v>0</v>
      </c>
      <c r="H1052" s="68">
        <v>0</v>
      </c>
      <c r="M1052" s="67">
        <f t="shared" si="146"/>
        <v>0</v>
      </c>
      <c r="O1052" s="53">
        <v>8</v>
      </c>
      <c r="P1052" s="53">
        <v>7</v>
      </c>
      <c r="Q1052" s="53">
        <f t="shared" si="147"/>
        <v>8</v>
      </c>
    </row>
    <row r="1053" spans="3:17" ht="15" hidden="1" customHeight="1" x14ac:dyDescent="0.2">
      <c r="C1053" s="65" t="s">
        <v>39</v>
      </c>
      <c r="D1053" s="61" t="s">
        <v>109</v>
      </c>
      <c r="E1053" s="62" t="s">
        <v>109</v>
      </c>
      <c r="F1053" s="68">
        <v>0</v>
      </c>
      <c r="G1053" s="68">
        <v>0</v>
      </c>
      <c r="H1053" s="68">
        <v>0</v>
      </c>
      <c r="M1053" s="67">
        <f t="shared" si="146"/>
        <v>0</v>
      </c>
      <c r="O1053" s="53">
        <v>8</v>
      </c>
      <c r="P1053" s="53">
        <v>7</v>
      </c>
      <c r="Q1053" s="53">
        <f t="shared" si="147"/>
        <v>9</v>
      </c>
    </row>
    <row r="1054" spans="3:17" ht="15" hidden="1" customHeight="1" x14ac:dyDescent="0.2">
      <c r="C1054" s="65" t="s">
        <v>39</v>
      </c>
      <c r="D1054" s="61" t="s">
        <v>109</v>
      </c>
      <c r="E1054" s="62" t="s">
        <v>109</v>
      </c>
      <c r="F1054" s="68">
        <v>0</v>
      </c>
      <c r="G1054" s="68">
        <v>0</v>
      </c>
      <c r="H1054" s="68">
        <v>0</v>
      </c>
      <c r="M1054" s="67">
        <f t="shared" si="146"/>
        <v>0</v>
      </c>
      <c r="O1054" s="53">
        <v>8</v>
      </c>
      <c r="P1054" s="53">
        <v>7</v>
      </c>
      <c r="Q1054" s="53">
        <f t="shared" si="147"/>
        <v>10</v>
      </c>
    </row>
    <row r="1055" spans="3:17" ht="15" customHeight="1" x14ac:dyDescent="0.2">
      <c r="C1055" s="65" t="s">
        <v>40</v>
      </c>
      <c r="D1055" s="61" t="s">
        <v>591</v>
      </c>
      <c r="E1055" s="62" t="s">
        <v>592</v>
      </c>
      <c r="F1055" s="13">
        <v>200130</v>
      </c>
      <c r="G1055" s="13">
        <v>205937</v>
      </c>
      <c r="H1055" s="13">
        <v>210121</v>
      </c>
      <c r="M1055" s="67">
        <f t="shared" si="146"/>
        <v>1</v>
      </c>
      <c r="O1055" s="53">
        <v>8</v>
      </c>
      <c r="P1055" s="53">
        <v>8</v>
      </c>
      <c r="Q1055" s="53">
        <f t="shared" si="147"/>
        <v>1</v>
      </c>
    </row>
    <row r="1056" spans="3:17" ht="15" customHeight="1" x14ac:dyDescent="0.2">
      <c r="C1056" s="73" t="s">
        <v>593</v>
      </c>
      <c r="D1056" s="74"/>
      <c r="E1056" s="75"/>
      <c r="F1056" s="76">
        <v>1127648</v>
      </c>
      <c r="G1056" s="76">
        <v>1198405</v>
      </c>
      <c r="H1056" s="76">
        <v>1209719</v>
      </c>
      <c r="M1056" s="59">
        <f>IF(SUM(M1045:M1055)=0,0,1)</f>
        <v>1</v>
      </c>
    </row>
    <row r="1057" spans="3:17" ht="15" customHeight="1" x14ac:dyDescent="0.2">
      <c r="C1057" s="65"/>
      <c r="D1057" s="61"/>
      <c r="E1057" s="62"/>
      <c r="F1057" s="13"/>
      <c r="G1057" s="13"/>
      <c r="H1057" s="13"/>
      <c r="M1057" s="59">
        <f>IF(M1056=0,0,1)</f>
        <v>1</v>
      </c>
    </row>
    <row r="1058" spans="3:17" ht="15" hidden="1" customHeight="1" x14ac:dyDescent="0.2">
      <c r="C1058" s="65" t="s">
        <v>39</v>
      </c>
      <c r="D1058" s="61" t="s">
        <v>109</v>
      </c>
      <c r="E1058" s="62" t="s">
        <v>109</v>
      </c>
      <c r="F1058" s="68">
        <v>0</v>
      </c>
      <c r="G1058" s="68">
        <v>0</v>
      </c>
      <c r="H1058" s="68">
        <v>0</v>
      </c>
      <c r="M1058" s="67">
        <f>IF(LEN(E1058)&lt;2,0,1)</f>
        <v>0</v>
      </c>
      <c r="O1058" s="53">
        <v>8</v>
      </c>
      <c r="P1058" s="53">
        <v>9</v>
      </c>
      <c r="Q1058" s="66">
        <v>1</v>
      </c>
    </row>
    <row r="1059" spans="3:17" ht="15" hidden="1" customHeight="1" x14ac:dyDescent="0.2">
      <c r="C1059" s="65" t="s">
        <v>39</v>
      </c>
      <c r="D1059" s="61" t="s">
        <v>109</v>
      </c>
      <c r="E1059" s="62" t="s">
        <v>109</v>
      </c>
      <c r="F1059" s="68">
        <v>0</v>
      </c>
      <c r="G1059" s="68">
        <v>0</v>
      </c>
      <c r="H1059" s="68">
        <v>0</v>
      </c>
      <c r="M1059" s="67">
        <f t="shared" ref="M1059:M1068" si="148">IF(LEN(E1059)&lt;2,0,1)</f>
        <v>0</v>
      </c>
      <c r="O1059" s="53">
        <v>8</v>
      </c>
      <c r="P1059" s="53">
        <v>9</v>
      </c>
      <c r="Q1059" s="53">
        <f>IF(P1059=P1058,Q1058+1,1)</f>
        <v>2</v>
      </c>
    </row>
    <row r="1060" spans="3:17" ht="15" hidden="1" customHeight="1" x14ac:dyDescent="0.2">
      <c r="C1060" s="65" t="s">
        <v>39</v>
      </c>
      <c r="D1060" s="61" t="s">
        <v>109</v>
      </c>
      <c r="E1060" s="62" t="s">
        <v>109</v>
      </c>
      <c r="F1060" s="68">
        <v>0</v>
      </c>
      <c r="G1060" s="68">
        <v>0</v>
      </c>
      <c r="H1060" s="68">
        <v>0</v>
      </c>
      <c r="M1060" s="67">
        <f t="shared" si="148"/>
        <v>0</v>
      </c>
      <c r="O1060" s="53">
        <v>8</v>
      </c>
      <c r="P1060" s="53">
        <v>9</v>
      </c>
      <c r="Q1060" s="53">
        <f t="shared" ref="Q1060:Q1068" si="149">IF(P1060=P1059,Q1059+1,1)</f>
        <v>3</v>
      </c>
    </row>
    <row r="1061" spans="3:17" ht="15" hidden="1" customHeight="1" x14ac:dyDescent="0.2">
      <c r="C1061" s="65" t="s">
        <v>39</v>
      </c>
      <c r="D1061" s="61" t="s">
        <v>109</v>
      </c>
      <c r="E1061" s="62" t="s">
        <v>109</v>
      </c>
      <c r="F1061" s="68">
        <v>0</v>
      </c>
      <c r="G1061" s="68">
        <v>0</v>
      </c>
      <c r="H1061" s="68">
        <v>0</v>
      </c>
      <c r="M1061" s="67">
        <f t="shared" si="148"/>
        <v>0</v>
      </c>
      <c r="O1061" s="53">
        <v>8</v>
      </c>
      <c r="P1061" s="53">
        <v>9</v>
      </c>
      <c r="Q1061" s="53">
        <f t="shared" si="149"/>
        <v>4</v>
      </c>
    </row>
    <row r="1062" spans="3:17" ht="15" hidden="1" customHeight="1" x14ac:dyDescent="0.2">
      <c r="C1062" s="65" t="s">
        <v>39</v>
      </c>
      <c r="D1062" s="61" t="s">
        <v>109</v>
      </c>
      <c r="E1062" s="62" t="s">
        <v>109</v>
      </c>
      <c r="F1062" s="68">
        <v>0</v>
      </c>
      <c r="G1062" s="68">
        <v>0</v>
      </c>
      <c r="H1062" s="68">
        <v>0</v>
      </c>
      <c r="M1062" s="67">
        <f t="shared" si="148"/>
        <v>0</v>
      </c>
      <c r="O1062" s="53">
        <v>8</v>
      </c>
      <c r="P1062" s="53">
        <v>9</v>
      </c>
      <c r="Q1062" s="53">
        <f t="shared" si="149"/>
        <v>5</v>
      </c>
    </row>
    <row r="1063" spans="3:17" ht="15" hidden="1" customHeight="1" x14ac:dyDescent="0.2">
      <c r="C1063" s="65" t="s">
        <v>39</v>
      </c>
      <c r="D1063" s="61" t="s">
        <v>109</v>
      </c>
      <c r="E1063" s="62" t="s">
        <v>109</v>
      </c>
      <c r="F1063" s="68">
        <v>0</v>
      </c>
      <c r="G1063" s="68">
        <v>0</v>
      </c>
      <c r="H1063" s="68">
        <v>0</v>
      </c>
      <c r="M1063" s="67">
        <f t="shared" si="148"/>
        <v>0</v>
      </c>
      <c r="O1063" s="53">
        <v>8</v>
      </c>
      <c r="P1063" s="53">
        <v>9</v>
      </c>
      <c r="Q1063" s="53">
        <f t="shared" si="149"/>
        <v>6</v>
      </c>
    </row>
    <row r="1064" spans="3:17" ht="15" hidden="1" customHeight="1" x14ac:dyDescent="0.2">
      <c r="C1064" s="65" t="s">
        <v>39</v>
      </c>
      <c r="D1064" s="61" t="s">
        <v>109</v>
      </c>
      <c r="E1064" s="62" t="s">
        <v>109</v>
      </c>
      <c r="F1064" s="68">
        <v>0</v>
      </c>
      <c r="G1064" s="68">
        <v>0</v>
      </c>
      <c r="H1064" s="68">
        <v>0</v>
      </c>
      <c r="M1064" s="67">
        <f t="shared" si="148"/>
        <v>0</v>
      </c>
      <c r="O1064" s="53">
        <v>8</v>
      </c>
      <c r="P1064" s="53">
        <v>9</v>
      </c>
      <c r="Q1064" s="53">
        <f t="shared" si="149"/>
        <v>7</v>
      </c>
    </row>
    <row r="1065" spans="3:17" ht="15" hidden="1" customHeight="1" x14ac:dyDescent="0.2">
      <c r="C1065" s="65" t="s">
        <v>39</v>
      </c>
      <c r="D1065" s="61" t="s">
        <v>109</v>
      </c>
      <c r="E1065" s="62" t="s">
        <v>109</v>
      </c>
      <c r="F1065" s="68">
        <v>0</v>
      </c>
      <c r="G1065" s="68">
        <v>0</v>
      </c>
      <c r="H1065" s="68">
        <v>0</v>
      </c>
      <c r="M1065" s="67">
        <f t="shared" si="148"/>
        <v>0</v>
      </c>
      <c r="O1065" s="53">
        <v>8</v>
      </c>
      <c r="P1065" s="53">
        <v>9</v>
      </c>
      <c r="Q1065" s="53">
        <f t="shared" si="149"/>
        <v>8</v>
      </c>
    </row>
    <row r="1066" spans="3:17" ht="15" hidden="1" customHeight="1" x14ac:dyDescent="0.2">
      <c r="C1066" s="65" t="s">
        <v>39</v>
      </c>
      <c r="D1066" s="61" t="s">
        <v>109</v>
      </c>
      <c r="E1066" s="62" t="s">
        <v>109</v>
      </c>
      <c r="F1066" s="68">
        <v>0</v>
      </c>
      <c r="G1066" s="68">
        <v>0</v>
      </c>
      <c r="H1066" s="68">
        <v>0</v>
      </c>
      <c r="M1066" s="67">
        <f t="shared" si="148"/>
        <v>0</v>
      </c>
      <c r="O1066" s="53">
        <v>8</v>
      </c>
      <c r="P1066" s="53">
        <v>9</v>
      </c>
      <c r="Q1066" s="53">
        <f t="shared" si="149"/>
        <v>9</v>
      </c>
    </row>
    <row r="1067" spans="3:17" ht="15" hidden="1" customHeight="1" x14ac:dyDescent="0.2">
      <c r="C1067" s="65" t="s">
        <v>39</v>
      </c>
      <c r="D1067" s="61" t="s">
        <v>109</v>
      </c>
      <c r="E1067" s="62" t="s">
        <v>109</v>
      </c>
      <c r="F1067" s="68">
        <v>0</v>
      </c>
      <c r="G1067" s="68">
        <v>0</v>
      </c>
      <c r="H1067" s="68">
        <v>0</v>
      </c>
      <c r="M1067" s="67">
        <f t="shared" si="148"/>
        <v>0</v>
      </c>
      <c r="O1067" s="53">
        <v>8</v>
      </c>
      <c r="P1067" s="53">
        <v>9</v>
      </c>
      <c r="Q1067" s="53">
        <f t="shared" si="149"/>
        <v>10</v>
      </c>
    </row>
    <row r="1068" spans="3:17" ht="15" hidden="1" customHeight="1" x14ac:dyDescent="0.2">
      <c r="C1068" s="65" t="s">
        <v>40</v>
      </c>
      <c r="D1068" s="61" t="s">
        <v>109</v>
      </c>
      <c r="E1068" s="62" t="s">
        <v>109</v>
      </c>
      <c r="F1068" s="68">
        <v>0</v>
      </c>
      <c r="G1068" s="68">
        <v>0</v>
      </c>
      <c r="H1068" s="68">
        <v>0</v>
      </c>
      <c r="M1068" s="67">
        <f t="shared" si="148"/>
        <v>0</v>
      </c>
      <c r="O1068" s="53">
        <v>8</v>
      </c>
      <c r="P1068" s="53">
        <v>10</v>
      </c>
      <c r="Q1068" s="53">
        <f t="shared" si="149"/>
        <v>1</v>
      </c>
    </row>
    <row r="1069" spans="3:17" ht="15" hidden="1" customHeight="1" x14ac:dyDescent="0.2">
      <c r="C1069" s="73" t="s">
        <v>109</v>
      </c>
      <c r="D1069" s="74"/>
      <c r="E1069" s="75"/>
      <c r="F1069" s="77">
        <v>0</v>
      </c>
      <c r="G1069" s="77">
        <v>0</v>
      </c>
      <c r="H1069" s="77">
        <v>0</v>
      </c>
      <c r="M1069" s="59">
        <f>IF(SUM(M1058:M1068)=0,0,1)</f>
        <v>0</v>
      </c>
    </row>
    <row r="1070" spans="3:17" ht="15" hidden="1" customHeight="1" x14ac:dyDescent="0.2">
      <c r="C1070" s="65"/>
      <c r="D1070" s="61"/>
      <c r="E1070" s="62"/>
      <c r="F1070" s="68"/>
      <c r="G1070" s="68"/>
      <c r="H1070" s="68"/>
      <c r="M1070" s="59">
        <f>IF(M1069=0,0,1)</f>
        <v>0</v>
      </c>
    </row>
    <row r="1071" spans="3:17" ht="15" hidden="1" customHeight="1" x14ac:dyDescent="0.2">
      <c r="C1071" s="65" t="s">
        <v>39</v>
      </c>
      <c r="D1071" s="61" t="s">
        <v>109</v>
      </c>
      <c r="E1071" s="62" t="s">
        <v>109</v>
      </c>
      <c r="F1071" s="68">
        <v>0</v>
      </c>
      <c r="G1071" s="68">
        <v>0</v>
      </c>
      <c r="H1071" s="68">
        <v>0</v>
      </c>
      <c r="M1071" s="67">
        <f>IF(LEN(E1071)&lt;2,0,1)</f>
        <v>0</v>
      </c>
      <c r="O1071" s="53">
        <v>8</v>
      </c>
      <c r="P1071" s="53">
        <v>11</v>
      </c>
      <c r="Q1071" s="66">
        <v>1</v>
      </c>
    </row>
    <row r="1072" spans="3:17" ht="15" hidden="1" customHeight="1" x14ac:dyDescent="0.2">
      <c r="C1072" s="65" t="s">
        <v>39</v>
      </c>
      <c r="D1072" s="61" t="s">
        <v>109</v>
      </c>
      <c r="E1072" s="62" t="s">
        <v>109</v>
      </c>
      <c r="F1072" s="68">
        <v>0</v>
      </c>
      <c r="G1072" s="68">
        <v>0</v>
      </c>
      <c r="H1072" s="68">
        <v>0</v>
      </c>
      <c r="M1072" s="67">
        <f t="shared" ref="M1072:M1081" si="150">IF(LEN(E1072)&lt;2,0,1)</f>
        <v>0</v>
      </c>
      <c r="O1072" s="53">
        <v>8</v>
      </c>
      <c r="P1072" s="53">
        <v>11</v>
      </c>
      <c r="Q1072" s="53">
        <f>IF(P1072=P1071,Q1071+1,1)</f>
        <v>2</v>
      </c>
    </row>
    <row r="1073" spans="3:17" ht="15" hidden="1" customHeight="1" x14ac:dyDescent="0.2">
      <c r="C1073" s="65" t="s">
        <v>39</v>
      </c>
      <c r="D1073" s="61" t="s">
        <v>109</v>
      </c>
      <c r="E1073" s="62" t="s">
        <v>109</v>
      </c>
      <c r="F1073" s="68">
        <v>0</v>
      </c>
      <c r="G1073" s="68">
        <v>0</v>
      </c>
      <c r="H1073" s="68">
        <v>0</v>
      </c>
      <c r="M1073" s="67">
        <f t="shared" si="150"/>
        <v>0</v>
      </c>
      <c r="O1073" s="53">
        <v>8</v>
      </c>
      <c r="P1073" s="53">
        <v>11</v>
      </c>
      <c r="Q1073" s="53">
        <f t="shared" ref="Q1073:Q1081" si="151">IF(P1073=P1072,Q1072+1,1)</f>
        <v>3</v>
      </c>
    </row>
    <row r="1074" spans="3:17" ht="15" hidden="1" customHeight="1" x14ac:dyDescent="0.2">
      <c r="C1074" s="65" t="s">
        <v>39</v>
      </c>
      <c r="D1074" s="61" t="s">
        <v>109</v>
      </c>
      <c r="E1074" s="62" t="s">
        <v>109</v>
      </c>
      <c r="F1074" s="68">
        <v>0</v>
      </c>
      <c r="G1074" s="68">
        <v>0</v>
      </c>
      <c r="H1074" s="68">
        <v>0</v>
      </c>
      <c r="M1074" s="67">
        <f t="shared" si="150"/>
        <v>0</v>
      </c>
      <c r="O1074" s="53">
        <v>8</v>
      </c>
      <c r="P1074" s="53">
        <v>11</v>
      </c>
      <c r="Q1074" s="53">
        <f t="shared" si="151"/>
        <v>4</v>
      </c>
    </row>
    <row r="1075" spans="3:17" ht="15" hidden="1" customHeight="1" x14ac:dyDescent="0.2">
      <c r="C1075" s="65" t="s">
        <v>39</v>
      </c>
      <c r="D1075" s="61" t="s">
        <v>109</v>
      </c>
      <c r="E1075" s="62" t="s">
        <v>109</v>
      </c>
      <c r="F1075" s="68">
        <v>0</v>
      </c>
      <c r="G1075" s="68">
        <v>0</v>
      </c>
      <c r="H1075" s="68">
        <v>0</v>
      </c>
      <c r="M1075" s="67">
        <f t="shared" si="150"/>
        <v>0</v>
      </c>
      <c r="O1075" s="53">
        <v>8</v>
      </c>
      <c r="P1075" s="53">
        <v>11</v>
      </c>
      <c r="Q1075" s="53">
        <f t="shared" si="151"/>
        <v>5</v>
      </c>
    </row>
    <row r="1076" spans="3:17" ht="15" hidden="1" customHeight="1" x14ac:dyDescent="0.2">
      <c r="C1076" s="65" t="s">
        <v>39</v>
      </c>
      <c r="D1076" s="61" t="s">
        <v>109</v>
      </c>
      <c r="E1076" s="62" t="s">
        <v>109</v>
      </c>
      <c r="F1076" s="68">
        <v>0</v>
      </c>
      <c r="G1076" s="68">
        <v>0</v>
      </c>
      <c r="H1076" s="68">
        <v>0</v>
      </c>
      <c r="M1076" s="67">
        <f t="shared" si="150"/>
        <v>0</v>
      </c>
      <c r="O1076" s="53">
        <v>8</v>
      </c>
      <c r="P1076" s="53">
        <v>11</v>
      </c>
      <c r="Q1076" s="53">
        <f t="shared" si="151"/>
        <v>6</v>
      </c>
    </row>
    <row r="1077" spans="3:17" ht="15" hidden="1" customHeight="1" x14ac:dyDescent="0.2">
      <c r="C1077" s="65" t="s">
        <v>39</v>
      </c>
      <c r="D1077" s="61" t="s">
        <v>109</v>
      </c>
      <c r="E1077" s="62" t="s">
        <v>109</v>
      </c>
      <c r="F1077" s="68">
        <v>0</v>
      </c>
      <c r="G1077" s="68">
        <v>0</v>
      </c>
      <c r="H1077" s="68">
        <v>0</v>
      </c>
      <c r="M1077" s="67">
        <f t="shared" si="150"/>
        <v>0</v>
      </c>
      <c r="O1077" s="53">
        <v>8</v>
      </c>
      <c r="P1077" s="53">
        <v>11</v>
      </c>
      <c r="Q1077" s="53">
        <f t="shared" si="151"/>
        <v>7</v>
      </c>
    </row>
    <row r="1078" spans="3:17" ht="15" hidden="1" customHeight="1" x14ac:dyDescent="0.2">
      <c r="C1078" s="65" t="s">
        <v>39</v>
      </c>
      <c r="D1078" s="61" t="s">
        <v>109</v>
      </c>
      <c r="E1078" s="62" t="s">
        <v>109</v>
      </c>
      <c r="F1078" s="68">
        <v>0</v>
      </c>
      <c r="G1078" s="68">
        <v>0</v>
      </c>
      <c r="H1078" s="68">
        <v>0</v>
      </c>
      <c r="M1078" s="67">
        <f t="shared" si="150"/>
        <v>0</v>
      </c>
      <c r="O1078" s="53">
        <v>8</v>
      </c>
      <c r="P1078" s="53">
        <v>11</v>
      </c>
      <c r="Q1078" s="53">
        <f t="shared" si="151"/>
        <v>8</v>
      </c>
    </row>
    <row r="1079" spans="3:17" ht="15" hidden="1" customHeight="1" x14ac:dyDescent="0.2">
      <c r="C1079" s="65" t="s">
        <v>39</v>
      </c>
      <c r="D1079" s="61" t="s">
        <v>109</v>
      </c>
      <c r="E1079" s="62" t="s">
        <v>109</v>
      </c>
      <c r="F1079" s="68">
        <v>0</v>
      </c>
      <c r="G1079" s="68">
        <v>0</v>
      </c>
      <c r="H1079" s="68">
        <v>0</v>
      </c>
      <c r="M1079" s="67">
        <f t="shared" si="150"/>
        <v>0</v>
      </c>
      <c r="O1079" s="53">
        <v>8</v>
      </c>
      <c r="P1079" s="53">
        <v>11</v>
      </c>
      <c r="Q1079" s="53">
        <f t="shared" si="151"/>
        <v>9</v>
      </c>
    </row>
    <row r="1080" spans="3:17" ht="15" hidden="1" customHeight="1" x14ac:dyDescent="0.2">
      <c r="C1080" s="65" t="s">
        <v>39</v>
      </c>
      <c r="D1080" s="61" t="s">
        <v>109</v>
      </c>
      <c r="E1080" s="62" t="s">
        <v>109</v>
      </c>
      <c r="F1080" s="68">
        <v>0</v>
      </c>
      <c r="G1080" s="68">
        <v>0</v>
      </c>
      <c r="H1080" s="68">
        <v>0</v>
      </c>
      <c r="M1080" s="67">
        <f t="shared" si="150"/>
        <v>0</v>
      </c>
      <c r="O1080" s="53">
        <v>8</v>
      </c>
      <c r="P1080" s="53">
        <v>11</v>
      </c>
      <c r="Q1080" s="53">
        <f t="shared" si="151"/>
        <v>10</v>
      </c>
    </row>
    <row r="1081" spans="3:17" ht="15" hidden="1" customHeight="1" x14ac:dyDescent="0.2">
      <c r="C1081" s="65" t="s">
        <v>40</v>
      </c>
      <c r="D1081" s="61" t="s">
        <v>109</v>
      </c>
      <c r="E1081" s="62" t="s">
        <v>109</v>
      </c>
      <c r="F1081" s="68">
        <v>0</v>
      </c>
      <c r="G1081" s="68">
        <v>0</v>
      </c>
      <c r="H1081" s="68">
        <v>0</v>
      </c>
      <c r="M1081" s="67">
        <f t="shared" si="150"/>
        <v>0</v>
      </c>
      <c r="O1081" s="53">
        <v>8</v>
      </c>
      <c r="P1081" s="53">
        <v>12</v>
      </c>
      <c r="Q1081" s="53">
        <f t="shared" si="151"/>
        <v>1</v>
      </c>
    </row>
    <row r="1082" spans="3:17" ht="15" hidden="1" customHeight="1" x14ac:dyDescent="0.2">
      <c r="C1082" s="73" t="s">
        <v>109</v>
      </c>
      <c r="D1082" s="74"/>
      <c r="E1082" s="75"/>
      <c r="F1082" s="77">
        <v>0</v>
      </c>
      <c r="G1082" s="77">
        <v>0</v>
      </c>
      <c r="H1082" s="77">
        <v>0</v>
      </c>
      <c r="M1082" s="59">
        <f>IF(SUM(M1071:M1081)=0,0,1)</f>
        <v>0</v>
      </c>
    </row>
    <row r="1083" spans="3:17" ht="15" hidden="1" customHeight="1" x14ac:dyDescent="0.2">
      <c r="C1083" s="65"/>
      <c r="D1083" s="61"/>
      <c r="E1083" s="62"/>
      <c r="F1083" s="68"/>
      <c r="G1083" s="68"/>
      <c r="H1083" s="68"/>
      <c r="M1083" s="59">
        <f>IF(M1082=0,0,1)</f>
        <v>0</v>
      </c>
    </row>
    <row r="1084" spans="3:17" ht="15" hidden="1" customHeight="1" x14ac:dyDescent="0.2">
      <c r="C1084" s="65" t="s">
        <v>39</v>
      </c>
      <c r="D1084" s="61" t="s">
        <v>109</v>
      </c>
      <c r="E1084" s="62" t="s">
        <v>109</v>
      </c>
      <c r="F1084" s="68">
        <v>0</v>
      </c>
      <c r="G1084" s="68">
        <v>0</v>
      </c>
      <c r="H1084" s="68">
        <v>0</v>
      </c>
      <c r="M1084" s="67">
        <f>IF(LEN(E1084)&lt;2,0,1)</f>
        <v>0</v>
      </c>
      <c r="O1084" s="53">
        <v>8</v>
      </c>
      <c r="P1084" s="53">
        <v>13</v>
      </c>
      <c r="Q1084" s="66">
        <v>1</v>
      </c>
    </row>
    <row r="1085" spans="3:17" ht="15" hidden="1" customHeight="1" x14ac:dyDescent="0.2">
      <c r="C1085" s="65" t="s">
        <v>39</v>
      </c>
      <c r="D1085" s="61" t="s">
        <v>109</v>
      </c>
      <c r="E1085" s="62" t="s">
        <v>109</v>
      </c>
      <c r="F1085" s="68">
        <v>0</v>
      </c>
      <c r="G1085" s="68">
        <v>0</v>
      </c>
      <c r="H1085" s="68">
        <v>0</v>
      </c>
      <c r="M1085" s="67">
        <f t="shared" ref="M1085:M1094" si="152">IF(LEN(E1085)&lt;2,0,1)</f>
        <v>0</v>
      </c>
      <c r="O1085" s="53">
        <v>8</v>
      </c>
      <c r="P1085" s="53">
        <v>13</v>
      </c>
      <c r="Q1085" s="53">
        <f>IF(P1085=P1084,Q1084+1,1)</f>
        <v>2</v>
      </c>
    </row>
    <row r="1086" spans="3:17" ht="15" hidden="1" customHeight="1" x14ac:dyDescent="0.2">
      <c r="C1086" s="65" t="s">
        <v>39</v>
      </c>
      <c r="D1086" s="61" t="s">
        <v>109</v>
      </c>
      <c r="E1086" s="62" t="s">
        <v>109</v>
      </c>
      <c r="F1086" s="68">
        <v>0</v>
      </c>
      <c r="G1086" s="68">
        <v>0</v>
      </c>
      <c r="H1086" s="68">
        <v>0</v>
      </c>
      <c r="M1086" s="67">
        <f t="shared" si="152"/>
        <v>0</v>
      </c>
      <c r="O1086" s="53">
        <v>8</v>
      </c>
      <c r="P1086" s="53">
        <v>13</v>
      </c>
      <c r="Q1086" s="53">
        <f t="shared" ref="Q1086:Q1094" si="153">IF(P1086=P1085,Q1085+1,1)</f>
        <v>3</v>
      </c>
    </row>
    <row r="1087" spans="3:17" ht="15" hidden="1" customHeight="1" x14ac:dyDescent="0.2">
      <c r="C1087" s="65" t="s">
        <v>39</v>
      </c>
      <c r="D1087" s="61" t="s">
        <v>109</v>
      </c>
      <c r="E1087" s="62" t="s">
        <v>109</v>
      </c>
      <c r="F1087" s="68">
        <v>0</v>
      </c>
      <c r="G1087" s="68">
        <v>0</v>
      </c>
      <c r="H1087" s="68">
        <v>0</v>
      </c>
      <c r="M1087" s="67">
        <f t="shared" si="152"/>
        <v>0</v>
      </c>
      <c r="O1087" s="53">
        <v>8</v>
      </c>
      <c r="P1087" s="53">
        <v>13</v>
      </c>
      <c r="Q1087" s="53">
        <f t="shared" si="153"/>
        <v>4</v>
      </c>
    </row>
    <row r="1088" spans="3:17" ht="15" hidden="1" customHeight="1" x14ac:dyDescent="0.2">
      <c r="C1088" s="65" t="s">
        <v>39</v>
      </c>
      <c r="D1088" s="61" t="s">
        <v>109</v>
      </c>
      <c r="E1088" s="62" t="s">
        <v>109</v>
      </c>
      <c r="F1088" s="68">
        <v>0</v>
      </c>
      <c r="G1088" s="68">
        <v>0</v>
      </c>
      <c r="H1088" s="68">
        <v>0</v>
      </c>
      <c r="M1088" s="67">
        <f t="shared" si="152"/>
        <v>0</v>
      </c>
      <c r="O1088" s="53">
        <v>8</v>
      </c>
      <c r="P1088" s="53">
        <v>13</v>
      </c>
      <c r="Q1088" s="53">
        <f t="shared" si="153"/>
        <v>5</v>
      </c>
    </row>
    <row r="1089" spans="3:17" ht="15" hidden="1" customHeight="1" x14ac:dyDescent="0.2">
      <c r="C1089" s="65" t="s">
        <v>39</v>
      </c>
      <c r="D1089" s="61" t="s">
        <v>109</v>
      </c>
      <c r="E1089" s="62" t="s">
        <v>109</v>
      </c>
      <c r="F1089" s="68">
        <v>0</v>
      </c>
      <c r="G1089" s="68">
        <v>0</v>
      </c>
      <c r="H1089" s="68">
        <v>0</v>
      </c>
      <c r="M1089" s="67">
        <f t="shared" si="152"/>
        <v>0</v>
      </c>
      <c r="O1089" s="53">
        <v>8</v>
      </c>
      <c r="P1089" s="53">
        <v>13</v>
      </c>
      <c r="Q1089" s="53">
        <f t="shared" si="153"/>
        <v>6</v>
      </c>
    </row>
    <row r="1090" spans="3:17" ht="15" hidden="1" customHeight="1" x14ac:dyDescent="0.2">
      <c r="C1090" s="65" t="s">
        <v>39</v>
      </c>
      <c r="D1090" s="61" t="s">
        <v>109</v>
      </c>
      <c r="E1090" s="62" t="s">
        <v>109</v>
      </c>
      <c r="F1090" s="68">
        <v>0</v>
      </c>
      <c r="G1090" s="68">
        <v>0</v>
      </c>
      <c r="H1090" s="68">
        <v>0</v>
      </c>
      <c r="M1090" s="67">
        <f t="shared" si="152"/>
        <v>0</v>
      </c>
      <c r="O1090" s="53">
        <v>8</v>
      </c>
      <c r="P1090" s="53">
        <v>13</v>
      </c>
      <c r="Q1090" s="53">
        <f t="shared" si="153"/>
        <v>7</v>
      </c>
    </row>
    <row r="1091" spans="3:17" ht="15" hidden="1" customHeight="1" x14ac:dyDescent="0.2">
      <c r="C1091" s="65" t="s">
        <v>39</v>
      </c>
      <c r="D1091" s="61" t="s">
        <v>109</v>
      </c>
      <c r="E1091" s="62" t="s">
        <v>109</v>
      </c>
      <c r="F1091" s="68">
        <v>0</v>
      </c>
      <c r="G1091" s="68">
        <v>0</v>
      </c>
      <c r="H1091" s="68">
        <v>0</v>
      </c>
      <c r="M1091" s="67">
        <f t="shared" si="152"/>
        <v>0</v>
      </c>
      <c r="O1091" s="53">
        <v>8</v>
      </c>
      <c r="P1091" s="53">
        <v>13</v>
      </c>
      <c r="Q1091" s="53">
        <f t="shared" si="153"/>
        <v>8</v>
      </c>
    </row>
    <row r="1092" spans="3:17" ht="15" hidden="1" customHeight="1" x14ac:dyDescent="0.2">
      <c r="C1092" s="65" t="s">
        <v>39</v>
      </c>
      <c r="D1092" s="61" t="s">
        <v>109</v>
      </c>
      <c r="E1092" s="62" t="s">
        <v>109</v>
      </c>
      <c r="F1092" s="68">
        <v>0</v>
      </c>
      <c r="G1092" s="68">
        <v>0</v>
      </c>
      <c r="H1092" s="68">
        <v>0</v>
      </c>
      <c r="M1092" s="67">
        <f t="shared" si="152"/>
        <v>0</v>
      </c>
      <c r="O1092" s="53">
        <v>8</v>
      </c>
      <c r="P1092" s="53">
        <v>13</v>
      </c>
      <c r="Q1092" s="53">
        <f t="shared" si="153"/>
        <v>9</v>
      </c>
    </row>
    <row r="1093" spans="3:17" ht="15" hidden="1" customHeight="1" x14ac:dyDescent="0.2">
      <c r="C1093" s="65" t="s">
        <v>39</v>
      </c>
      <c r="D1093" s="61" t="s">
        <v>109</v>
      </c>
      <c r="E1093" s="62" t="s">
        <v>109</v>
      </c>
      <c r="F1093" s="68">
        <v>0</v>
      </c>
      <c r="G1093" s="68">
        <v>0</v>
      </c>
      <c r="H1093" s="68">
        <v>0</v>
      </c>
      <c r="M1093" s="67">
        <f t="shared" si="152"/>
        <v>0</v>
      </c>
      <c r="O1093" s="53">
        <v>8</v>
      </c>
      <c r="P1093" s="53">
        <v>13</v>
      </c>
      <c r="Q1093" s="53">
        <f t="shared" si="153"/>
        <v>10</v>
      </c>
    </row>
    <row r="1094" spans="3:17" ht="15" hidden="1" customHeight="1" x14ac:dyDescent="0.2">
      <c r="C1094" s="65" t="s">
        <v>40</v>
      </c>
      <c r="D1094" s="61" t="s">
        <v>109</v>
      </c>
      <c r="E1094" s="62" t="s">
        <v>109</v>
      </c>
      <c r="F1094" s="68">
        <v>0</v>
      </c>
      <c r="G1094" s="68">
        <v>0</v>
      </c>
      <c r="H1094" s="68">
        <v>0</v>
      </c>
      <c r="M1094" s="67">
        <f t="shared" si="152"/>
        <v>0</v>
      </c>
      <c r="O1094" s="53">
        <v>8</v>
      </c>
      <c r="P1094" s="53">
        <v>14</v>
      </c>
      <c r="Q1094" s="53">
        <f t="shared" si="153"/>
        <v>1</v>
      </c>
    </row>
    <row r="1095" spans="3:17" ht="15" hidden="1" customHeight="1" x14ac:dyDescent="0.2">
      <c r="C1095" s="73" t="s">
        <v>109</v>
      </c>
      <c r="D1095" s="74"/>
      <c r="E1095" s="75"/>
      <c r="F1095" s="77">
        <v>0</v>
      </c>
      <c r="G1095" s="77">
        <v>0</v>
      </c>
      <c r="H1095" s="77">
        <v>0</v>
      </c>
      <c r="M1095" s="59">
        <f>IF(SUM(M1084:M1094)=0,0,1)</f>
        <v>0</v>
      </c>
    </row>
    <row r="1096" spans="3:17" ht="15" hidden="1" customHeight="1" x14ac:dyDescent="0.2">
      <c r="C1096" s="65"/>
      <c r="D1096" s="61"/>
      <c r="E1096" s="62"/>
      <c r="F1096" s="68"/>
      <c r="G1096" s="68"/>
      <c r="H1096" s="68"/>
      <c r="M1096" s="59">
        <f>IF(M1095=0,0,1)</f>
        <v>0</v>
      </c>
    </row>
    <row r="1097" spans="3:17" ht="15" hidden="1" customHeight="1" x14ac:dyDescent="0.2">
      <c r="C1097" s="65" t="s">
        <v>39</v>
      </c>
      <c r="D1097" s="61" t="s">
        <v>109</v>
      </c>
      <c r="E1097" s="62" t="s">
        <v>109</v>
      </c>
      <c r="F1097" s="68">
        <v>0</v>
      </c>
      <c r="G1097" s="68">
        <v>0</v>
      </c>
      <c r="H1097" s="68">
        <v>0</v>
      </c>
      <c r="M1097" s="67">
        <f>IF(LEN(E1097)&lt;2,0,1)</f>
        <v>0</v>
      </c>
      <c r="O1097" s="53">
        <v>8</v>
      </c>
      <c r="P1097" s="53">
        <v>15</v>
      </c>
      <c r="Q1097" s="66">
        <v>1</v>
      </c>
    </row>
    <row r="1098" spans="3:17" ht="15" hidden="1" customHeight="1" x14ac:dyDescent="0.2">
      <c r="C1098" s="65" t="s">
        <v>39</v>
      </c>
      <c r="D1098" s="61" t="s">
        <v>109</v>
      </c>
      <c r="E1098" s="62" t="s">
        <v>109</v>
      </c>
      <c r="F1098" s="68">
        <v>0</v>
      </c>
      <c r="G1098" s="68">
        <v>0</v>
      </c>
      <c r="H1098" s="68">
        <v>0</v>
      </c>
      <c r="M1098" s="67">
        <f t="shared" ref="M1098:M1107" si="154">IF(LEN(E1098)&lt;2,0,1)</f>
        <v>0</v>
      </c>
      <c r="O1098" s="53">
        <v>8</v>
      </c>
      <c r="P1098" s="53">
        <v>15</v>
      </c>
      <c r="Q1098" s="53">
        <f>IF(P1098=P1097,Q1097+1,1)</f>
        <v>2</v>
      </c>
    </row>
    <row r="1099" spans="3:17" ht="15" hidden="1" customHeight="1" x14ac:dyDescent="0.2">
      <c r="C1099" s="65" t="s">
        <v>39</v>
      </c>
      <c r="D1099" s="61" t="s">
        <v>109</v>
      </c>
      <c r="E1099" s="62" t="s">
        <v>109</v>
      </c>
      <c r="F1099" s="68">
        <v>0</v>
      </c>
      <c r="G1099" s="68">
        <v>0</v>
      </c>
      <c r="H1099" s="68">
        <v>0</v>
      </c>
      <c r="M1099" s="67">
        <f t="shared" si="154"/>
        <v>0</v>
      </c>
      <c r="O1099" s="53">
        <v>8</v>
      </c>
      <c r="P1099" s="53">
        <v>15</v>
      </c>
      <c r="Q1099" s="53">
        <f t="shared" ref="Q1099:Q1107" si="155">IF(P1099=P1098,Q1098+1,1)</f>
        <v>3</v>
      </c>
    </row>
    <row r="1100" spans="3:17" ht="15" hidden="1" customHeight="1" x14ac:dyDescent="0.2">
      <c r="C1100" s="65" t="s">
        <v>39</v>
      </c>
      <c r="D1100" s="61" t="s">
        <v>109</v>
      </c>
      <c r="E1100" s="62" t="s">
        <v>109</v>
      </c>
      <c r="F1100" s="68">
        <v>0</v>
      </c>
      <c r="G1100" s="68">
        <v>0</v>
      </c>
      <c r="H1100" s="68">
        <v>0</v>
      </c>
      <c r="M1100" s="67">
        <f t="shared" si="154"/>
        <v>0</v>
      </c>
      <c r="O1100" s="53">
        <v>8</v>
      </c>
      <c r="P1100" s="53">
        <v>15</v>
      </c>
      <c r="Q1100" s="53">
        <f t="shared" si="155"/>
        <v>4</v>
      </c>
    </row>
    <row r="1101" spans="3:17" ht="15" hidden="1" customHeight="1" x14ac:dyDescent="0.2">
      <c r="C1101" s="65" t="s">
        <v>39</v>
      </c>
      <c r="D1101" s="61" t="s">
        <v>109</v>
      </c>
      <c r="E1101" s="62" t="s">
        <v>109</v>
      </c>
      <c r="F1101" s="68">
        <v>0</v>
      </c>
      <c r="G1101" s="68">
        <v>0</v>
      </c>
      <c r="H1101" s="68">
        <v>0</v>
      </c>
      <c r="M1101" s="67">
        <f t="shared" si="154"/>
        <v>0</v>
      </c>
      <c r="O1101" s="53">
        <v>8</v>
      </c>
      <c r="P1101" s="53">
        <v>15</v>
      </c>
      <c r="Q1101" s="53">
        <f t="shared" si="155"/>
        <v>5</v>
      </c>
    </row>
    <row r="1102" spans="3:17" ht="15" hidden="1" customHeight="1" x14ac:dyDescent="0.2">
      <c r="C1102" s="65" t="s">
        <v>39</v>
      </c>
      <c r="D1102" s="61" t="s">
        <v>109</v>
      </c>
      <c r="E1102" s="62" t="s">
        <v>109</v>
      </c>
      <c r="F1102" s="68">
        <v>0</v>
      </c>
      <c r="G1102" s="68">
        <v>0</v>
      </c>
      <c r="H1102" s="68">
        <v>0</v>
      </c>
      <c r="M1102" s="67">
        <f t="shared" si="154"/>
        <v>0</v>
      </c>
      <c r="O1102" s="53">
        <v>8</v>
      </c>
      <c r="P1102" s="53">
        <v>15</v>
      </c>
      <c r="Q1102" s="53">
        <f t="shared" si="155"/>
        <v>6</v>
      </c>
    </row>
    <row r="1103" spans="3:17" ht="15" hidden="1" customHeight="1" x14ac:dyDescent="0.2">
      <c r="C1103" s="65" t="s">
        <v>39</v>
      </c>
      <c r="D1103" s="61" t="s">
        <v>109</v>
      </c>
      <c r="E1103" s="62" t="s">
        <v>109</v>
      </c>
      <c r="F1103" s="68">
        <v>0</v>
      </c>
      <c r="G1103" s="68">
        <v>0</v>
      </c>
      <c r="H1103" s="68">
        <v>0</v>
      </c>
      <c r="M1103" s="67">
        <f t="shared" si="154"/>
        <v>0</v>
      </c>
      <c r="O1103" s="53">
        <v>8</v>
      </c>
      <c r="P1103" s="53">
        <v>15</v>
      </c>
      <c r="Q1103" s="53">
        <f t="shared" si="155"/>
        <v>7</v>
      </c>
    </row>
    <row r="1104" spans="3:17" ht="15" hidden="1" customHeight="1" x14ac:dyDescent="0.2">
      <c r="C1104" s="65" t="s">
        <v>39</v>
      </c>
      <c r="D1104" s="61" t="s">
        <v>109</v>
      </c>
      <c r="E1104" s="62" t="s">
        <v>109</v>
      </c>
      <c r="F1104" s="68">
        <v>0</v>
      </c>
      <c r="G1104" s="68">
        <v>0</v>
      </c>
      <c r="H1104" s="68">
        <v>0</v>
      </c>
      <c r="M1104" s="67">
        <f t="shared" si="154"/>
        <v>0</v>
      </c>
      <c r="O1104" s="53">
        <v>8</v>
      </c>
      <c r="P1104" s="53">
        <v>15</v>
      </c>
      <c r="Q1104" s="53">
        <f t="shared" si="155"/>
        <v>8</v>
      </c>
    </row>
    <row r="1105" spans="3:17" ht="15" hidden="1" customHeight="1" x14ac:dyDescent="0.2">
      <c r="C1105" s="65" t="s">
        <v>39</v>
      </c>
      <c r="D1105" s="61" t="s">
        <v>109</v>
      </c>
      <c r="E1105" s="62" t="s">
        <v>109</v>
      </c>
      <c r="F1105" s="68">
        <v>0</v>
      </c>
      <c r="G1105" s="68">
        <v>0</v>
      </c>
      <c r="H1105" s="68">
        <v>0</v>
      </c>
      <c r="M1105" s="67">
        <f t="shared" si="154"/>
        <v>0</v>
      </c>
      <c r="O1105" s="53">
        <v>8</v>
      </c>
      <c r="P1105" s="53">
        <v>15</v>
      </c>
      <c r="Q1105" s="53">
        <f t="shared" si="155"/>
        <v>9</v>
      </c>
    </row>
    <row r="1106" spans="3:17" ht="15" hidden="1" customHeight="1" x14ac:dyDescent="0.2">
      <c r="C1106" s="65" t="s">
        <v>39</v>
      </c>
      <c r="D1106" s="61" t="s">
        <v>109</v>
      </c>
      <c r="E1106" s="62" t="s">
        <v>109</v>
      </c>
      <c r="F1106" s="68">
        <v>0</v>
      </c>
      <c r="G1106" s="68">
        <v>0</v>
      </c>
      <c r="H1106" s="68">
        <v>0</v>
      </c>
      <c r="M1106" s="67">
        <f t="shared" si="154"/>
        <v>0</v>
      </c>
      <c r="O1106" s="53">
        <v>8</v>
      </c>
      <c r="P1106" s="53">
        <v>15</v>
      </c>
      <c r="Q1106" s="53">
        <f t="shared" si="155"/>
        <v>10</v>
      </c>
    </row>
    <row r="1107" spans="3:17" ht="15" hidden="1" customHeight="1" x14ac:dyDescent="0.2">
      <c r="C1107" s="65" t="s">
        <v>40</v>
      </c>
      <c r="D1107" s="61" t="s">
        <v>109</v>
      </c>
      <c r="E1107" s="62" t="s">
        <v>109</v>
      </c>
      <c r="F1107" s="68">
        <v>0</v>
      </c>
      <c r="G1107" s="68">
        <v>0</v>
      </c>
      <c r="H1107" s="68">
        <v>0</v>
      </c>
      <c r="M1107" s="67">
        <f t="shared" si="154"/>
        <v>0</v>
      </c>
      <c r="O1107" s="53">
        <v>8</v>
      </c>
      <c r="P1107" s="53">
        <v>16</v>
      </c>
      <c r="Q1107" s="53">
        <f t="shared" si="155"/>
        <v>1</v>
      </c>
    </row>
    <row r="1108" spans="3:17" ht="15" hidden="1" customHeight="1" x14ac:dyDescent="0.2">
      <c r="C1108" s="73" t="s">
        <v>109</v>
      </c>
      <c r="D1108" s="74"/>
      <c r="E1108" s="75"/>
      <c r="F1108" s="77">
        <v>0</v>
      </c>
      <c r="G1108" s="77">
        <v>0</v>
      </c>
      <c r="H1108" s="77">
        <v>0</v>
      </c>
      <c r="M1108" s="59">
        <f>IF(SUM(M1097:M1107)=0,0,1)</f>
        <v>0</v>
      </c>
    </row>
    <row r="1109" spans="3:17" ht="15" hidden="1" customHeight="1" x14ac:dyDescent="0.2">
      <c r="C1109" s="65"/>
      <c r="D1109" s="61"/>
      <c r="E1109" s="62"/>
      <c r="F1109" s="68"/>
      <c r="G1109" s="68"/>
      <c r="H1109" s="68"/>
      <c r="M1109" s="59">
        <f>IF(M1108=0,0,1)</f>
        <v>0</v>
      </c>
    </row>
    <row r="1110" spans="3:17" ht="15" hidden="1" customHeight="1" x14ac:dyDescent="0.2">
      <c r="C1110" s="65" t="s">
        <v>39</v>
      </c>
      <c r="D1110" s="61" t="s">
        <v>109</v>
      </c>
      <c r="E1110" s="62" t="s">
        <v>109</v>
      </c>
      <c r="F1110" s="68">
        <v>0</v>
      </c>
      <c r="G1110" s="68">
        <v>0</v>
      </c>
      <c r="H1110" s="68">
        <v>0</v>
      </c>
      <c r="M1110" s="67">
        <f>IF(LEN(E1110)&lt;2,0,1)</f>
        <v>0</v>
      </c>
      <c r="O1110" s="53">
        <v>8</v>
      </c>
      <c r="P1110" s="53">
        <v>17</v>
      </c>
      <c r="Q1110" s="66">
        <v>1</v>
      </c>
    </row>
    <row r="1111" spans="3:17" ht="15" hidden="1" customHeight="1" x14ac:dyDescent="0.2">
      <c r="C1111" s="65" t="s">
        <v>39</v>
      </c>
      <c r="D1111" s="61" t="s">
        <v>109</v>
      </c>
      <c r="E1111" s="62" t="s">
        <v>109</v>
      </c>
      <c r="F1111" s="68">
        <v>0</v>
      </c>
      <c r="G1111" s="68">
        <v>0</v>
      </c>
      <c r="H1111" s="68">
        <v>0</v>
      </c>
      <c r="M1111" s="67">
        <f t="shared" ref="M1111:M1120" si="156">IF(LEN(E1111)&lt;2,0,1)</f>
        <v>0</v>
      </c>
      <c r="O1111" s="53">
        <v>8</v>
      </c>
      <c r="P1111" s="53">
        <v>17</v>
      </c>
      <c r="Q1111" s="53">
        <f>IF(P1111=P1110,Q1110+1,1)</f>
        <v>2</v>
      </c>
    </row>
    <row r="1112" spans="3:17" ht="15" hidden="1" customHeight="1" x14ac:dyDescent="0.2">
      <c r="C1112" s="65" t="s">
        <v>39</v>
      </c>
      <c r="D1112" s="61" t="s">
        <v>109</v>
      </c>
      <c r="E1112" s="62" t="s">
        <v>109</v>
      </c>
      <c r="F1112" s="68">
        <v>0</v>
      </c>
      <c r="G1112" s="68">
        <v>0</v>
      </c>
      <c r="H1112" s="68">
        <v>0</v>
      </c>
      <c r="M1112" s="67">
        <f t="shared" si="156"/>
        <v>0</v>
      </c>
      <c r="O1112" s="53">
        <v>8</v>
      </c>
      <c r="P1112" s="53">
        <v>17</v>
      </c>
      <c r="Q1112" s="53">
        <f t="shared" ref="Q1112:Q1120" si="157">IF(P1112=P1111,Q1111+1,1)</f>
        <v>3</v>
      </c>
    </row>
    <row r="1113" spans="3:17" ht="15" hidden="1" customHeight="1" x14ac:dyDescent="0.2">
      <c r="C1113" s="65" t="s">
        <v>39</v>
      </c>
      <c r="D1113" s="61" t="s">
        <v>109</v>
      </c>
      <c r="E1113" s="62" t="s">
        <v>109</v>
      </c>
      <c r="F1113" s="68">
        <v>0</v>
      </c>
      <c r="G1113" s="68">
        <v>0</v>
      </c>
      <c r="H1113" s="68">
        <v>0</v>
      </c>
      <c r="M1113" s="67">
        <f t="shared" si="156"/>
        <v>0</v>
      </c>
      <c r="O1113" s="53">
        <v>8</v>
      </c>
      <c r="P1113" s="53">
        <v>17</v>
      </c>
      <c r="Q1113" s="53">
        <f t="shared" si="157"/>
        <v>4</v>
      </c>
    </row>
    <row r="1114" spans="3:17" ht="15" hidden="1" customHeight="1" x14ac:dyDescent="0.2">
      <c r="C1114" s="65" t="s">
        <v>39</v>
      </c>
      <c r="D1114" s="61" t="s">
        <v>109</v>
      </c>
      <c r="E1114" s="62" t="s">
        <v>109</v>
      </c>
      <c r="F1114" s="68">
        <v>0</v>
      </c>
      <c r="G1114" s="68">
        <v>0</v>
      </c>
      <c r="H1114" s="68">
        <v>0</v>
      </c>
      <c r="M1114" s="67">
        <f t="shared" si="156"/>
        <v>0</v>
      </c>
      <c r="O1114" s="53">
        <v>8</v>
      </c>
      <c r="P1114" s="53">
        <v>17</v>
      </c>
      <c r="Q1114" s="53">
        <f t="shared" si="157"/>
        <v>5</v>
      </c>
    </row>
    <row r="1115" spans="3:17" ht="15" hidden="1" customHeight="1" x14ac:dyDescent="0.2">
      <c r="C1115" s="65" t="s">
        <v>39</v>
      </c>
      <c r="D1115" s="61" t="s">
        <v>109</v>
      </c>
      <c r="E1115" s="62" t="s">
        <v>109</v>
      </c>
      <c r="F1115" s="68">
        <v>0</v>
      </c>
      <c r="G1115" s="68">
        <v>0</v>
      </c>
      <c r="H1115" s="68">
        <v>0</v>
      </c>
      <c r="M1115" s="67">
        <f t="shared" si="156"/>
        <v>0</v>
      </c>
      <c r="O1115" s="53">
        <v>8</v>
      </c>
      <c r="P1115" s="53">
        <v>17</v>
      </c>
      <c r="Q1115" s="53">
        <f t="shared" si="157"/>
        <v>6</v>
      </c>
    </row>
    <row r="1116" spans="3:17" ht="15" hidden="1" customHeight="1" x14ac:dyDescent="0.2">
      <c r="C1116" s="65" t="s">
        <v>39</v>
      </c>
      <c r="D1116" s="61" t="s">
        <v>109</v>
      </c>
      <c r="E1116" s="62" t="s">
        <v>109</v>
      </c>
      <c r="F1116" s="68">
        <v>0</v>
      </c>
      <c r="G1116" s="68">
        <v>0</v>
      </c>
      <c r="H1116" s="68">
        <v>0</v>
      </c>
      <c r="M1116" s="67">
        <f t="shared" si="156"/>
        <v>0</v>
      </c>
      <c r="O1116" s="53">
        <v>8</v>
      </c>
      <c r="P1116" s="53">
        <v>17</v>
      </c>
      <c r="Q1116" s="53">
        <f t="shared" si="157"/>
        <v>7</v>
      </c>
    </row>
    <row r="1117" spans="3:17" ht="15" hidden="1" customHeight="1" x14ac:dyDescent="0.2">
      <c r="C1117" s="65" t="s">
        <v>39</v>
      </c>
      <c r="D1117" s="61" t="s">
        <v>109</v>
      </c>
      <c r="E1117" s="62" t="s">
        <v>109</v>
      </c>
      <c r="F1117" s="68">
        <v>0</v>
      </c>
      <c r="G1117" s="68">
        <v>0</v>
      </c>
      <c r="H1117" s="68">
        <v>0</v>
      </c>
      <c r="M1117" s="67">
        <f t="shared" si="156"/>
        <v>0</v>
      </c>
      <c r="O1117" s="53">
        <v>8</v>
      </c>
      <c r="P1117" s="53">
        <v>17</v>
      </c>
      <c r="Q1117" s="53">
        <f t="shared" si="157"/>
        <v>8</v>
      </c>
    </row>
    <row r="1118" spans="3:17" ht="15" hidden="1" customHeight="1" x14ac:dyDescent="0.2">
      <c r="C1118" s="65" t="s">
        <v>39</v>
      </c>
      <c r="D1118" s="61" t="s">
        <v>109</v>
      </c>
      <c r="E1118" s="62" t="s">
        <v>109</v>
      </c>
      <c r="F1118" s="68">
        <v>0</v>
      </c>
      <c r="G1118" s="68">
        <v>0</v>
      </c>
      <c r="H1118" s="68">
        <v>0</v>
      </c>
      <c r="M1118" s="67">
        <f t="shared" si="156"/>
        <v>0</v>
      </c>
      <c r="O1118" s="53">
        <v>8</v>
      </c>
      <c r="P1118" s="53">
        <v>17</v>
      </c>
      <c r="Q1118" s="53">
        <f t="shared" si="157"/>
        <v>9</v>
      </c>
    </row>
    <row r="1119" spans="3:17" ht="15" hidden="1" customHeight="1" x14ac:dyDescent="0.2">
      <c r="C1119" s="65" t="s">
        <v>39</v>
      </c>
      <c r="D1119" s="61" t="s">
        <v>109</v>
      </c>
      <c r="E1119" s="62" t="s">
        <v>109</v>
      </c>
      <c r="F1119" s="68">
        <v>0</v>
      </c>
      <c r="G1119" s="68">
        <v>0</v>
      </c>
      <c r="H1119" s="68">
        <v>0</v>
      </c>
      <c r="M1119" s="67">
        <f t="shared" si="156"/>
        <v>0</v>
      </c>
      <c r="O1119" s="53">
        <v>8</v>
      </c>
      <c r="P1119" s="53">
        <v>17</v>
      </c>
      <c r="Q1119" s="53">
        <f t="shared" si="157"/>
        <v>10</v>
      </c>
    </row>
    <row r="1120" spans="3:17" ht="15" hidden="1" customHeight="1" x14ac:dyDescent="0.2">
      <c r="C1120" s="65" t="s">
        <v>40</v>
      </c>
      <c r="D1120" s="61" t="s">
        <v>109</v>
      </c>
      <c r="E1120" s="62" t="s">
        <v>109</v>
      </c>
      <c r="F1120" s="68">
        <v>0</v>
      </c>
      <c r="G1120" s="68">
        <v>0</v>
      </c>
      <c r="H1120" s="68">
        <v>0</v>
      </c>
      <c r="M1120" s="67">
        <f t="shared" si="156"/>
        <v>0</v>
      </c>
      <c r="O1120" s="53">
        <v>8</v>
      </c>
      <c r="P1120" s="53">
        <v>18</v>
      </c>
      <c r="Q1120" s="53">
        <f t="shared" si="157"/>
        <v>1</v>
      </c>
    </row>
    <row r="1121" spans="3:17" ht="15" hidden="1" customHeight="1" x14ac:dyDescent="0.2">
      <c r="C1121" s="73" t="s">
        <v>109</v>
      </c>
      <c r="D1121" s="74"/>
      <c r="E1121" s="75"/>
      <c r="F1121" s="77">
        <v>0</v>
      </c>
      <c r="G1121" s="77">
        <v>0</v>
      </c>
      <c r="H1121" s="77">
        <v>0</v>
      </c>
      <c r="M1121" s="59">
        <f>IF(SUM(M1110:M1120)=0,0,1)</f>
        <v>0</v>
      </c>
    </row>
    <row r="1122" spans="3:17" ht="15" hidden="1" customHeight="1" x14ac:dyDescent="0.2">
      <c r="C1122" s="65"/>
      <c r="D1122" s="61"/>
      <c r="E1122" s="62"/>
      <c r="F1122" s="68"/>
      <c r="G1122" s="68"/>
      <c r="H1122" s="68"/>
      <c r="M1122" s="59">
        <f>IF(M1121=0,0,1)</f>
        <v>0</v>
      </c>
    </row>
    <row r="1123" spans="3:17" ht="15" hidden="1" customHeight="1" x14ac:dyDescent="0.2">
      <c r="C1123" s="65" t="s">
        <v>39</v>
      </c>
      <c r="D1123" s="61" t="s">
        <v>109</v>
      </c>
      <c r="E1123" s="62" t="s">
        <v>109</v>
      </c>
      <c r="F1123" s="68">
        <v>0</v>
      </c>
      <c r="G1123" s="68">
        <v>0</v>
      </c>
      <c r="H1123" s="68">
        <v>0</v>
      </c>
      <c r="M1123" s="67">
        <f>IF(LEN(E1123)&lt;2,0,1)</f>
        <v>0</v>
      </c>
      <c r="O1123" s="53">
        <v>8</v>
      </c>
      <c r="P1123" s="53">
        <v>19</v>
      </c>
      <c r="Q1123" s="66">
        <v>1</v>
      </c>
    </row>
    <row r="1124" spans="3:17" ht="15" hidden="1" customHeight="1" x14ac:dyDescent="0.2">
      <c r="C1124" s="65" t="s">
        <v>39</v>
      </c>
      <c r="D1124" s="61" t="s">
        <v>109</v>
      </c>
      <c r="E1124" s="62" t="s">
        <v>109</v>
      </c>
      <c r="F1124" s="68">
        <v>0</v>
      </c>
      <c r="G1124" s="68">
        <v>0</v>
      </c>
      <c r="H1124" s="68">
        <v>0</v>
      </c>
      <c r="M1124" s="67">
        <f t="shared" ref="M1124:M1133" si="158">IF(LEN(E1124)&lt;2,0,1)</f>
        <v>0</v>
      </c>
      <c r="O1124" s="53">
        <v>8</v>
      </c>
      <c r="P1124" s="53">
        <v>19</v>
      </c>
      <c r="Q1124" s="53">
        <f>IF(P1124=P1123,Q1123+1,1)</f>
        <v>2</v>
      </c>
    </row>
    <row r="1125" spans="3:17" ht="15" hidden="1" customHeight="1" x14ac:dyDescent="0.2">
      <c r="C1125" s="65" t="s">
        <v>39</v>
      </c>
      <c r="D1125" s="61" t="s">
        <v>109</v>
      </c>
      <c r="E1125" s="62" t="s">
        <v>109</v>
      </c>
      <c r="F1125" s="68">
        <v>0</v>
      </c>
      <c r="G1125" s="68">
        <v>0</v>
      </c>
      <c r="H1125" s="68">
        <v>0</v>
      </c>
      <c r="M1125" s="67">
        <f t="shared" si="158"/>
        <v>0</v>
      </c>
      <c r="O1125" s="53">
        <v>8</v>
      </c>
      <c r="P1125" s="53">
        <v>19</v>
      </c>
      <c r="Q1125" s="53">
        <f t="shared" ref="Q1125:Q1133" si="159">IF(P1125=P1124,Q1124+1,1)</f>
        <v>3</v>
      </c>
    </row>
    <row r="1126" spans="3:17" ht="15" hidden="1" customHeight="1" x14ac:dyDescent="0.2">
      <c r="C1126" s="65" t="s">
        <v>39</v>
      </c>
      <c r="D1126" s="61" t="s">
        <v>109</v>
      </c>
      <c r="E1126" s="62" t="s">
        <v>109</v>
      </c>
      <c r="F1126" s="68">
        <v>0</v>
      </c>
      <c r="G1126" s="68">
        <v>0</v>
      </c>
      <c r="H1126" s="68">
        <v>0</v>
      </c>
      <c r="M1126" s="67">
        <f t="shared" si="158"/>
        <v>0</v>
      </c>
      <c r="O1126" s="53">
        <v>8</v>
      </c>
      <c r="P1126" s="53">
        <v>19</v>
      </c>
      <c r="Q1126" s="53">
        <f t="shared" si="159"/>
        <v>4</v>
      </c>
    </row>
    <row r="1127" spans="3:17" ht="15" hidden="1" customHeight="1" x14ac:dyDescent="0.2">
      <c r="C1127" s="65" t="s">
        <v>39</v>
      </c>
      <c r="D1127" s="61" t="s">
        <v>109</v>
      </c>
      <c r="E1127" s="62" t="s">
        <v>109</v>
      </c>
      <c r="F1127" s="68">
        <v>0</v>
      </c>
      <c r="G1127" s="68">
        <v>0</v>
      </c>
      <c r="H1127" s="68">
        <v>0</v>
      </c>
      <c r="M1127" s="67">
        <f t="shared" si="158"/>
        <v>0</v>
      </c>
      <c r="O1127" s="53">
        <v>8</v>
      </c>
      <c r="P1127" s="53">
        <v>19</v>
      </c>
      <c r="Q1127" s="53">
        <f t="shared" si="159"/>
        <v>5</v>
      </c>
    </row>
    <row r="1128" spans="3:17" ht="15" hidden="1" customHeight="1" x14ac:dyDescent="0.2">
      <c r="C1128" s="65" t="s">
        <v>39</v>
      </c>
      <c r="D1128" s="61" t="s">
        <v>109</v>
      </c>
      <c r="E1128" s="62" t="s">
        <v>109</v>
      </c>
      <c r="F1128" s="68">
        <v>0</v>
      </c>
      <c r="G1128" s="68">
        <v>0</v>
      </c>
      <c r="H1128" s="68">
        <v>0</v>
      </c>
      <c r="M1128" s="67">
        <f t="shared" si="158"/>
        <v>0</v>
      </c>
      <c r="O1128" s="53">
        <v>8</v>
      </c>
      <c r="P1128" s="53">
        <v>19</v>
      </c>
      <c r="Q1128" s="53">
        <f t="shared" si="159"/>
        <v>6</v>
      </c>
    </row>
    <row r="1129" spans="3:17" ht="15" hidden="1" customHeight="1" x14ac:dyDescent="0.2">
      <c r="C1129" s="65" t="s">
        <v>39</v>
      </c>
      <c r="D1129" s="61" t="s">
        <v>109</v>
      </c>
      <c r="E1129" s="62" t="s">
        <v>109</v>
      </c>
      <c r="F1129" s="68">
        <v>0</v>
      </c>
      <c r="G1129" s="68">
        <v>0</v>
      </c>
      <c r="H1129" s="68">
        <v>0</v>
      </c>
      <c r="M1129" s="67">
        <f t="shared" si="158"/>
        <v>0</v>
      </c>
      <c r="O1129" s="53">
        <v>8</v>
      </c>
      <c r="P1129" s="53">
        <v>19</v>
      </c>
      <c r="Q1129" s="53">
        <f t="shared" si="159"/>
        <v>7</v>
      </c>
    </row>
    <row r="1130" spans="3:17" ht="15" hidden="1" customHeight="1" x14ac:dyDescent="0.2">
      <c r="C1130" s="65" t="s">
        <v>39</v>
      </c>
      <c r="D1130" s="61" t="s">
        <v>109</v>
      </c>
      <c r="E1130" s="62" t="s">
        <v>109</v>
      </c>
      <c r="F1130" s="68">
        <v>0</v>
      </c>
      <c r="G1130" s="68">
        <v>0</v>
      </c>
      <c r="H1130" s="68">
        <v>0</v>
      </c>
      <c r="M1130" s="67">
        <f t="shared" si="158"/>
        <v>0</v>
      </c>
      <c r="O1130" s="53">
        <v>8</v>
      </c>
      <c r="P1130" s="53">
        <v>19</v>
      </c>
      <c r="Q1130" s="53">
        <f t="shared" si="159"/>
        <v>8</v>
      </c>
    </row>
    <row r="1131" spans="3:17" ht="15" hidden="1" customHeight="1" x14ac:dyDescent="0.2">
      <c r="C1131" s="65" t="s">
        <v>39</v>
      </c>
      <c r="D1131" s="61" t="s">
        <v>109</v>
      </c>
      <c r="E1131" s="62" t="s">
        <v>109</v>
      </c>
      <c r="F1131" s="68">
        <v>0</v>
      </c>
      <c r="G1131" s="68">
        <v>0</v>
      </c>
      <c r="H1131" s="68">
        <v>0</v>
      </c>
      <c r="M1131" s="67">
        <f t="shared" si="158"/>
        <v>0</v>
      </c>
      <c r="O1131" s="53">
        <v>8</v>
      </c>
      <c r="P1131" s="53">
        <v>19</v>
      </c>
      <c r="Q1131" s="53">
        <f t="shared" si="159"/>
        <v>9</v>
      </c>
    </row>
    <row r="1132" spans="3:17" ht="15" hidden="1" customHeight="1" x14ac:dyDescent="0.2">
      <c r="C1132" s="65" t="s">
        <v>39</v>
      </c>
      <c r="D1132" s="61" t="s">
        <v>109</v>
      </c>
      <c r="E1132" s="62" t="s">
        <v>109</v>
      </c>
      <c r="F1132" s="68">
        <v>0</v>
      </c>
      <c r="G1132" s="68">
        <v>0</v>
      </c>
      <c r="H1132" s="68">
        <v>0</v>
      </c>
      <c r="M1132" s="67">
        <f t="shared" si="158"/>
        <v>0</v>
      </c>
      <c r="O1132" s="53">
        <v>8</v>
      </c>
      <c r="P1132" s="53">
        <v>19</v>
      </c>
      <c r="Q1132" s="53">
        <f t="shared" si="159"/>
        <v>10</v>
      </c>
    </row>
    <row r="1133" spans="3:17" ht="15" hidden="1" customHeight="1" x14ac:dyDescent="0.2">
      <c r="C1133" s="65" t="s">
        <v>40</v>
      </c>
      <c r="D1133" s="61" t="s">
        <v>109</v>
      </c>
      <c r="E1133" s="62" t="s">
        <v>109</v>
      </c>
      <c r="F1133" s="68">
        <v>0</v>
      </c>
      <c r="G1133" s="68">
        <v>0</v>
      </c>
      <c r="H1133" s="68">
        <v>0</v>
      </c>
      <c r="M1133" s="67">
        <f t="shared" si="158"/>
        <v>0</v>
      </c>
      <c r="O1133" s="53">
        <v>8</v>
      </c>
      <c r="P1133" s="53">
        <v>20</v>
      </c>
      <c r="Q1133" s="53">
        <f t="shared" si="159"/>
        <v>1</v>
      </c>
    </row>
    <row r="1134" spans="3:17" ht="15" hidden="1" customHeight="1" x14ac:dyDescent="0.2">
      <c r="C1134" s="73" t="s">
        <v>109</v>
      </c>
      <c r="D1134" s="74"/>
      <c r="E1134" s="75"/>
      <c r="F1134" s="77">
        <v>0</v>
      </c>
      <c r="G1134" s="77">
        <v>0</v>
      </c>
      <c r="H1134" s="77">
        <v>0</v>
      </c>
      <c r="M1134" s="59">
        <f>IF(SUM(M1123:M1133)=0,0,1)</f>
        <v>0</v>
      </c>
    </row>
    <row r="1135" spans="3:17" ht="15" hidden="1" customHeight="1" x14ac:dyDescent="0.2">
      <c r="C1135" s="65"/>
      <c r="D1135" s="61"/>
      <c r="E1135" s="62"/>
      <c r="F1135" s="68"/>
      <c r="G1135" s="68"/>
      <c r="H1135" s="68"/>
      <c r="M1135" s="59">
        <v>0</v>
      </c>
    </row>
    <row r="1136" spans="3:17" ht="15" customHeight="1" x14ac:dyDescent="0.2">
      <c r="C1136" s="79" t="s">
        <v>55</v>
      </c>
      <c r="D1136" s="80"/>
      <c r="E1136" s="81"/>
      <c r="F1136" s="76">
        <v>6781284</v>
      </c>
      <c r="G1136" s="76">
        <v>7232867</v>
      </c>
      <c r="H1136" s="76">
        <v>7293039</v>
      </c>
      <c r="M1136" s="59">
        <v>1</v>
      </c>
    </row>
    <row r="1137" spans="2:24" ht="15" customHeight="1" x14ac:dyDescent="0.2">
      <c r="C1137" s="65"/>
      <c r="D1137" s="61"/>
      <c r="E1137" s="62"/>
      <c r="F1137" s="13"/>
      <c r="G1137" s="13"/>
      <c r="H1137" s="13"/>
      <c r="M1137" s="59">
        <v>1</v>
      </c>
      <c r="P1137" s="66"/>
      <c r="Q1137" s="66"/>
    </row>
    <row r="1138" spans="2:24" ht="15" customHeight="1" x14ac:dyDescent="0.2">
      <c r="C1138" s="60" t="s">
        <v>56</v>
      </c>
      <c r="D1138" s="61"/>
      <c r="E1138" s="62"/>
      <c r="F1138" s="82"/>
      <c r="G1138" s="82"/>
      <c r="H1138" s="82"/>
      <c r="M1138" s="59">
        <v>1</v>
      </c>
      <c r="P1138" s="66"/>
    </row>
    <row r="1139" spans="2:24" ht="15" customHeight="1" x14ac:dyDescent="0.2">
      <c r="C1139" s="64">
        <v>0</v>
      </c>
      <c r="D1139" s="61"/>
      <c r="E1139" s="62"/>
      <c r="F1139" s="82"/>
      <c r="G1139" s="82"/>
      <c r="H1139" s="82"/>
      <c r="M1139" s="59">
        <v>1</v>
      </c>
      <c r="P1139" s="66"/>
    </row>
    <row r="1140" spans="2:24" ht="15" customHeight="1" x14ac:dyDescent="0.2">
      <c r="C1140" s="65" t="s">
        <v>38</v>
      </c>
      <c r="D1140" s="61" t="s">
        <v>594</v>
      </c>
      <c r="E1140" s="62" t="s">
        <v>72</v>
      </c>
      <c r="F1140" s="13">
        <v>3215174</v>
      </c>
      <c r="G1140" s="13">
        <v>3454804</v>
      </c>
      <c r="H1140" s="13">
        <v>3505487</v>
      </c>
      <c r="I1140" s="66"/>
      <c r="J1140" s="66"/>
      <c r="K1140" s="66"/>
      <c r="L1140" s="66"/>
      <c r="M1140" s="67">
        <f>IF(LEN(E1140)&lt;2,0,1)</f>
        <v>1</v>
      </c>
      <c r="O1140" s="53">
        <v>9</v>
      </c>
      <c r="P1140" s="66">
        <v>1</v>
      </c>
      <c r="Q1140" s="66">
        <v>1</v>
      </c>
    </row>
    <row r="1141" spans="2:24" ht="15" hidden="1" customHeight="1" x14ac:dyDescent="0.2">
      <c r="C1141" s="65" t="s">
        <v>38</v>
      </c>
      <c r="D1141" s="61" t="s">
        <v>109</v>
      </c>
      <c r="E1141" s="62" t="s">
        <v>109</v>
      </c>
      <c r="F1141" s="68">
        <v>0</v>
      </c>
      <c r="G1141" s="68">
        <v>0</v>
      </c>
      <c r="H1141" s="68">
        <v>0</v>
      </c>
      <c r="M1141" s="67">
        <f>IF(LEN(E1141)&lt;2,0,1)</f>
        <v>0</v>
      </c>
      <c r="O1141" s="53">
        <v>9</v>
      </c>
      <c r="P1141" s="66">
        <v>1</v>
      </c>
      <c r="Q1141" s="53">
        <f>IF(P1141=P1140,Q1140+1,1)</f>
        <v>2</v>
      </c>
    </row>
    <row r="1142" spans="2:24" ht="15" hidden="1" customHeight="1" x14ac:dyDescent="0.2">
      <c r="C1142" s="65" t="s">
        <v>38</v>
      </c>
      <c r="D1142" s="61" t="s">
        <v>109</v>
      </c>
      <c r="E1142" s="62" t="s">
        <v>109</v>
      </c>
      <c r="F1142" s="68">
        <v>0</v>
      </c>
      <c r="G1142" s="68">
        <v>0</v>
      </c>
      <c r="H1142" s="68">
        <v>0</v>
      </c>
      <c r="M1142" s="67">
        <f>IF(LEN(E1142)&lt;2,0,1)</f>
        <v>0</v>
      </c>
      <c r="O1142" s="53">
        <v>9</v>
      </c>
      <c r="P1142" s="66">
        <v>1</v>
      </c>
      <c r="Q1142" s="53">
        <f>IF(P1142=P1141,Q1141+1,1)</f>
        <v>3</v>
      </c>
    </row>
    <row r="1143" spans="2:24" ht="15" hidden="1" customHeight="1" x14ac:dyDescent="0.2">
      <c r="C1143" s="65" t="s">
        <v>38</v>
      </c>
      <c r="D1143" s="61" t="s">
        <v>109</v>
      </c>
      <c r="E1143" s="62" t="s">
        <v>109</v>
      </c>
      <c r="F1143" s="68">
        <v>0</v>
      </c>
      <c r="G1143" s="68">
        <v>0</v>
      </c>
      <c r="H1143" s="68">
        <v>0</v>
      </c>
      <c r="M1143" s="67">
        <f>IF(LEN(E1143)&lt;2,0,1)</f>
        <v>0</v>
      </c>
      <c r="O1143" s="53">
        <v>9</v>
      </c>
      <c r="P1143" s="66">
        <v>1</v>
      </c>
      <c r="Q1143" s="53">
        <f>IF(P1143=P1142,Q1142+1,1)</f>
        <v>4</v>
      </c>
    </row>
    <row r="1144" spans="2:24" ht="15" hidden="1" customHeight="1" x14ac:dyDescent="0.2">
      <c r="C1144" s="65" t="s">
        <v>38</v>
      </c>
      <c r="D1144" s="61" t="s">
        <v>109</v>
      </c>
      <c r="E1144" s="62" t="s">
        <v>109</v>
      </c>
      <c r="F1144" s="68">
        <v>0</v>
      </c>
      <c r="G1144" s="68">
        <v>0</v>
      </c>
      <c r="H1144" s="68">
        <v>0</v>
      </c>
      <c r="M1144" s="67">
        <f>IF(LEN(E1144)&lt;2,0,1)</f>
        <v>0</v>
      </c>
      <c r="O1144" s="53">
        <v>9</v>
      </c>
      <c r="P1144" s="66">
        <v>1</v>
      </c>
      <c r="Q1144" s="53">
        <f>IF(P1144=P1143,Q1143+1,1)</f>
        <v>5</v>
      </c>
    </row>
    <row r="1145" spans="2:24" ht="5.0999999999999996" customHeight="1" x14ac:dyDescent="0.2">
      <c r="B1145" s="44"/>
      <c r="C1145" s="69"/>
      <c r="D1145" s="70"/>
      <c r="E1145" s="71"/>
      <c r="F1145" s="72"/>
      <c r="G1145" s="72"/>
      <c r="H1145" s="72"/>
      <c r="M1145" s="59">
        <f>IF(SUM(M1140:M1144)=0,0,1)</f>
        <v>1</v>
      </c>
      <c r="U1145" s="66"/>
      <c r="V1145" s="66"/>
      <c r="W1145" s="66"/>
      <c r="X1145" s="66"/>
    </row>
    <row r="1146" spans="2:24" ht="15" customHeight="1" x14ac:dyDescent="0.2">
      <c r="C1146" s="65"/>
      <c r="D1146" s="61"/>
      <c r="E1146" s="62"/>
      <c r="F1146" s="13"/>
      <c r="G1146" s="13"/>
      <c r="H1146" s="13"/>
      <c r="M1146" s="59">
        <f>IF(M1145=0,0,1)</f>
        <v>1</v>
      </c>
    </row>
    <row r="1147" spans="2:24" ht="15" customHeight="1" x14ac:dyDescent="0.2">
      <c r="C1147" s="65" t="s">
        <v>39</v>
      </c>
      <c r="D1147" s="61" t="s">
        <v>595</v>
      </c>
      <c r="E1147" s="62" t="s">
        <v>596</v>
      </c>
      <c r="F1147" s="13">
        <v>62693</v>
      </c>
      <c r="G1147" s="13">
        <v>66367</v>
      </c>
      <c r="H1147" s="13">
        <v>66518</v>
      </c>
      <c r="M1147" s="67">
        <f>IF(LEN(E1147)&lt;2,0,1)</f>
        <v>1</v>
      </c>
      <c r="O1147" s="53">
        <v>9</v>
      </c>
      <c r="P1147" s="53">
        <v>2</v>
      </c>
      <c r="Q1147" s="66">
        <v>1</v>
      </c>
    </row>
    <row r="1148" spans="2:24" ht="15" customHeight="1" x14ac:dyDescent="0.2">
      <c r="C1148" s="65" t="s">
        <v>39</v>
      </c>
      <c r="D1148" s="61" t="s">
        <v>597</v>
      </c>
      <c r="E1148" s="62" t="s">
        <v>598</v>
      </c>
      <c r="F1148" s="13">
        <v>55044</v>
      </c>
      <c r="G1148" s="13">
        <v>58439</v>
      </c>
      <c r="H1148" s="13">
        <v>58609</v>
      </c>
      <c r="M1148" s="67">
        <f t="shared" ref="M1148:M1157" si="160">IF(LEN(E1148)&lt;2,0,1)</f>
        <v>1</v>
      </c>
      <c r="O1148" s="53">
        <v>9</v>
      </c>
      <c r="P1148" s="53">
        <v>2</v>
      </c>
      <c r="Q1148" s="53">
        <f>IF(P1148=P1147,Q1147+1,1)</f>
        <v>2</v>
      </c>
    </row>
    <row r="1149" spans="2:24" ht="15" customHeight="1" x14ac:dyDescent="0.2">
      <c r="C1149" s="65" t="s">
        <v>39</v>
      </c>
      <c r="D1149" s="61" t="s">
        <v>599</v>
      </c>
      <c r="E1149" s="62" t="s">
        <v>600</v>
      </c>
      <c r="F1149" s="13">
        <v>50990</v>
      </c>
      <c r="G1149" s="13">
        <v>54587</v>
      </c>
      <c r="H1149" s="13">
        <v>55384</v>
      </c>
      <c r="M1149" s="67">
        <f t="shared" si="160"/>
        <v>1</v>
      </c>
      <c r="O1149" s="53">
        <v>9</v>
      </c>
      <c r="P1149" s="53">
        <v>2</v>
      </c>
      <c r="Q1149" s="53">
        <f t="shared" ref="Q1149:Q1157" si="161">IF(P1149=P1148,Q1148+1,1)</f>
        <v>3</v>
      </c>
    </row>
    <row r="1150" spans="2:24" ht="15" customHeight="1" x14ac:dyDescent="0.2">
      <c r="C1150" s="65" t="s">
        <v>39</v>
      </c>
      <c r="D1150" s="61" t="s">
        <v>601</v>
      </c>
      <c r="E1150" s="62" t="s">
        <v>602</v>
      </c>
      <c r="F1150" s="13">
        <v>101876</v>
      </c>
      <c r="G1150" s="13">
        <v>110087</v>
      </c>
      <c r="H1150" s="13">
        <v>112721</v>
      </c>
      <c r="M1150" s="67">
        <f t="shared" si="160"/>
        <v>1</v>
      </c>
      <c r="O1150" s="53">
        <v>9</v>
      </c>
      <c r="P1150" s="53">
        <v>2</v>
      </c>
      <c r="Q1150" s="53">
        <f t="shared" si="161"/>
        <v>4</v>
      </c>
    </row>
    <row r="1151" spans="2:24" ht="15" customHeight="1" x14ac:dyDescent="0.2">
      <c r="C1151" s="65" t="s">
        <v>39</v>
      </c>
      <c r="D1151" s="61" t="s">
        <v>603</v>
      </c>
      <c r="E1151" s="62" t="s">
        <v>604</v>
      </c>
      <c r="F1151" s="13">
        <v>108796</v>
      </c>
      <c r="G1151" s="13">
        <v>119269</v>
      </c>
      <c r="H1151" s="13">
        <v>123466</v>
      </c>
      <c r="M1151" s="67">
        <f t="shared" si="160"/>
        <v>1</v>
      </c>
      <c r="O1151" s="53">
        <v>9</v>
      </c>
      <c r="P1151" s="53">
        <v>2</v>
      </c>
      <c r="Q1151" s="53">
        <f t="shared" si="161"/>
        <v>5</v>
      </c>
    </row>
    <row r="1152" spans="2:24" ht="15" hidden="1" customHeight="1" x14ac:dyDescent="0.2">
      <c r="C1152" s="65" t="s">
        <v>39</v>
      </c>
      <c r="D1152" s="61" t="s">
        <v>109</v>
      </c>
      <c r="E1152" s="62" t="s">
        <v>109</v>
      </c>
      <c r="F1152" s="68">
        <v>0</v>
      </c>
      <c r="G1152" s="68">
        <v>0</v>
      </c>
      <c r="H1152" s="68">
        <v>0</v>
      </c>
      <c r="M1152" s="67">
        <f t="shared" si="160"/>
        <v>0</v>
      </c>
      <c r="O1152" s="53">
        <v>9</v>
      </c>
      <c r="P1152" s="53">
        <v>2</v>
      </c>
      <c r="Q1152" s="53">
        <f t="shared" si="161"/>
        <v>6</v>
      </c>
    </row>
    <row r="1153" spans="3:17" ht="15" hidden="1" customHeight="1" x14ac:dyDescent="0.2">
      <c r="C1153" s="65" t="s">
        <v>39</v>
      </c>
      <c r="D1153" s="61" t="s">
        <v>109</v>
      </c>
      <c r="E1153" s="62" t="s">
        <v>109</v>
      </c>
      <c r="F1153" s="68">
        <v>0</v>
      </c>
      <c r="G1153" s="68">
        <v>0</v>
      </c>
      <c r="H1153" s="68">
        <v>0</v>
      </c>
      <c r="M1153" s="67">
        <f t="shared" si="160"/>
        <v>0</v>
      </c>
      <c r="O1153" s="53">
        <v>9</v>
      </c>
      <c r="P1153" s="53">
        <v>2</v>
      </c>
      <c r="Q1153" s="53">
        <f t="shared" si="161"/>
        <v>7</v>
      </c>
    </row>
    <row r="1154" spans="3:17" ht="15" hidden="1" customHeight="1" x14ac:dyDescent="0.2">
      <c r="C1154" s="65" t="s">
        <v>39</v>
      </c>
      <c r="D1154" s="61" t="s">
        <v>109</v>
      </c>
      <c r="E1154" s="62" t="s">
        <v>109</v>
      </c>
      <c r="F1154" s="68">
        <v>0</v>
      </c>
      <c r="G1154" s="68">
        <v>0</v>
      </c>
      <c r="H1154" s="68">
        <v>0</v>
      </c>
      <c r="M1154" s="67">
        <f t="shared" si="160"/>
        <v>0</v>
      </c>
      <c r="O1154" s="53">
        <v>9</v>
      </c>
      <c r="P1154" s="53">
        <v>2</v>
      </c>
      <c r="Q1154" s="53">
        <f t="shared" si="161"/>
        <v>8</v>
      </c>
    </row>
    <row r="1155" spans="3:17" ht="15" hidden="1" customHeight="1" x14ac:dyDescent="0.2">
      <c r="C1155" s="65" t="s">
        <v>39</v>
      </c>
      <c r="D1155" s="61" t="s">
        <v>109</v>
      </c>
      <c r="E1155" s="62" t="s">
        <v>109</v>
      </c>
      <c r="F1155" s="68">
        <v>0</v>
      </c>
      <c r="G1155" s="68">
        <v>0</v>
      </c>
      <c r="H1155" s="68">
        <v>0</v>
      </c>
      <c r="M1155" s="67">
        <f t="shared" si="160"/>
        <v>0</v>
      </c>
      <c r="O1155" s="53">
        <v>9</v>
      </c>
      <c r="P1155" s="53">
        <v>2</v>
      </c>
      <c r="Q1155" s="53">
        <f t="shared" si="161"/>
        <v>9</v>
      </c>
    </row>
    <row r="1156" spans="3:17" ht="15" hidden="1" customHeight="1" x14ac:dyDescent="0.2">
      <c r="C1156" s="65" t="s">
        <v>39</v>
      </c>
      <c r="D1156" s="61" t="s">
        <v>109</v>
      </c>
      <c r="E1156" s="62" t="s">
        <v>109</v>
      </c>
      <c r="F1156" s="68">
        <v>0</v>
      </c>
      <c r="G1156" s="68">
        <v>0</v>
      </c>
      <c r="H1156" s="68">
        <v>0</v>
      </c>
      <c r="M1156" s="67">
        <f t="shared" si="160"/>
        <v>0</v>
      </c>
      <c r="O1156" s="53">
        <v>9</v>
      </c>
      <c r="P1156" s="53">
        <v>2</v>
      </c>
      <c r="Q1156" s="53">
        <f t="shared" si="161"/>
        <v>10</v>
      </c>
    </row>
    <row r="1157" spans="3:17" ht="15" customHeight="1" x14ac:dyDescent="0.2">
      <c r="C1157" s="65" t="s">
        <v>40</v>
      </c>
      <c r="D1157" s="61" t="s">
        <v>605</v>
      </c>
      <c r="E1157" s="62" t="s">
        <v>606</v>
      </c>
      <c r="F1157" s="13">
        <v>99472</v>
      </c>
      <c r="G1157" s="13">
        <v>102639</v>
      </c>
      <c r="H1157" s="13">
        <v>104699</v>
      </c>
      <c r="M1157" s="67">
        <f t="shared" si="160"/>
        <v>1</v>
      </c>
      <c r="O1157" s="53">
        <v>9</v>
      </c>
      <c r="P1157" s="53">
        <v>3</v>
      </c>
      <c r="Q1157" s="53">
        <f t="shared" si="161"/>
        <v>1</v>
      </c>
    </row>
    <row r="1158" spans="3:17" ht="15" customHeight="1" x14ac:dyDescent="0.2">
      <c r="C1158" s="73" t="s">
        <v>607</v>
      </c>
      <c r="D1158" s="74"/>
      <c r="E1158" s="75"/>
      <c r="F1158" s="76">
        <v>478871</v>
      </c>
      <c r="G1158" s="76">
        <v>511388</v>
      </c>
      <c r="H1158" s="76">
        <v>521397</v>
      </c>
      <c r="M1158" s="59">
        <f>IF(SUM(M1147:M1157)=0,0,1)</f>
        <v>1</v>
      </c>
    </row>
    <row r="1159" spans="3:17" ht="15" customHeight="1" x14ac:dyDescent="0.2">
      <c r="C1159" s="65"/>
      <c r="D1159" s="61"/>
      <c r="E1159" s="62"/>
      <c r="F1159" s="13"/>
      <c r="G1159" s="13"/>
      <c r="H1159" s="13"/>
      <c r="M1159" s="59">
        <f>IF(M1158=0,0,1)</f>
        <v>1</v>
      </c>
    </row>
    <row r="1160" spans="3:17" ht="15" customHeight="1" x14ac:dyDescent="0.2">
      <c r="C1160" s="65" t="s">
        <v>39</v>
      </c>
      <c r="D1160" s="61" t="s">
        <v>608</v>
      </c>
      <c r="E1160" s="62" t="s">
        <v>609</v>
      </c>
      <c r="F1160" s="13">
        <v>106666</v>
      </c>
      <c r="G1160" s="13">
        <v>114960</v>
      </c>
      <c r="H1160" s="13">
        <v>116996</v>
      </c>
      <c r="M1160" s="67">
        <f>IF(LEN(E1160)&lt;2,0,1)</f>
        <v>1</v>
      </c>
      <c r="O1160" s="53">
        <v>9</v>
      </c>
      <c r="P1160" s="53">
        <v>4</v>
      </c>
      <c r="Q1160" s="66">
        <v>1</v>
      </c>
    </row>
    <row r="1161" spans="3:17" ht="15" customHeight="1" x14ac:dyDescent="0.2">
      <c r="C1161" s="65" t="s">
        <v>39</v>
      </c>
      <c r="D1161" s="61" t="s">
        <v>610</v>
      </c>
      <c r="E1161" s="62" t="s">
        <v>611</v>
      </c>
      <c r="F1161" s="13">
        <v>171259</v>
      </c>
      <c r="G1161" s="13">
        <v>183640</v>
      </c>
      <c r="H1161" s="13">
        <v>185945</v>
      </c>
      <c r="M1161" s="67">
        <f t="shared" ref="M1161:M1170" si="162">IF(LEN(E1161)&lt;2,0,1)</f>
        <v>1</v>
      </c>
      <c r="O1161" s="53">
        <v>9</v>
      </c>
      <c r="P1161" s="53">
        <v>4</v>
      </c>
      <c r="Q1161" s="53">
        <f>IF(P1161=P1160,Q1160+1,1)</f>
        <v>2</v>
      </c>
    </row>
    <row r="1162" spans="3:17" ht="15" customHeight="1" x14ac:dyDescent="0.2">
      <c r="C1162" s="65" t="s">
        <v>39</v>
      </c>
      <c r="D1162" s="61" t="s">
        <v>612</v>
      </c>
      <c r="E1162" s="62" t="s">
        <v>613</v>
      </c>
      <c r="F1162" s="13">
        <v>157136</v>
      </c>
      <c r="G1162" s="13">
        <v>169730</v>
      </c>
      <c r="H1162" s="13">
        <v>173121</v>
      </c>
      <c r="M1162" s="67">
        <f t="shared" si="162"/>
        <v>1</v>
      </c>
      <c r="O1162" s="53">
        <v>9</v>
      </c>
      <c r="P1162" s="53">
        <v>4</v>
      </c>
      <c r="Q1162" s="53">
        <f t="shared" ref="Q1162:Q1170" si="163">IF(P1162=P1161,Q1161+1,1)</f>
        <v>3</v>
      </c>
    </row>
    <row r="1163" spans="3:17" ht="15" customHeight="1" x14ac:dyDescent="0.2">
      <c r="C1163" s="65" t="s">
        <v>39</v>
      </c>
      <c r="D1163" s="61" t="s">
        <v>614</v>
      </c>
      <c r="E1163" s="62" t="s">
        <v>615</v>
      </c>
      <c r="F1163" s="13">
        <v>131552</v>
      </c>
      <c r="G1163" s="13">
        <v>139672</v>
      </c>
      <c r="H1163" s="13">
        <v>140032</v>
      </c>
      <c r="M1163" s="67">
        <f t="shared" si="162"/>
        <v>1</v>
      </c>
      <c r="O1163" s="53">
        <v>9</v>
      </c>
      <c r="P1163" s="53">
        <v>4</v>
      </c>
      <c r="Q1163" s="53">
        <f t="shared" si="163"/>
        <v>4</v>
      </c>
    </row>
    <row r="1164" spans="3:17" ht="15" customHeight="1" x14ac:dyDescent="0.2">
      <c r="C1164" s="65" t="s">
        <v>39</v>
      </c>
      <c r="D1164" s="61" t="s">
        <v>616</v>
      </c>
      <c r="E1164" s="62" t="s">
        <v>617</v>
      </c>
      <c r="F1164" s="13">
        <v>87617</v>
      </c>
      <c r="G1164" s="13">
        <v>92646</v>
      </c>
      <c r="H1164" s="13">
        <v>92769</v>
      </c>
      <c r="M1164" s="67">
        <f t="shared" si="162"/>
        <v>1</v>
      </c>
      <c r="O1164" s="53">
        <v>9</v>
      </c>
      <c r="P1164" s="53">
        <v>4</v>
      </c>
      <c r="Q1164" s="53">
        <f t="shared" si="163"/>
        <v>5</v>
      </c>
    </row>
    <row r="1165" spans="3:17" ht="15" hidden="1" customHeight="1" x14ac:dyDescent="0.2">
      <c r="C1165" s="65" t="s">
        <v>39</v>
      </c>
      <c r="D1165" s="61" t="s">
        <v>109</v>
      </c>
      <c r="E1165" s="62" t="s">
        <v>109</v>
      </c>
      <c r="F1165" s="68">
        <v>0</v>
      </c>
      <c r="G1165" s="68">
        <v>0</v>
      </c>
      <c r="H1165" s="68">
        <v>0</v>
      </c>
      <c r="M1165" s="67">
        <f t="shared" si="162"/>
        <v>0</v>
      </c>
      <c r="O1165" s="53">
        <v>9</v>
      </c>
      <c r="P1165" s="53">
        <v>4</v>
      </c>
      <c r="Q1165" s="53">
        <f t="shared" si="163"/>
        <v>6</v>
      </c>
    </row>
    <row r="1166" spans="3:17" ht="15" hidden="1" customHeight="1" x14ac:dyDescent="0.2">
      <c r="C1166" s="65" t="s">
        <v>39</v>
      </c>
      <c r="D1166" s="61" t="s">
        <v>109</v>
      </c>
      <c r="E1166" s="62" t="s">
        <v>109</v>
      </c>
      <c r="F1166" s="68">
        <v>0</v>
      </c>
      <c r="G1166" s="68">
        <v>0</v>
      </c>
      <c r="H1166" s="68">
        <v>0</v>
      </c>
      <c r="M1166" s="67">
        <f t="shared" si="162"/>
        <v>0</v>
      </c>
      <c r="O1166" s="53">
        <v>9</v>
      </c>
      <c r="P1166" s="53">
        <v>4</v>
      </c>
      <c r="Q1166" s="53">
        <f t="shared" si="163"/>
        <v>7</v>
      </c>
    </row>
    <row r="1167" spans="3:17" ht="15" hidden="1" customHeight="1" x14ac:dyDescent="0.2">
      <c r="C1167" s="65" t="s">
        <v>39</v>
      </c>
      <c r="D1167" s="61" t="s">
        <v>109</v>
      </c>
      <c r="E1167" s="62" t="s">
        <v>109</v>
      </c>
      <c r="F1167" s="68">
        <v>0</v>
      </c>
      <c r="G1167" s="68">
        <v>0</v>
      </c>
      <c r="H1167" s="68">
        <v>0</v>
      </c>
      <c r="M1167" s="67">
        <f t="shared" si="162"/>
        <v>0</v>
      </c>
      <c r="O1167" s="53">
        <v>9</v>
      </c>
      <c r="P1167" s="53">
        <v>4</v>
      </c>
      <c r="Q1167" s="53">
        <f t="shared" si="163"/>
        <v>8</v>
      </c>
    </row>
    <row r="1168" spans="3:17" ht="15" hidden="1" customHeight="1" x14ac:dyDescent="0.2">
      <c r="C1168" s="65" t="s">
        <v>39</v>
      </c>
      <c r="D1168" s="61" t="s">
        <v>109</v>
      </c>
      <c r="E1168" s="62" t="s">
        <v>109</v>
      </c>
      <c r="F1168" s="68">
        <v>0</v>
      </c>
      <c r="G1168" s="68">
        <v>0</v>
      </c>
      <c r="H1168" s="68">
        <v>0</v>
      </c>
      <c r="M1168" s="67">
        <f t="shared" si="162"/>
        <v>0</v>
      </c>
      <c r="O1168" s="53">
        <v>9</v>
      </c>
      <c r="P1168" s="53">
        <v>4</v>
      </c>
      <c r="Q1168" s="53">
        <f t="shared" si="163"/>
        <v>9</v>
      </c>
    </row>
    <row r="1169" spans="3:17" ht="15" hidden="1" customHeight="1" x14ac:dyDescent="0.2">
      <c r="C1169" s="65" t="s">
        <v>39</v>
      </c>
      <c r="D1169" s="61" t="s">
        <v>109</v>
      </c>
      <c r="E1169" s="62" t="s">
        <v>109</v>
      </c>
      <c r="F1169" s="68">
        <v>0</v>
      </c>
      <c r="G1169" s="68">
        <v>0</v>
      </c>
      <c r="H1169" s="68">
        <v>0</v>
      </c>
      <c r="M1169" s="67">
        <f t="shared" si="162"/>
        <v>0</v>
      </c>
      <c r="O1169" s="53">
        <v>9</v>
      </c>
      <c r="P1169" s="53">
        <v>4</v>
      </c>
      <c r="Q1169" s="53">
        <f t="shared" si="163"/>
        <v>10</v>
      </c>
    </row>
    <row r="1170" spans="3:17" ht="15" customHeight="1" x14ac:dyDescent="0.2">
      <c r="C1170" s="65" t="s">
        <v>40</v>
      </c>
      <c r="D1170" s="61" t="s">
        <v>618</v>
      </c>
      <c r="E1170" s="62" t="s">
        <v>619</v>
      </c>
      <c r="F1170" s="13">
        <v>245208</v>
      </c>
      <c r="G1170" s="13">
        <v>251220</v>
      </c>
      <c r="H1170" s="13">
        <v>256691</v>
      </c>
      <c r="M1170" s="67">
        <f t="shared" si="162"/>
        <v>1</v>
      </c>
      <c r="O1170" s="53">
        <v>9</v>
      </c>
      <c r="P1170" s="53">
        <v>5</v>
      </c>
      <c r="Q1170" s="53">
        <f t="shared" si="163"/>
        <v>1</v>
      </c>
    </row>
    <row r="1171" spans="3:17" ht="15" customHeight="1" x14ac:dyDescent="0.2">
      <c r="C1171" s="73" t="s">
        <v>620</v>
      </c>
      <c r="D1171" s="74"/>
      <c r="E1171" s="75"/>
      <c r="F1171" s="76">
        <v>899438</v>
      </c>
      <c r="G1171" s="76">
        <v>951868</v>
      </c>
      <c r="H1171" s="76">
        <v>965554</v>
      </c>
      <c r="M1171" s="59">
        <f>IF(SUM(M1160:M1170)=0,0,1)</f>
        <v>1</v>
      </c>
    </row>
    <row r="1172" spans="3:17" ht="15" customHeight="1" x14ac:dyDescent="0.2">
      <c r="C1172" s="65"/>
      <c r="D1172" s="61"/>
      <c r="E1172" s="62"/>
      <c r="F1172" s="13"/>
      <c r="G1172" s="13"/>
      <c r="H1172" s="13"/>
      <c r="M1172" s="59">
        <f>IF(M1171=0,0,1)</f>
        <v>1</v>
      </c>
    </row>
    <row r="1173" spans="3:17" ht="15" customHeight="1" x14ac:dyDescent="0.2">
      <c r="C1173" s="65" t="s">
        <v>39</v>
      </c>
      <c r="D1173" s="61" t="s">
        <v>621</v>
      </c>
      <c r="E1173" s="62" t="s">
        <v>622</v>
      </c>
      <c r="F1173" s="13">
        <v>106976</v>
      </c>
      <c r="G1173" s="13">
        <v>113634</v>
      </c>
      <c r="H1173" s="13">
        <v>113700</v>
      </c>
      <c r="M1173" s="67">
        <f>IF(LEN(E1173)&lt;2,0,1)</f>
        <v>1</v>
      </c>
      <c r="O1173" s="53">
        <v>9</v>
      </c>
      <c r="P1173" s="53">
        <v>6</v>
      </c>
      <c r="Q1173" s="66">
        <v>1</v>
      </c>
    </row>
    <row r="1174" spans="3:17" ht="15" customHeight="1" x14ac:dyDescent="0.2">
      <c r="C1174" s="65" t="s">
        <v>39</v>
      </c>
      <c r="D1174" s="61" t="s">
        <v>623</v>
      </c>
      <c r="E1174" s="62" t="s">
        <v>624</v>
      </c>
      <c r="F1174" s="13">
        <v>123897</v>
      </c>
      <c r="G1174" s="13">
        <v>134094</v>
      </c>
      <c r="H1174" s="13">
        <v>137062</v>
      </c>
      <c r="M1174" s="67">
        <f t="shared" ref="M1174:M1183" si="164">IF(LEN(E1174)&lt;2,0,1)</f>
        <v>1</v>
      </c>
      <c r="O1174" s="53">
        <v>9</v>
      </c>
      <c r="P1174" s="53">
        <v>6</v>
      </c>
      <c r="Q1174" s="53">
        <f>IF(P1174=P1173,Q1173+1,1)</f>
        <v>2</v>
      </c>
    </row>
    <row r="1175" spans="3:17" ht="15" customHeight="1" x14ac:dyDescent="0.2">
      <c r="C1175" s="65" t="s">
        <v>39</v>
      </c>
      <c r="D1175" s="61" t="s">
        <v>625</v>
      </c>
      <c r="E1175" s="62" t="s">
        <v>626</v>
      </c>
      <c r="F1175" s="13">
        <v>33290</v>
      </c>
      <c r="G1175" s="13">
        <v>35287</v>
      </c>
      <c r="H1175" s="13">
        <v>35444</v>
      </c>
      <c r="M1175" s="67">
        <f t="shared" si="164"/>
        <v>1</v>
      </c>
      <c r="O1175" s="53">
        <v>9</v>
      </c>
      <c r="P1175" s="53">
        <v>6</v>
      </c>
      <c r="Q1175" s="53">
        <f t="shared" ref="Q1175:Q1183" si="165">IF(P1175=P1174,Q1174+1,1)</f>
        <v>3</v>
      </c>
    </row>
    <row r="1176" spans="3:17" ht="15" customHeight="1" x14ac:dyDescent="0.2">
      <c r="C1176" s="65" t="s">
        <v>39</v>
      </c>
      <c r="D1176" s="61" t="s">
        <v>627</v>
      </c>
      <c r="E1176" s="62" t="s">
        <v>628</v>
      </c>
      <c r="F1176" s="13">
        <v>35471</v>
      </c>
      <c r="G1176" s="13">
        <v>37775</v>
      </c>
      <c r="H1176" s="13">
        <v>38114</v>
      </c>
      <c r="M1176" s="67">
        <f t="shared" si="164"/>
        <v>1</v>
      </c>
      <c r="O1176" s="53">
        <v>9</v>
      </c>
      <c r="P1176" s="53">
        <v>6</v>
      </c>
      <c r="Q1176" s="53">
        <f t="shared" si="165"/>
        <v>4</v>
      </c>
    </row>
    <row r="1177" spans="3:17" ht="15" hidden="1" customHeight="1" x14ac:dyDescent="0.2">
      <c r="C1177" s="65" t="s">
        <v>39</v>
      </c>
      <c r="D1177" s="61" t="s">
        <v>109</v>
      </c>
      <c r="E1177" s="62" t="s">
        <v>109</v>
      </c>
      <c r="F1177" s="68">
        <v>0</v>
      </c>
      <c r="G1177" s="68">
        <v>0</v>
      </c>
      <c r="H1177" s="68">
        <v>0</v>
      </c>
      <c r="M1177" s="67">
        <f t="shared" si="164"/>
        <v>0</v>
      </c>
      <c r="O1177" s="53">
        <v>9</v>
      </c>
      <c r="P1177" s="53">
        <v>6</v>
      </c>
      <c r="Q1177" s="53">
        <f t="shared" si="165"/>
        <v>5</v>
      </c>
    </row>
    <row r="1178" spans="3:17" ht="15" hidden="1" customHeight="1" x14ac:dyDescent="0.2">
      <c r="C1178" s="65" t="s">
        <v>39</v>
      </c>
      <c r="D1178" s="61" t="s">
        <v>109</v>
      </c>
      <c r="E1178" s="62" t="s">
        <v>109</v>
      </c>
      <c r="F1178" s="68">
        <v>0</v>
      </c>
      <c r="G1178" s="68">
        <v>0</v>
      </c>
      <c r="H1178" s="68">
        <v>0</v>
      </c>
      <c r="M1178" s="67">
        <f t="shared" si="164"/>
        <v>0</v>
      </c>
      <c r="O1178" s="53">
        <v>9</v>
      </c>
      <c r="P1178" s="53">
        <v>6</v>
      </c>
      <c r="Q1178" s="53">
        <f t="shared" si="165"/>
        <v>6</v>
      </c>
    </row>
    <row r="1179" spans="3:17" ht="15" hidden="1" customHeight="1" x14ac:dyDescent="0.2">
      <c r="C1179" s="65" t="s">
        <v>39</v>
      </c>
      <c r="D1179" s="61" t="s">
        <v>109</v>
      </c>
      <c r="E1179" s="62" t="s">
        <v>109</v>
      </c>
      <c r="F1179" s="68">
        <v>0</v>
      </c>
      <c r="G1179" s="68">
        <v>0</v>
      </c>
      <c r="H1179" s="68">
        <v>0</v>
      </c>
      <c r="M1179" s="67">
        <f t="shared" si="164"/>
        <v>0</v>
      </c>
      <c r="O1179" s="53">
        <v>9</v>
      </c>
      <c r="P1179" s="53">
        <v>6</v>
      </c>
      <c r="Q1179" s="53">
        <f t="shared" si="165"/>
        <v>7</v>
      </c>
    </row>
    <row r="1180" spans="3:17" ht="15" hidden="1" customHeight="1" x14ac:dyDescent="0.2">
      <c r="C1180" s="65" t="s">
        <v>39</v>
      </c>
      <c r="D1180" s="61" t="s">
        <v>109</v>
      </c>
      <c r="E1180" s="62" t="s">
        <v>109</v>
      </c>
      <c r="F1180" s="68">
        <v>0</v>
      </c>
      <c r="G1180" s="68">
        <v>0</v>
      </c>
      <c r="H1180" s="68">
        <v>0</v>
      </c>
      <c r="M1180" s="67">
        <f t="shared" si="164"/>
        <v>0</v>
      </c>
      <c r="O1180" s="53">
        <v>9</v>
      </c>
      <c r="P1180" s="53">
        <v>6</v>
      </c>
      <c r="Q1180" s="53">
        <f t="shared" si="165"/>
        <v>8</v>
      </c>
    </row>
    <row r="1181" spans="3:17" ht="15" hidden="1" customHeight="1" x14ac:dyDescent="0.2">
      <c r="C1181" s="65" t="s">
        <v>39</v>
      </c>
      <c r="D1181" s="61" t="s">
        <v>109</v>
      </c>
      <c r="E1181" s="62" t="s">
        <v>109</v>
      </c>
      <c r="F1181" s="68">
        <v>0</v>
      </c>
      <c r="G1181" s="68">
        <v>0</v>
      </c>
      <c r="H1181" s="68">
        <v>0</v>
      </c>
      <c r="M1181" s="67">
        <f t="shared" si="164"/>
        <v>0</v>
      </c>
      <c r="O1181" s="53">
        <v>9</v>
      </c>
      <c r="P1181" s="53">
        <v>6</v>
      </c>
      <c r="Q1181" s="53">
        <f t="shared" si="165"/>
        <v>9</v>
      </c>
    </row>
    <row r="1182" spans="3:17" ht="15" hidden="1" customHeight="1" x14ac:dyDescent="0.2">
      <c r="C1182" s="65" t="s">
        <v>39</v>
      </c>
      <c r="D1182" s="61" t="s">
        <v>109</v>
      </c>
      <c r="E1182" s="62" t="s">
        <v>109</v>
      </c>
      <c r="F1182" s="68">
        <v>0</v>
      </c>
      <c r="G1182" s="68">
        <v>0</v>
      </c>
      <c r="H1182" s="68">
        <v>0</v>
      </c>
      <c r="M1182" s="67">
        <f t="shared" si="164"/>
        <v>0</v>
      </c>
      <c r="O1182" s="53">
        <v>9</v>
      </c>
      <c r="P1182" s="53">
        <v>6</v>
      </c>
      <c r="Q1182" s="53">
        <f t="shared" si="165"/>
        <v>10</v>
      </c>
    </row>
    <row r="1183" spans="3:17" ht="15" customHeight="1" x14ac:dyDescent="0.2">
      <c r="C1183" s="65" t="s">
        <v>40</v>
      </c>
      <c r="D1183" s="61" t="s">
        <v>629</v>
      </c>
      <c r="E1183" s="62" t="s">
        <v>630</v>
      </c>
      <c r="F1183" s="13">
        <v>77375</v>
      </c>
      <c r="G1183" s="13">
        <v>79984</v>
      </c>
      <c r="H1183" s="13">
        <v>81348</v>
      </c>
      <c r="M1183" s="67">
        <f t="shared" si="164"/>
        <v>1</v>
      </c>
      <c r="O1183" s="53">
        <v>9</v>
      </c>
      <c r="P1183" s="53">
        <v>7</v>
      </c>
      <c r="Q1183" s="53">
        <f t="shared" si="165"/>
        <v>1</v>
      </c>
    </row>
    <row r="1184" spans="3:17" ht="15" customHeight="1" x14ac:dyDescent="0.2">
      <c r="C1184" s="73" t="s">
        <v>631</v>
      </c>
      <c r="D1184" s="74"/>
      <c r="E1184" s="75"/>
      <c r="F1184" s="76">
        <v>377009</v>
      </c>
      <c r="G1184" s="76">
        <v>400774</v>
      </c>
      <c r="H1184" s="76">
        <v>405668</v>
      </c>
      <c r="M1184" s="59">
        <f>IF(SUM(M1173:M1183)=0,0,1)</f>
        <v>1</v>
      </c>
    </row>
    <row r="1185" spans="3:17" ht="15" customHeight="1" x14ac:dyDescent="0.2">
      <c r="C1185" s="65"/>
      <c r="D1185" s="61"/>
      <c r="E1185" s="62"/>
      <c r="F1185" s="13"/>
      <c r="G1185" s="13"/>
      <c r="H1185" s="13"/>
      <c r="M1185" s="59">
        <f>IF(M1184=0,0,1)</f>
        <v>1</v>
      </c>
    </row>
    <row r="1186" spans="3:17" ht="15" customHeight="1" x14ac:dyDescent="0.2">
      <c r="C1186" s="65" t="s">
        <v>39</v>
      </c>
      <c r="D1186" s="61" t="s">
        <v>632</v>
      </c>
      <c r="E1186" s="62" t="s">
        <v>633</v>
      </c>
      <c r="F1186" s="13">
        <v>30553</v>
      </c>
      <c r="G1186" s="13">
        <v>31856</v>
      </c>
      <c r="H1186" s="13">
        <v>31393</v>
      </c>
      <c r="M1186" s="67">
        <f>IF(LEN(E1186)&lt;2,0,1)</f>
        <v>1</v>
      </c>
      <c r="O1186" s="53">
        <v>9</v>
      </c>
      <c r="P1186" s="53">
        <v>8</v>
      </c>
      <c r="Q1186" s="66">
        <v>1</v>
      </c>
    </row>
    <row r="1187" spans="3:17" ht="15" customHeight="1" x14ac:dyDescent="0.2">
      <c r="C1187" s="65" t="s">
        <v>39</v>
      </c>
      <c r="D1187" s="61" t="s">
        <v>634</v>
      </c>
      <c r="E1187" s="62" t="s">
        <v>635</v>
      </c>
      <c r="F1187" s="13">
        <v>48843</v>
      </c>
      <c r="G1187" s="13">
        <v>51693</v>
      </c>
      <c r="H1187" s="13">
        <v>51874</v>
      </c>
      <c r="M1187" s="67">
        <f t="shared" ref="M1187:M1196" si="166">IF(LEN(E1187)&lt;2,0,1)</f>
        <v>1</v>
      </c>
      <c r="O1187" s="53">
        <v>9</v>
      </c>
      <c r="P1187" s="53">
        <v>8</v>
      </c>
      <c r="Q1187" s="53">
        <f>IF(P1187=P1186,Q1186+1,1)</f>
        <v>2</v>
      </c>
    </row>
    <row r="1188" spans="3:17" ht="15" customHeight="1" x14ac:dyDescent="0.2">
      <c r="C1188" s="65" t="s">
        <v>39</v>
      </c>
      <c r="D1188" s="61" t="s">
        <v>636</v>
      </c>
      <c r="E1188" s="62" t="s">
        <v>637</v>
      </c>
      <c r="F1188" s="13">
        <v>105409</v>
      </c>
      <c r="G1188" s="13">
        <v>112523</v>
      </c>
      <c r="H1188" s="13">
        <v>113576</v>
      </c>
      <c r="M1188" s="67">
        <f t="shared" si="166"/>
        <v>1</v>
      </c>
      <c r="O1188" s="53">
        <v>9</v>
      </c>
      <c r="P1188" s="53">
        <v>8</v>
      </c>
      <c r="Q1188" s="53">
        <f t="shared" ref="Q1188:Q1196" si="167">IF(P1188=P1187,Q1187+1,1)</f>
        <v>3</v>
      </c>
    </row>
    <row r="1189" spans="3:17" ht="15" customHeight="1" x14ac:dyDescent="0.2">
      <c r="C1189" s="65" t="s">
        <v>39</v>
      </c>
      <c r="D1189" s="61" t="s">
        <v>638</v>
      </c>
      <c r="E1189" s="62" t="s">
        <v>639</v>
      </c>
      <c r="F1189" s="13">
        <v>170498</v>
      </c>
      <c r="G1189" s="13">
        <v>182794</v>
      </c>
      <c r="H1189" s="13">
        <v>185060</v>
      </c>
      <c r="M1189" s="67">
        <f t="shared" si="166"/>
        <v>1</v>
      </c>
      <c r="O1189" s="53">
        <v>9</v>
      </c>
      <c r="P1189" s="53">
        <v>8</v>
      </c>
      <c r="Q1189" s="53">
        <f t="shared" si="167"/>
        <v>4</v>
      </c>
    </row>
    <row r="1190" spans="3:17" ht="15" customHeight="1" x14ac:dyDescent="0.2">
      <c r="C1190" s="65" t="s">
        <v>39</v>
      </c>
      <c r="D1190" s="61" t="s">
        <v>640</v>
      </c>
      <c r="E1190" s="62" t="s">
        <v>641</v>
      </c>
      <c r="F1190" s="13">
        <v>80955</v>
      </c>
      <c r="G1190" s="13">
        <v>85225</v>
      </c>
      <c r="H1190" s="13">
        <v>84727</v>
      </c>
      <c r="M1190" s="67">
        <f t="shared" si="166"/>
        <v>1</v>
      </c>
      <c r="O1190" s="53">
        <v>9</v>
      </c>
      <c r="P1190" s="53">
        <v>8</v>
      </c>
      <c r="Q1190" s="53">
        <f t="shared" si="167"/>
        <v>5</v>
      </c>
    </row>
    <row r="1191" spans="3:17" ht="15" customHeight="1" x14ac:dyDescent="0.2">
      <c r="C1191" s="65" t="s">
        <v>39</v>
      </c>
      <c r="D1191" s="61" t="s">
        <v>642</v>
      </c>
      <c r="E1191" s="62" t="s">
        <v>643</v>
      </c>
      <c r="F1191" s="13">
        <v>111953</v>
      </c>
      <c r="G1191" s="13">
        <v>122633</v>
      </c>
      <c r="H1191" s="13">
        <v>126328</v>
      </c>
      <c r="M1191" s="67">
        <f t="shared" si="166"/>
        <v>1</v>
      </c>
      <c r="O1191" s="53">
        <v>9</v>
      </c>
      <c r="P1191" s="53">
        <v>8</v>
      </c>
      <c r="Q1191" s="53">
        <f t="shared" si="167"/>
        <v>6</v>
      </c>
    </row>
    <row r="1192" spans="3:17" ht="15" customHeight="1" x14ac:dyDescent="0.2">
      <c r="C1192" s="65" t="s">
        <v>39</v>
      </c>
      <c r="D1192" s="61" t="s">
        <v>644</v>
      </c>
      <c r="E1192" s="62" t="s">
        <v>645</v>
      </c>
      <c r="F1192" s="13">
        <v>98572</v>
      </c>
      <c r="G1192" s="13">
        <v>105702</v>
      </c>
      <c r="H1192" s="13">
        <v>106933</v>
      </c>
      <c r="M1192" s="67">
        <f t="shared" si="166"/>
        <v>1</v>
      </c>
      <c r="O1192" s="53">
        <v>9</v>
      </c>
      <c r="P1192" s="53">
        <v>8</v>
      </c>
      <c r="Q1192" s="53">
        <f t="shared" si="167"/>
        <v>7</v>
      </c>
    </row>
    <row r="1193" spans="3:17" ht="15" hidden="1" customHeight="1" x14ac:dyDescent="0.2">
      <c r="C1193" s="65" t="s">
        <v>39</v>
      </c>
      <c r="D1193" s="61" t="s">
        <v>109</v>
      </c>
      <c r="E1193" s="62" t="s">
        <v>109</v>
      </c>
      <c r="F1193" s="68">
        <v>0</v>
      </c>
      <c r="G1193" s="68">
        <v>0</v>
      </c>
      <c r="H1193" s="68">
        <v>0</v>
      </c>
      <c r="M1193" s="67">
        <f t="shared" si="166"/>
        <v>0</v>
      </c>
      <c r="O1193" s="53">
        <v>9</v>
      </c>
      <c r="P1193" s="53">
        <v>8</v>
      </c>
      <c r="Q1193" s="53">
        <f t="shared" si="167"/>
        <v>8</v>
      </c>
    </row>
    <row r="1194" spans="3:17" ht="15" hidden="1" customHeight="1" x14ac:dyDescent="0.2">
      <c r="C1194" s="65" t="s">
        <v>39</v>
      </c>
      <c r="D1194" s="61" t="s">
        <v>109</v>
      </c>
      <c r="E1194" s="62" t="s">
        <v>109</v>
      </c>
      <c r="F1194" s="68">
        <v>0</v>
      </c>
      <c r="G1194" s="68">
        <v>0</v>
      </c>
      <c r="H1194" s="68">
        <v>0</v>
      </c>
      <c r="M1194" s="67">
        <f t="shared" si="166"/>
        <v>0</v>
      </c>
      <c r="O1194" s="53">
        <v>9</v>
      </c>
      <c r="P1194" s="53">
        <v>8</v>
      </c>
      <c r="Q1194" s="53">
        <f t="shared" si="167"/>
        <v>9</v>
      </c>
    </row>
    <row r="1195" spans="3:17" ht="15" hidden="1" customHeight="1" x14ac:dyDescent="0.2">
      <c r="C1195" s="65" t="s">
        <v>39</v>
      </c>
      <c r="D1195" s="61" t="s">
        <v>109</v>
      </c>
      <c r="E1195" s="62" t="s">
        <v>109</v>
      </c>
      <c r="F1195" s="68">
        <v>0</v>
      </c>
      <c r="G1195" s="68">
        <v>0</v>
      </c>
      <c r="H1195" s="68">
        <v>0</v>
      </c>
      <c r="M1195" s="67">
        <f t="shared" si="166"/>
        <v>0</v>
      </c>
      <c r="O1195" s="53">
        <v>9</v>
      </c>
      <c r="P1195" s="53">
        <v>8</v>
      </c>
      <c r="Q1195" s="53">
        <f t="shared" si="167"/>
        <v>10</v>
      </c>
    </row>
    <row r="1196" spans="3:17" ht="15" customHeight="1" x14ac:dyDescent="0.2">
      <c r="C1196" s="65" t="s">
        <v>40</v>
      </c>
      <c r="D1196" s="61" t="s">
        <v>646</v>
      </c>
      <c r="E1196" s="62" t="s">
        <v>647</v>
      </c>
      <c r="F1196" s="13">
        <v>167653</v>
      </c>
      <c r="G1196" s="13">
        <v>172405</v>
      </c>
      <c r="H1196" s="13">
        <v>175879</v>
      </c>
      <c r="M1196" s="67">
        <f t="shared" si="166"/>
        <v>1</v>
      </c>
      <c r="O1196" s="53">
        <v>9</v>
      </c>
      <c r="P1196" s="53">
        <v>9</v>
      </c>
      <c r="Q1196" s="53">
        <f t="shared" si="167"/>
        <v>1</v>
      </c>
    </row>
    <row r="1197" spans="3:17" ht="15" customHeight="1" x14ac:dyDescent="0.2">
      <c r="C1197" s="73" t="s">
        <v>648</v>
      </c>
      <c r="D1197" s="74"/>
      <c r="E1197" s="75"/>
      <c r="F1197" s="76">
        <v>814436</v>
      </c>
      <c r="G1197" s="76">
        <v>864831</v>
      </c>
      <c r="H1197" s="76">
        <v>875770</v>
      </c>
      <c r="M1197" s="59">
        <f>IF(SUM(M1186:M1196)=0,0,1)</f>
        <v>1</v>
      </c>
    </row>
    <row r="1198" spans="3:17" ht="15" customHeight="1" x14ac:dyDescent="0.2">
      <c r="C1198" s="65"/>
      <c r="D1198" s="61"/>
      <c r="E1198" s="62"/>
      <c r="F1198" s="13"/>
      <c r="G1198" s="13"/>
      <c r="H1198" s="13"/>
      <c r="M1198" s="59">
        <f>IF(M1197=0,0,1)</f>
        <v>1</v>
      </c>
    </row>
    <row r="1199" spans="3:17" ht="15" customHeight="1" x14ac:dyDescent="0.2">
      <c r="C1199" s="65" t="s">
        <v>39</v>
      </c>
      <c r="D1199" s="61" t="s">
        <v>649</v>
      </c>
      <c r="E1199" s="62" t="s">
        <v>650</v>
      </c>
      <c r="F1199" s="13">
        <v>18461</v>
      </c>
      <c r="G1199" s="13">
        <v>19470</v>
      </c>
      <c r="H1199" s="13">
        <v>19496</v>
      </c>
      <c r="M1199" s="67">
        <f>IF(LEN(E1199)&lt;2,0,1)</f>
        <v>1</v>
      </c>
      <c r="O1199" s="53">
        <v>9</v>
      </c>
      <c r="P1199" s="53">
        <v>10</v>
      </c>
      <c r="Q1199" s="66">
        <v>1</v>
      </c>
    </row>
    <row r="1200" spans="3:17" ht="15" customHeight="1" x14ac:dyDescent="0.2">
      <c r="C1200" s="65" t="s">
        <v>39</v>
      </c>
      <c r="D1200" s="61" t="s">
        <v>651</v>
      </c>
      <c r="E1200" s="62" t="s">
        <v>652</v>
      </c>
      <c r="F1200" s="13">
        <v>24054</v>
      </c>
      <c r="G1200" s="13">
        <v>25533</v>
      </c>
      <c r="H1200" s="13">
        <v>25660</v>
      </c>
      <c r="M1200" s="67">
        <f t="shared" ref="M1200:M1209" si="168">IF(LEN(E1200)&lt;2,0,1)</f>
        <v>1</v>
      </c>
      <c r="O1200" s="53">
        <v>9</v>
      </c>
      <c r="P1200" s="53">
        <v>10</v>
      </c>
      <c r="Q1200" s="53">
        <f>IF(P1200=P1199,Q1199+1,1)</f>
        <v>2</v>
      </c>
    </row>
    <row r="1201" spans="3:17" ht="15" customHeight="1" x14ac:dyDescent="0.2">
      <c r="C1201" s="65" t="s">
        <v>39</v>
      </c>
      <c r="D1201" s="61" t="s">
        <v>653</v>
      </c>
      <c r="E1201" s="62" t="s">
        <v>654</v>
      </c>
      <c r="F1201" s="13">
        <v>69625</v>
      </c>
      <c r="G1201" s="13">
        <v>73655</v>
      </c>
      <c r="H1201" s="13">
        <v>73387</v>
      </c>
      <c r="M1201" s="67">
        <f t="shared" si="168"/>
        <v>1</v>
      </c>
      <c r="O1201" s="53">
        <v>9</v>
      </c>
      <c r="P1201" s="53">
        <v>10</v>
      </c>
      <c r="Q1201" s="53">
        <f t="shared" ref="Q1201:Q1209" si="169">IF(P1201=P1200,Q1200+1,1)</f>
        <v>3</v>
      </c>
    </row>
    <row r="1202" spans="3:17" ht="15" hidden="1" customHeight="1" x14ac:dyDescent="0.2">
      <c r="C1202" s="65" t="s">
        <v>39</v>
      </c>
      <c r="D1202" s="61" t="s">
        <v>109</v>
      </c>
      <c r="E1202" s="62" t="s">
        <v>109</v>
      </c>
      <c r="F1202" s="68">
        <v>0</v>
      </c>
      <c r="G1202" s="68">
        <v>0</v>
      </c>
      <c r="H1202" s="68">
        <v>0</v>
      </c>
      <c r="M1202" s="67">
        <f t="shared" si="168"/>
        <v>0</v>
      </c>
      <c r="O1202" s="53">
        <v>9</v>
      </c>
      <c r="P1202" s="53">
        <v>10</v>
      </c>
      <c r="Q1202" s="53">
        <f t="shared" si="169"/>
        <v>4</v>
      </c>
    </row>
    <row r="1203" spans="3:17" ht="15" hidden="1" customHeight="1" x14ac:dyDescent="0.2">
      <c r="C1203" s="65" t="s">
        <v>39</v>
      </c>
      <c r="D1203" s="61" t="s">
        <v>109</v>
      </c>
      <c r="E1203" s="62" t="s">
        <v>109</v>
      </c>
      <c r="F1203" s="68">
        <v>0</v>
      </c>
      <c r="G1203" s="68">
        <v>0</v>
      </c>
      <c r="H1203" s="68">
        <v>0</v>
      </c>
      <c r="M1203" s="67">
        <f t="shared" si="168"/>
        <v>0</v>
      </c>
      <c r="O1203" s="53">
        <v>9</v>
      </c>
      <c r="P1203" s="53">
        <v>10</v>
      </c>
      <c r="Q1203" s="53">
        <f t="shared" si="169"/>
        <v>5</v>
      </c>
    </row>
    <row r="1204" spans="3:17" ht="15" hidden="1" customHeight="1" x14ac:dyDescent="0.2">
      <c r="C1204" s="65" t="s">
        <v>39</v>
      </c>
      <c r="D1204" s="61" t="s">
        <v>109</v>
      </c>
      <c r="E1204" s="62" t="s">
        <v>109</v>
      </c>
      <c r="F1204" s="68">
        <v>0</v>
      </c>
      <c r="G1204" s="68">
        <v>0</v>
      </c>
      <c r="H1204" s="68">
        <v>0</v>
      </c>
      <c r="M1204" s="67">
        <f t="shared" si="168"/>
        <v>0</v>
      </c>
      <c r="O1204" s="53">
        <v>9</v>
      </c>
      <c r="P1204" s="53">
        <v>10</v>
      </c>
      <c r="Q1204" s="53">
        <f t="shared" si="169"/>
        <v>6</v>
      </c>
    </row>
    <row r="1205" spans="3:17" ht="15" hidden="1" customHeight="1" x14ac:dyDescent="0.2">
      <c r="C1205" s="65" t="s">
        <v>39</v>
      </c>
      <c r="D1205" s="61" t="s">
        <v>109</v>
      </c>
      <c r="E1205" s="62" t="s">
        <v>109</v>
      </c>
      <c r="F1205" s="68">
        <v>0</v>
      </c>
      <c r="G1205" s="68">
        <v>0</v>
      </c>
      <c r="H1205" s="68">
        <v>0</v>
      </c>
      <c r="M1205" s="67">
        <f t="shared" si="168"/>
        <v>0</v>
      </c>
      <c r="O1205" s="53">
        <v>9</v>
      </c>
      <c r="P1205" s="53">
        <v>10</v>
      </c>
      <c r="Q1205" s="53">
        <f t="shared" si="169"/>
        <v>7</v>
      </c>
    </row>
    <row r="1206" spans="3:17" ht="15" hidden="1" customHeight="1" x14ac:dyDescent="0.2">
      <c r="C1206" s="65" t="s">
        <v>39</v>
      </c>
      <c r="D1206" s="61" t="s">
        <v>109</v>
      </c>
      <c r="E1206" s="62" t="s">
        <v>109</v>
      </c>
      <c r="F1206" s="68">
        <v>0</v>
      </c>
      <c r="G1206" s="68">
        <v>0</v>
      </c>
      <c r="H1206" s="68">
        <v>0</v>
      </c>
      <c r="M1206" s="67">
        <f t="shared" si="168"/>
        <v>0</v>
      </c>
      <c r="O1206" s="53">
        <v>9</v>
      </c>
      <c r="P1206" s="53">
        <v>10</v>
      </c>
      <c r="Q1206" s="53">
        <f t="shared" si="169"/>
        <v>8</v>
      </c>
    </row>
    <row r="1207" spans="3:17" ht="15" hidden="1" customHeight="1" x14ac:dyDescent="0.2">
      <c r="C1207" s="65" t="s">
        <v>39</v>
      </c>
      <c r="D1207" s="61" t="s">
        <v>109</v>
      </c>
      <c r="E1207" s="62" t="s">
        <v>109</v>
      </c>
      <c r="F1207" s="68">
        <v>0</v>
      </c>
      <c r="G1207" s="68">
        <v>0</v>
      </c>
      <c r="H1207" s="68">
        <v>0</v>
      </c>
      <c r="M1207" s="67">
        <f t="shared" si="168"/>
        <v>0</v>
      </c>
      <c r="O1207" s="53">
        <v>9</v>
      </c>
      <c r="P1207" s="53">
        <v>10</v>
      </c>
      <c r="Q1207" s="53">
        <f t="shared" si="169"/>
        <v>9</v>
      </c>
    </row>
    <row r="1208" spans="3:17" ht="15" hidden="1" customHeight="1" x14ac:dyDescent="0.2">
      <c r="C1208" s="65" t="s">
        <v>39</v>
      </c>
      <c r="D1208" s="61" t="s">
        <v>109</v>
      </c>
      <c r="E1208" s="62" t="s">
        <v>109</v>
      </c>
      <c r="F1208" s="68">
        <v>0</v>
      </c>
      <c r="G1208" s="68">
        <v>0</v>
      </c>
      <c r="H1208" s="68">
        <v>0</v>
      </c>
      <c r="M1208" s="67">
        <f t="shared" si="168"/>
        <v>0</v>
      </c>
      <c r="O1208" s="53">
        <v>9</v>
      </c>
      <c r="P1208" s="53">
        <v>10</v>
      </c>
      <c r="Q1208" s="53">
        <f t="shared" si="169"/>
        <v>10</v>
      </c>
    </row>
    <row r="1209" spans="3:17" ht="15" customHeight="1" x14ac:dyDescent="0.2">
      <c r="C1209" s="65" t="s">
        <v>40</v>
      </c>
      <c r="D1209" s="61" t="s">
        <v>655</v>
      </c>
      <c r="E1209" s="62" t="s">
        <v>656</v>
      </c>
      <c r="F1209" s="13">
        <v>33268</v>
      </c>
      <c r="G1209" s="13">
        <v>34504</v>
      </c>
      <c r="H1209" s="13">
        <v>34891</v>
      </c>
      <c r="M1209" s="67">
        <f t="shared" si="168"/>
        <v>1</v>
      </c>
      <c r="O1209" s="53">
        <v>9</v>
      </c>
      <c r="P1209" s="53">
        <v>11</v>
      </c>
      <c r="Q1209" s="53">
        <f t="shared" si="169"/>
        <v>1</v>
      </c>
    </row>
    <row r="1210" spans="3:17" ht="15" customHeight="1" x14ac:dyDescent="0.2">
      <c r="C1210" s="73" t="s">
        <v>657</v>
      </c>
      <c r="D1210" s="74"/>
      <c r="E1210" s="75"/>
      <c r="F1210" s="76">
        <v>145408</v>
      </c>
      <c r="G1210" s="76">
        <v>153162</v>
      </c>
      <c r="H1210" s="76">
        <v>153434</v>
      </c>
      <c r="M1210" s="59">
        <f>IF(SUM(M1199:M1209)=0,0,1)</f>
        <v>1</v>
      </c>
    </row>
    <row r="1211" spans="3:17" ht="15" customHeight="1" x14ac:dyDescent="0.2">
      <c r="C1211" s="65"/>
      <c r="D1211" s="61"/>
      <c r="E1211" s="62"/>
      <c r="F1211" s="13"/>
      <c r="G1211" s="13"/>
      <c r="H1211" s="13"/>
      <c r="M1211" s="59">
        <f>IF(M1210=0,0,1)</f>
        <v>1</v>
      </c>
    </row>
    <row r="1212" spans="3:17" ht="15" hidden="1" customHeight="1" x14ac:dyDescent="0.2">
      <c r="C1212" s="65" t="s">
        <v>39</v>
      </c>
      <c r="D1212" s="61" t="s">
        <v>109</v>
      </c>
      <c r="E1212" s="62" t="s">
        <v>109</v>
      </c>
      <c r="F1212" s="68">
        <v>0</v>
      </c>
      <c r="G1212" s="68">
        <v>0</v>
      </c>
      <c r="H1212" s="68">
        <v>0</v>
      </c>
      <c r="M1212" s="67">
        <f>IF(LEN(E1212)&lt;2,0,1)</f>
        <v>0</v>
      </c>
      <c r="O1212" s="53">
        <v>9</v>
      </c>
      <c r="P1212" s="53">
        <v>12</v>
      </c>
      <c r="Q1212" s="66">
        <v>1</v>
      </c>
    </row>
    <row r="1213" spans="3:17" ht="15" hidden="1" customHeight="1" x14ac:dyDescent="0.2">
      <c r="C1213" s="65" t="s">
        <v>39</v>
      </c>
      <c r="D1213" s="61" t="s">
        <v>109</v>
      </c>
      <c r="E1213" s="62" t="s">
        <v>109</v>
      </c>
      <c r="F1213" s="68">
        <v>0</v>
      </c>
      <c r="G1213" s="68">
        <v>0</v>
      </c>
      <c r="H1213" s="68">
        <v>0</v>
      </c>
      <c r="M1213" s="67">
        <f t="shared" ref="M1213:M1222" si="170">IF(LEN(E1213)&lt;2,0,1)</f>
        <v>0</v>
      </c>
      <c r="O1213" s="53">
        <v>9</v>
      </c>
      <c r="P1213" s="53">
        <v>12</v>
      </c>
      <c r="Q1213" s="53">
        <f>IF(P1213=P1212,Q1212+1,1)</f>
        <v>2</v>
      </c>
    </row>
    <row r="1214" spans="3:17" ht="15" hidden="1" customHeight="1" x14ac:dyDescent="0.2">
      <c r="C1214" s="65" t="s">
        <v>39</v>
      </c>
      <c r="D1214" s="61" t="s">
        <v>109</v>
      </c>
      <c r="E1214" s="62" t="s">
        <v>109</v>
      </c>
      <c r="F1214" s="68">
        <v>0</v>
      </c>
      <c r="G1214" s="68">
        <v>0</v>
      </c>
      <c r="H1214" s="68">
        <v>0</v>
      </c>
      <c r="M1214" s="67">
        <f t="shared" si="170"/>
        <v>0</v>
      </c>
      <c r="O1214" s="53">
        <v>9</v>
      </c>
      <c r="P1214" s="53">
        <v>12</v>
      </c>
      <c r="Q1214" s="53">
        <f t="shared" ref="Q1214:Q1222" si="171">IF(P1214=P1213,Q1213+1,1)</f>
        <v>3</v>
      </c>
    </row>
    <row r="1215" spans="3:17" ht="15" hidden="1" customHeight="1" x14ac:dyDescent="0.2">
      <c r="C1215" s="65" t="s">
        <v>39</v>
      </c>
      <c r="D1215" s="61" t="s">
        <v>109</v>
      </c>
      <c r="E1215" s="62" t="s">
        <v>109</v>
      </c>
      <c r="F1215" s="68">
        <v>0</v>
      </c>
      <c r="G1215" s="68">
        <v>0</v>
      </c>
      <c r="H1215" s="68">
        <v>0</v>
      </c>
      <c r="M1215" s="67">
        <f t="shared" si="170"/>
        <v>0</v>
      </c>
      <c r="O1215" s="53">
        <v>9</v>
      </c>
      <c r="P1215" s="53">
        <v>12</v>
      </c>
      <c r="Q1215" s="53">
        <f t="shared" si="171"/>
        <v>4</v>
      </c>
    </row>
    <row r="1216" spans="3:17" ht="15" hidden="1" customHeight="1" x14ac:dyDescent="0.2">
      <c r="C1216" s="65" t="s">
        <v>39</v>
      </c>
      <c r="D1216" s="61" t="s">
        <v>109</v>
      </c>
      <c r="E1216" s="62" t="s">
        <v>109</v>
      </c>
      <c r="F1216" s="68">
        <v>0</v>
      </c>
      <c r="G1216" s="68">
        <v>0</v>
      </c>
      <c r="H1216" s="68">
        <v>0</v>
      </c>
      <c r="M1216" s="67">
        <f t="shared" si="170"/>
        <v>0</v>
      </c>
      <c r="O1216" s="53">
        <v>9</v>
      </c>
      <c r="P1216" s="53">
        <v>12</v>
      </c>
      <c r="Q1216" s="53">
        <f t="shared" si="171"/>
        <v>5</v>
      </c>
    </row>
    <row r="1217" spans="3:17" ht="15" hidden="1" customHeight="1" x14ac:dyDescent="0.2">
      <c r="C1217" s="65" t="s">
        <v>39</v>
      </c>
      <c r="D1217" s="61" t="s">
        <v>109</v>
      </c>
      <c r="E1217" s="62" t="s">
        <v>109</v>
      </c>
      <c r="F1217" s="68">
        <v>0</v>
      </c>
      <c r="G1217" s="68">
        <v>0</v>
      </c>
      <c r="H1217" s="68">
        <v>0</v>
      </c>
      <c r="M1217" s="67">
        <f t="shared" si="170"/>
        <v>0</v>
      </c>
      <c r="O1217" s="53">
        <v>9</v>
      </c>
      <c r="P1217" s="53">
        <v>12</v>
      </c>
      <c r="Q1217" s="53">
        <f t="shared" si="171"/>
        <v>6</v>
      </c>
    </row>
    <row r="1218" spans="3:17" ht="15" hidden="1" customHeight="1" x14ac:dyDescent="0.2">
      <c r="C1218" s="65" t="s">
        <v>39</v>
      </c>
      <c r="D1218" s="61" t="s">
        <v>109</v>
      </c>
      <c r="E1218" s="62" t="s">
        <v>109</v>
      </c>
      <c r="F1218" s="68">
        <v>0</v>
      </c>
      <c r="G1218" s="68">
        <v>0</v>
      </c>
      <c r="H1218" s="68">
        <v>0</v>
      </c>
      <c r="M1218" s="67">
        <f t="shared" si="170"/>
        <v>0</v>
      </c>
      <c r="O1218" s="53">
        <v>9</v>
      </c>
      <c r="P1218" s="53">
        <v>12</v>
      </c>
      <c r="Q1218" s="53">
        <f t="shared" si="171"/>
        <v>7</v>
      </c>
    </row>
    <row r="1219" spans="3:17" ht="15" hidden="1" customHeight="1" x14ac:dyDescent="0.2">
      <c r="C1219" s="65" t="s">
        <v>39</v>
      </c>
      <c r="D1219" s="61" t="s">
        <v>109</v>
      </c>
      <c r="E1219" s="62" t="s">
        <v>109</v>
      </c>
      <c r="F1219" s="68">
        <v>0</v>
      </c>
      <c r="G1219" s="68">
        <v>0</v>
      </c>
      <c r="H1219" s="68">
        <v>0</v>
      </c>
      <c r="M1219" s="67">
        <f t="shared" si="170"/>
        <v>0</v>
      </c>
      <c r="O1219" s="53">
        <v>9</v>
      </c>
      <c r="P1219" s="53">
        <v>12</v>
      </c>
      <c r="Q1219" s="53">
        <f t="shared" si="171"/>
        <v>8</v>
      </c>
    </row>
    <row r="1220" spans="3:17" ht="15" hidden="1" customHeight="1" x14ac:dyDescent="0.2">
      <c r="C1220" s="65" t="s">
        <v>39</v>
      </c>
      <c r="D1220" s="61" t="s">
        <v>109</v>
      </c>
      <c r="E1220" s="62" t="s">
        <v>109</v>
      </c>
      <c r="F1220" s="68">
        <v>0</v>
      </c>
      <c r="G1220" s="68">
        <v>0</v>
      </c>
      <c r="H1220" s="68">
        <v>0</v>
      </c>
      <c r="M1220" s="67">
        <f t="shared" si="170"/>
        <v>0</v>
      </c>
      <c r="O1220" s="53">
        <v>9</v>
      </c>
      <c r="P1220" s="53">
        <v>12</v>
      </c>
      <c r="Q1220" s="53">
        <f t="shared" si="171"/>
        <v>9</v>
      </c>
    </row>
    <row r="1221" spans="3:17" ht="15" hidden="1" customHeight="1" x14ac:dyDescent="0.2">
      <c r="C1221" s="65" t="s">
        <v>39</v>
      </c>
      <c r="D1221" s="61" t="s">
        <v>109</v>
      </c>
      <c r="E1221" s="62" t="s">
        <v>109</v>
      </c>
      <c r="F1221" s="68">
        <v>0</v>
      </c>
      <c r="G1221" s="68">
        <v>0</v>
      </c>
      <c r="H1221" s="68">
        <v>0</v>
      </c>
      <c r="M1221" s="67">
        <f t="shared" si="170"/>
        <v>0</v>
      </c>
      <c r="O1221" s="53">
        <v>9</v>
      </c>
      <c r="P1221" s="53">
        <v>12</v>
      </c>
      <c r="Q1221" s="53">
        <f t="shared" si="171"/>
        <v>10</v>
      </c>
    </row>
    <row r="1222" spans="3:17" ht="15" hidden="1" customHeight="1" x14ac:dyDescent="0.2">
      <c r="C1222" s="65" t="s">
        <v>40</v>
      </c>
      <c r="D1222" s="61" t="s">
        <v>109</v>
      </c>
      <c r="E1222" s="62" t="s">
        <v>109</v>
      </c>
      <c r="F1222" s="68">
        <v>0</v>
      </c>
      <c r="G1222" s="68">
        <v>0</v>
      </c>
      <c r="H1222" s="68">
        <v>0</v>
      </c>
      <c r="M1222" s="67">
        <f t="shared" si="170"/>
        <v>0</v>
      </c>
      <c r="O1222" s="53">
        <v>9</v>
      </c>
      <c r="P1222" s="53">
        <v>13</v>
      </c>
      <c r="Q1222" s="53">
        <f t="shared" si="171"/>
        <v>1</v>
      </c>
    </row>
    <row r="1223" spans="3:17" ht="15" hidden="1" customHeight="1" x14ac:dyDescent="0.2">
      <c r="C1223" s="73" t="s">
        <v>109</v>
      </c>
      <c r="D1223" s="74"/>
      <c r="E1223" s="75"/>
      <c r="F1223" s="77">
        <v>0</v>
      </c>
      <c r="G1223" s="77">
        <v>0</v>
      </c>
      <c r="H1223" s="77">
        <v>0</v>
      </c>
      <c r="M1223" s="59">
        <f>IF(SUM(M1212:M1222)=0,0,1)</f>
        <v>0</v>
      </c>
    </row>
    <row r="1224" spans="3:17" ht="15" hidden="1" customHeight="1" x14ac:dyDescent="0.2">
      <c r="C1224" s="65"/>
      <c r="D1224" s="61"/>
      <c r="E1224" s="62"/>
      <c r="F1224" s="68"/>
      <c r="G1224" s="68"/>
      <c r="H1224" s="68"/>
      <c r="M1224" s="59">
        <f>IF(M1223=0,0,1)</f>
        <v>0</v>
      </c>
    </row>
    <row r="1225" spans="3:17" ht="15" hidden="1" customHeight="1" x14ac:dyDescent="0.2">
      <c r="C1225" s="65" t="s">
        <v>39</v>
      </c>
      <c r="D1225" s="61" t="s">
        <v>109</v>
      </c>
      <c r="E1225" s="62" t="s">
        <v>109</v>
      </c>
      <c r="F1225" s="68">
        <v>0</v>
      </c>
      <c r="G1225" s="68">
        <v>0</v>
      </c>
      <c r="H1225" s="68">
        <v>0</v>
      </c>
      <c r="M1225" s="67">
        <f>IF(LEN(E1225)&lt;2,0,1)</f>
        <v>0</v>
      </c>
      <c r="O1225" s="53">
        <v>9</v>
      </c>
      <c r="P1225" s="53">
        <v>14</v>
      </c>
      <c r="Q1225" s="66">
        <v>1</v>
      </c>
    </row>
    <row r="1226" spans="3:17" ht="15" hidden="1" customHeight="1" x14ac:dyDescent="0.2">
      <c r="C1226" s="65" t="s">
        <v>39</v>
      </c>
      <c r="D1226" s="61" t="s">
        <v>109</v>
      </c>
      <c r="E1226" s="62" t="s">
        <v>109</v>
      </c>
      <c r="F1226" s="68">
        <v>0</v>
      </c>
      <c r="G1226" s="68">
        <v>0</v>
      </c>
      <c r="H1226" s="68">
        <v>0</v>
      </c>
      <c r="M1226" s="67">
        <f t="shared" ref="M1226:M1235" si="172">IF(LEN(E1226)&lt;2,0,1)</f>
        <v>0</v>
      </c>
      <c r="O1226" s="53">
        <v>9</v>
      </c>
      <c r="P1226" s="53">
        <v>14</v>
      </c>
      <c r="Q1226" s="53">
        <f>IF(P1226=P1225,Q1225+1,1)</f>
        <v>2</v>
      </c>
    </row>
    <row r="1227" spans="3:17" ht="15" hidden="1" customHeight="1" x14ac:dyDescent="0.2">
      <c r="C1227" s="65" t="s">
        <v>39</v>
      </c>
      <c r="D1227" s="61" t="s">
        <v>109</v>
      </c>
      <c r="E1227" s="62" t="s">
        <v>109</v>
      </c>
      <c r="F1227" s="68">
        <v>0</v>
      </c>
      <c r="G1227" s="68">
        <v>0</v>
      </c>
      <c r="H1227" s="68">
        <v>0</v>
      </c>
      <c r="M1227" s="67">
        <f t="shared" si="172"/>
        <v>0</v>
      </c>
      <c r="O1227" s="53">
        <v>9</v>
      </c>
      <c r="P1227" s="53">
        <v>14</v>
      </c>
      <c r="Q1227" s="53">
        <f t="shared" ref="Q1227:Q1235" si="173">IF(P1227=P1226,Q1226+1,1)</f>
        <v>3</v>
      </c>
    </row>
    <row r="1228" spans="3:17" ht="15" hidden="1" customHeight="1" x14ac:dyDescent="0.2">
      <c r="C1228" s="65" t="s">
        <v>39</v>
      </c>
      <c r="D1228" s="61" t="s">
        <v>109</v>
      </c>
      <c r="E1228" s="62" t="s">
        <v>109</v>
      </c>
      <c r="F1228" s="68">
        <v>0</v>
      </c>
      <c r="G1228" s="68">
        <v>0</v>
      </c>
      <c r="H1228" s="68">
        <v>0</v>
      </c>
      <c r="M1228" s="67">
        <f t="shared" si="172"/>
        <v>0</v>
      </c>
      <c r="O1228" s="53">
        <v>9</v>
      </c>
      <c r="P1228" s="53">
        <v>14</v>
      </c>
      <c r="Q1228" s="53">
        <f t="shared" si="173"/>
        <v>4</v>
      </c>
    </row>
    <row r="1229" spans="3:17" ht="15" hidden="1" customHeight="1" x14ac:dyDescent="0.2">
      <c r="C1229" s="65" t="s">
        <v>39</v>
      </c>
      <c r="D1229" s="61" t="s">
        <v>109</v>
      </c>
      <c r="E1229" s="62" t="s">
        <v>109</v>
      </c>
      <c r="F1229" s="68">
        <v>0</v>
      </c>
      <c r="G1229" s="68">
        <v>0</v>
      </c>
      <c r="H1229" s="68">
        <v>0</v>
      </c>
      <c r="M1229" s="67">
        <f t="shared" si="172"/>
        <v>0</v>
      </c>
      <c r="O1229" s="53">
        <v>9</v>
      </c>
      <c r="P1229" s="53">
        <v>14</v>
      </c>
      <c r="Q1229" s="53">
        <f t="shared" si="173"/>
        <v>5</v>
      </c>
    </row>
    <row r="1230" spans="3:17" ht="15" hidden="1" customHeight="1" x14ac:dyDescent="0.2">
      <c r="C1230" s="65" t="s">
        <v>39</v>
      </c>
      <c r="D1230" s="61" t="s">
        <v>109</v>
      </c>
      <c r="E1230" s="62" t="s">
        <v>109</v>
      </c>
      <c r="F1230" s="68">
        <v>0</v>
      </c>
      <c r="G1230" s="68">
        <v>0</v>
      </c>
      <c r="H1230" s="68">
        <v>0</v>
      </c>
      <c r="M1230" s="67">
        <f t="shared" si="172"/>
        <v>0</v>
      </c>
      <c r="O1230" s="53">
        <v>9</v>
      </c>
      <c r="P1230" s="53">
        <v>14</v>
      </c>
      <c r="Q1230" s="53">
        <f t="shared" si="173"/>
        <v>6</v>
      </c>
    </row>
    <row r="1231" spans="3:17" ht="15" hidden="1" customHeight="1" x14ac:dyDescent="0.2">
      <c r="C1231" s="65" t="s">
        <v>39</v>
      </c>
      <c r="D1231" s="61" t="s">
        <v>109</v>
      </c>
      <c r="E1231" s="62" t="s">
        <v>109</v>
      </c>
      <c r="F1231" s="68">
        <v>0</v>
      </c>
      <c r="G1231" s="68">
        <v>0</v>
      </c>
      <c r="H1231" s="68">
        <v>0</v>
      </c>
      <c r="M1231" s="67">
        <f t="shared" si="172"/>
        <v>0</v>
      </c>
      <c r="O1231" s="53">
        <v>9</v>
      </c>
      <c r="P1231" s="53">
        <v>14</v>
      </c>
      <c r="Q1231" s="53">
        <f t="shared" si="173"/>
        <v>7</v>
      </c>
    </row>
    <row r="1232" spans="3:17" ht="15" hidden="1" customHeight="1" x14ac:dyDescent="0.2">
      <c r="C1232" s="65" t="s">
        <v>39</v>
      </c>
      <c r="D1232" s="61" t="s">
        <v>109</v>
      </c>
      <c r="E1232" s="62" t="s">
        <v>109</v>
      </c>
      <c r="F1232" s="68">
        <v>0</v>
      </c>
      <c r="G1232" s="68">
        <v>0</v>
      </c>
      <c r="H1232" s="68">
        <v>0</v>
      </c>
      <c r="M1232" s="67">
        <f t="shared" si="172"/>
        <v>0</v>
      </c>
      <c r="O1232" s="53">
        <v>9</v>
      </c>
      <c r="P1232" s="53">
        <v>14</v>
      </c>
      <c r="Q1232" s="53">
        <f t="shared" si="173"/>
        <v>8</v>
      </c>
    </row>
    <row r="1233" spans="3:17" ht="15" hidden="1" customHeight="1" x14ac:dyDescent="0.2">
      <c r="C1233" s="65" t="s">
        <v>39</v>
      </c>
      <c r="D1233" s="61" t="s">
        <v>109</v>
      </c>
      <c r="E1233" s="62" t="s">
        <v>109</v>
      </c>
      <c r="F1233" s="68">
        <v>0</v>
      </c>
      <c r="G1233" s="68">
        <v>0</v>
      </c>
      <c r="H1233" s="68">
        <v>0</v>
      </c>
      <c r="M1233" s="67">
        <f t="shared" si="172"/>
        <v>0</v>
      </c>
      <c r="O1233" s="53">
        <v>9</v>
      </c>
      <c r="P1233" s="53">
        <v>14</v>
      </c>
      <c r="Q1233" s="53">
        <f t="shared" si="173"/>
        <v>9</v>
      </c>
    </row>
    <row r="1234" spans="3:17" ht="15" hidden="1" customHeight="1" x14ac:dyDescent="0.2">
      <c r="C1234" s="65" t="s">
        <v>39</v>
      </c>
      <c r="D1234" s="61" t="s">
        <v>109</v>
      </c>
      <c r="E1234" s="62" t="s">
        <v>109</v>
      </c>
      <c r="F1234" s="68">
        <v>0</v>
      </c>
      <c r="G1234" s="68">
        <v>0</v>
      </c>
      <c r="H1234" s="68">
        <v>0</v>
      </c>
      <c r="M1234" s="67">
        <f t="shared" si="172"/>
        <v>0</v>
      </c>
      <c r="O1234" s="53">
        <v>9</v>
      </c>
      <c r="P1234" s="53">
        <v>14</v>
      </c>
      <c r="Q1234" s="53">
        <f t="shared" si="173"/>
        <v>10</v>
      </c>
    </row>
    <row r="1235" spans="3:17" ht="15" hidden="1" customHeight="1" x14ac:dyDescent="0.2">
      <c r="C1235" s="65" t="s">
        <v>40</v>
      </c>
      <c r="D1235" s="61" t="s">
        <v>109</v>
      </c>
      <c r="E1235" s="62" t="s">
        <v>109</v>
      </c>
      <c r="F1235" s="68">
        <v>0</v>
      </c>
      <c r="G1235" s="68">
        <v>0</v>
      </c>
      <c r="H1235" s="68">
        <v>0</v>
      </c>
      <c r="M1235" s="67">
        <f t="shared" si="172"/>
        <v>0</v>
      </c>
      <c r="O1235" s="53">
        <v>9</v>
      </c>
      <c r="P1235" s="53">
        <v>15</v>
      </c>
      <c r="Q1235" s="53">
        <f t="shared" si="173"/>
        <v>1</v>
      </c>
    </row>
    <row r="1236" spans="3:17" ht="15" hidden="1" customHeight="1" x14ac:dyDescent="0.2">
      <c r="C1236" s="73" t="s">
        <v>109</v>
      </c>
      <c r="D1236" s="74"/>
      <c r="E1236" s="75"/>
      <c r="F1236" s="77">
        <v>0</v>
      </c>
      <c r="G1236" s="77">
        <v>0</v>
      </c>
      <c r="H1236" s="77">
        <v>0</v>
      </c>
      <c r="M1236" s="59">
        <f>IF(SUM(M1225:M1235)=0,0,1)</f>
        <v>0</v>
      </c>
    </row>
    <row r="1237" spans="3:17" ht="15" hidden="1" customHeight="1" x14ac:dyDescent="0.2">
      <c r="C1237" s="65"/>
      <c r="D1237" s="61"/>
      <c r="E1237" s="62"/>
      <c r="F1237" s="68"/>
      <c r="G1237" s="68"/>
      <c r="H1237" s="68"/>
      <c r="M1237" s="59">
        <f>IF(M1236=0,0,1)</f>
        <v>0</v>
      </c>
    </row>
    <row r="1238" spans="3:17" ht="15" hidden="1" customHeight="1" x14ac:dyDescent="0.2">
      <c r="C1238" s="65" t="s">
        <v>39</v>
      </c>
      <c r="D1238" s="61" t="s">
        <v>109</v>
      </c>
      <c r="E1238" s="62" t="s">
        <v>109</v>
      </c>
      <c r="F1238" s="68">
        <v>0</v>
      </c>
      <c r="G1238" s="68">
        <v>0</v>
      </c>
      <c r="H1238" s="68">
        <v>0</v>
      </c>
      <c r="M1238" s="67">
        <f>IF(LEN(E1238)&lt;2,0,1)</f>
        <v>0</v>
      </c>
      <c r="O1238" s="53">
        <v>9</v>
      </c>
      <c r="P1238" s="53">
        <v>16</v>
      </c>
      <c r="Q1238" s="66">
        <v>1</v>
      </c>
    </row>
    <row r="1239" spans="3:17" ht="15" hidden="1" customHeight="1" x14ac:dyDescent="0.2">
      <c r="C1239" s="65" t="s">
        <v>39</v>
      </c>
      <c r="D1239" s="61" t="s">
        <v>109</v>
      </c>
      <c r="E1239" s="62" t="s">
        <v>109</v>
      </c>
      <c r="F1239" s="68">
        <v>0</v>
      </c>
      <c r="G1239" s="68">
        <v>0</v>
      </c>
      <c r="H1239" s="68">
        <v>0</v>
      </c>
      <c r="M1239" s="67">
        <f t="shared" ref="M1239:M1248" si="174">IF(LEN(E1239)&lt;2,0,1)</f>
        <v>0</v>
      </c>
      <c r="O1239" s="53">
        <v>9</v>
      </c>
      <c r="P1239" s="53">
        <v>16</v>
      </c>
      <c r="Q1239" s="53">
        <f>IF(P1239=P1238,Q1238+1,1)</f>
        <v>2</v>
      </c>
    </row>
    <row r="1240" spans="3:17" ht="15" hidden="1" customHeight="1" x14ac:dyDescent="0.2">
      <c r="C1240" s="65" t="s">
        <v>39</v>
      </c>
      <c r="D1240" s="61" t="s">
        <v>109</v>
      </c>
      <c r="E1240" s="62" t="s">
        <v>109</v>
      </c>
      <c r="F1240" s="68">
        <v>0</v>
      </c>
      <c r="G1240" s="68">
        <v>0</v>
      </c>
      <c r="H1240" s="68">
        <v>0</v>
      </c>
      <c r="M1240" s="67">
        <f t="shared" si="174"/>
        <v>0</v>
      </c>
      <c r="O1240" s="53">
        <v>9</v>
      </c>
      <c r="P1240" s="53">
        <v>16</v>
      </c>
      <c r="Q1240" s="53">
        <f t="shared" ref="Q1240:Q1248" si="175">IF(P1240=P1239,Q1239+1,1)</f>
        <v>3</v>
      </c>
    </row>
    <row r="1241" spans="3:17" ht="15" hidden="1" customHeight="1" x14ac:dyDescent="0.2">
      <c r="C1241" s="65" t="s">
        <v>39</v>
      </c>
      <c r="D1241" s="61" t="s">
        <v>109</v>
      </c>
      <c r="E1241" s="62" t="s">
        <v>109</v>
      </c>
      <c r="F1241" s="68">
        <v>0</v>
      </c>
      <c r="G1241" s="68">
        <v>0</v>
      </c>
      <c r="H1241" s="68">
        <v>0</v>
      </c>
      <c r="M1241" s="67">
        <f t="shared" si="174"/>
        <v>0</v>
      </c>
      <c r="O1241" s="53">
        <v>9</v>
      </c>
      <c r="P1241" s="53">
        <v>16</v>
      </c>
      <c r="Q1241" s="53">
        <f t="shared" si="175"/>
        <v>4</v>
      </c>
    </row>
    <row r="1242" spans="3:17" ht="15" hidden="1" customHeight="1" x14ac:dyDescent="0.2">
      <c r="C1242" s="65" t="s">
        <v>39</v>
      </c>
      <c r="D1242" s="61" t="s">
        <v>109</v>
      </c>
      <c r="E1242" s="62" t="s">
        <v>109</v>
      </c>
      <c r="F1242" s="68">
        <v>0</v>
      </c>
      <c r="G1242" s="68">
        <v>0</v>
      </c>
      <c r="H1242" s="68">
        <v>0</v>
      </c>
      <c r="M1242" s="67">
        <f t="shared" si="174"/>
        <v>0</v>
      </c>
      <c r="O1242" s="53">
        <v>9</v>
      </c>
      <c r="P1242" s="53">
        <v>16</v>
      </c>
      <c r="Q1242" s="53">
        <f t="shared" si="175"/>
        <v>5</v>
      </c>
    </row>
    <row r="1243" spans="3:17" ht="15" hidden="1" customHeight="1" x14ac:dyDescent="0.2">
      <c r="C1243" s="65" t="s">
        <v>39</v>
      </c>
      <c r="D1243" s="61" t="s">
        <v>109</v>
      </c>
      <c r="E1243" s="62" t="s">
        <v>109</v>
      </c>
      <c r="F1243" s="68">
        <v>0</v>
      </c>
      <c r="G1243" s="68">
        <v>0</v>
      </c>
      <c r="H1243" s="68">
        <v>0</v>
      </c>
      <c r="M1243" s="67">
        <f t="shared" si="174"/>
        <v>0</v>
      </c>
      <c r="O1243" s="53">
        <v>9</v>
      </c>
      <c r="P1243" s="53">
        <v>16</v>
      </c>
      <c r="Q1243" s="53">
        <f t="shared" si="175"/>
        <v>6</v>
      </c>
    </row>
    <row r="1244" spans="3:17" ht="15" hidden="1" customHeight="1" x14ac:dyDescent="0.2">
      <c r="C1244" s="65" t="s">
        <v>39</v>
      </c>
      <c r="D1244" s="61" t="s">
        <v>109</v>
      </c>
      <c r="E1244" s="62" t="s">
        <v>109</v>
      </c>
      <c r="F1244" s="68">
        <v>0</v>
      </c>
      <c r="G1244" s="68">
        <v>0</v>
      </c>
      <c r="H1244" s="68">
        <v>0</v>
      </c>
      <c r="M1244" s="67">
        <f t="shared" si="174"/>
        <v>0</v>
      </c>
      <c r="O1244" s="53">
        <v>9</v>
      </c>
      <c r="P1244" s="53">
        <v>16</v>
      </c>
      <c r="Q1244" s="53">
        <f t="shared" si="175"/>
        <v>7</v>
      </c>
    </row>
    <row r="1245" spans="3:17" ht="15" hidden="1" customHeight="1" x14ac:dyDescent="0.2">
      <c r="C1245" s="65" t="s">
        <v>39</v>
      </c>
      <c r="D1245" s="61" t="s">
        <v>109</v>
      </c>
      <c r="E1245" s="62" t="s">
        <v>109</v>
      </c>
      <c r="F1245" s="68">
        <v>0</v>
      </c>
      <c r="G1245" s="68">
        <v>0</v>
      </c>
      <c r="H1245" s="68">
        <v>0</v>
      </c>
      <c r="M1245" s="67">
        <f t="shared" si="174"/>
        <v>0</v>
      </c>
      <c r="O1245" s="53">
        <v>9</v>
      </c>
      <c r="P1245" s="53">
        <v>16</v>
      </c>
      <c r="Q1245" s="53">
        <f t="shared" si="175"/>
        <v>8</v>
      </c>
    </row>
    <row r="1246" spans="3:17" ht="15" hidden="1" customHeight="1" x14ac:dyDescent="0.2">
      <c r="C1246" s="65" t="s">
        <v>39</v>
      </c>
      <c r="D1246" s="61" t="s">
        <v>109</v>
      </c>
      <c r="E1246" s="62" t="s">
        <v>109</v>
      </c>
      <c r="F1246" s="68">
        <v>0</v>
      </c>
      <c r="G1246" s="68">
        <v>0</v>
      </c>
      <c r="H1246" s="68">
        <v>0</v>
      </c>
      <c r="M1246" s="67">
        <f t="shared" si="174"/>
        <v>0</v>
      </c>
      <c r="O1246" s="53">
        <v>9</v>
      </c>
      <c r="P1246" s="53">
        <v>16</v>
      </c>
      <c r="Q1246" s="53">
        <f t="shared" si="175"/>
        <v>9</v>
      </c>
    </row>
    <row r="1247" spans="3:17" ht="15" hidden="1" customHeight="1" x14ac:dyDescent="0.2">
      <c r="C1247" s="65" t="s">
        <v>39</v>
      </c>
      <c r="D1247" s="61" t="s">
        <v>109</v>
      </c>
      <c r="E1247" s="62" t="s">
        <v>109</v>
      </c>
      <c r="F1247" s="68">
        <v>0</v>
      </c>
      <c r="G1247" s="68">
        <v>0</v>
      </c>
      <c r="H1247" s="68">
        <v>0</v>
      </c>
      <c r="M1247" s="67">
        <f t="shared" si="174"/>
        <v>0</v>
      </c>
      <c r="O1247" s="53">
        <v>9</v>
      </c>
      <c r="P1247" s="53">
        <v>16</v>
      </c>
      <c r="Q1247" s="53">
        <f t="shared" si="175"/>
        <v>10</v>
      </c>
    </row>
    <row r="1248" spans="3:17" ht="15" hidden="1" customHeight="1" x14ac:dyDescent="0.2">
      <c r="C1248" s="65" t="s">
        <v>40</v>
      </c>
      <c r="D1248" s="61" t="s">
        <v>109</v>
      </c>
      <c r="E1248" s="62" t="s">
        <v>109</v>
      </c>
      <c r="F1248" s="68">
        <v>0</v>
      </c>
      <c r="G1248" s="68">
        <v>0</v>
      </c>
      <c r="H1248" s="68">
        <v>0</v>
      </c>
      <c r="M1248" s="67">
        <f t="shared" si="174"/>
        <v>0</v>
      </c>
      <c r="O1248" s="53">
        <v>9</v>
      </c>
      <c r="P1248" s="53">
        <v>17</v>
      </c>
      <c r="Q1248" s="53">
        <f t="shared" si="175"/>
        <v>1</v>
      </c>
    </row>
    <row r="1249" spans="3:17" ht="15" hidden="1" customHeight="1" x14ac:dyDescent="0.2">
      <c r="C1249" s="73" t="s">
        <v>109</v>
      </c>
      <c r="D1249" s="74"/>
      <c r="E1249" s="75"/>
      <c r="F1249" s="77">
        <v>0</v>
      </c>
      <c r="G1249" s="77">
        <v>0</v>
      </c>
      <c r="H1249" s="77">
        <v>0</v>
      </c>
      <c r="M1249" s="59">
        <f>IF(SUM(M1238:M1248)=0,0,1)</f>
        <v>0</v>
      </c>
    </row>
    <row r="1250" spans="3:17" ht="15" hidden="1" customHeight="1" x14ac:dyDescent="0.2">
      <c r="C1250" s="65"/>
      <c r="D1250" s="61"/>
      <c r="E1250" s="62"/>
      <c r="F1250" s="68"/>
      <c r="G1250" s="68"/>
      <c r="H1250" s="68"/>
      <c r="M1250" s="59">
        <f>IF(M1249=0,0,1)</f>
        <v>0</v>
      </c>
    </row>
    <row r="1251" spans="3:17" ht="15" hidden="1" customHeight="1" x14ac:dyDescent="0.2">
      <c r="C1251" s="65" t="s">
        <v>39</v>
      </c>
      <c r="D1251" s="61" t="s">
        <v>109</v>
      </c>
      <c r="E1251" s="62" t="s">
        <v>109</v>
      </c>
      <c r="F1251" s="68">
        <v>0</v>
      </c>
      <c r="G1251" s="68">
        <v>0</v>
      </c>
      <c r="H1251" s="68">
        <v>0</v>
      </c>
      <c r="M1251" s="67">
        <f>IF(LEN(E1251)&lt;2,0,1)</f>
        <v>0</v>
      </c>
      <c r="O1251" s="53">
        <v>9</v>
      </c>
      <c r="P1251" s="53">
        <v>18</v>
      </c>
      <c r="Q1251" s="66">
        <v>1</v>
      </c>
    </row>
    <row r="1252" spans="3:17" ht="15" hidden="1" customHeight="1" x14ac:dyDescent="0.2">
      <c r="C1252" s="65" t="s">
        <v>39</v>
      </c>
      <c r="D1252" s="61" t="s">
        <v>109</v>
      </c>
      <c r="E1252" s="62" t="s">
        <v>109</v>
      </c>
      <c r="F1252" s="68">
        <v>0</v>
      </c>
      <c r="G1252" s="68">
        <v>0</v>
      </c>
      <c r="H1252" s="68">
        <v>0</v>
      </c>
      <c r="M1252" s="67">
        <f t="shared" ref="M1252:M1261" si="176">IF(LEN(E1252)&lt;2,0,1)</f>
        <v>0</v>
      </c>
      <c r="O1252" s="53">
        <v>9</v>
      </c>
      <c r="P1252" s="53">
        <v>18</v>
      </c>
      <c r="Q1252" s="53">
        <f>IF(P1252=P1251,Q1251+1,1)</f>
        <v>2</v>
      </c>
    </row>
    <row r="1253" spans="3:17" ht="15" hidden="1" customHeight="1" x14ac:dyDescent="0.2">
      <c r="C1253" s="65" t="s">
        <v>39</v>
      </c>
      <c r="D1253" s="61" t="s">
        <v>109</v>
      </c>
      <c r="E1253" s="62" t="s">
        <v>109</v>
      </c>
      <c r="F1253" s="68">
        <v>0</v>
      </c>
      <c r="G1253" s="68">
        <v>0</v>
      </c>
      <c r="H1253" s="68">
        <v>0</v>
      </c>
      <c r="M1253" s="67">
        <f t="shared" si="176"/>
        <v>0</v>
      </c>
      <c r="O1253" s="53">
        <v>9</v>
      </c>
      <c r="P1253" s="53">
        <v>18</v>
      </c>
      <c r="Q1253" s="53">
        <f t="shared" ref="Q1253:Q1261" si="177">IF(P1253=P1252,Q1252+1,1)</f>
        <v>3</v>
      </c>
    </row>
    <row r="1254" spans="3:17" ht="15" hidden="1" customHeight="1" x14ac:dyDescent="0.2">
      <c r="C1254" s="65" t="s">
        <v>39</v>
      </c>
      <c r="D1254" s="61" t="s">
        <v>109</v>
      </c>
      <c r="E1254" s="62" t="s">
        <v>109</v>
      </c>
      <c r="F1254" s="68">
        <v>0</v>
      </c>
      <c r="G1254" s="68">
        <v>0</v>
      </c>
      <c r="H1254" s="68">
        <v>0</v>
      </c>
      <c r="M1254" s="67">
        <f t="shared" si="176"/>
        <v>0</v>
      </c>
      <c r="O1254" s="53">
        <v>9</v>
      </c>
      <c r="P1254" s="53">
        <v>18</v>
      </c>
      <c r="Q1254" s="53">
        <f t="shared" si="177"/>
        <v>4</v>
      </c>
    </row>
    <row r="1255" spans="3:17" ht="15" hidden="1" customHeight="1" x14ac:dyDescent="0.2">
      <c r="C1255" s="65" t="s">
        <v>39</v>
      </c>
      <c r="D1255" s="61" t="s">
        <v>109</v>
      </c>
      <c r="E1255" s="62" t="s">
        <v>109</v>
      </c>
      <c r="F1255" s="68">
        <v>0</v>
      </c>
      <c r="G1255" s="68">
        <v>0</v>
      </c>
      <c r="H1255" s="68">
        <v>0</v>
      </c>
      <c r="M1255" s="67">
        <f t="shared" si="176"/>
        <v>0</v>
      </c>
      <c r="O1255" s="53">
        <v>9</v>
      </c>
      <c r="P1255" s="53">
        <v>18</v>
      </c>
      <c r="Q1255" s="53">
        <f t="shared" si="177"/>
        <v>5</v>
      </c>
    </row>
    <row r="1256" spans="3:17" ht="15" hidden="1" customHeight="1" x14ac:dyDescent="0.2">
      <c r="C1256" s="65" t="s">
        <v>39</v>
      </c>
      <c r="D1256" s="61" t="s">
        <v>109</v>
      </c>
      <c r="E1256" s="62" t="s">
        <v>109</v>
      </c>
      <c r="F1256" s="68">
        <v>0</v>
      </c>
      <c r="G1256" s="68">
        <v>0</v>
      </c>
      <c r="H1256" s="68">
        <v>0</v>
      </c>
      <c r="M1256" s="67">
        <f t="shared" si="176"/>
        <v>0</v>
      </c>
      <c r="O1256" s="53">
        <v>9</v>
      </c>
      <c r="P1256" s="53">
        <v>18</v>
      </c>
      <c r="Q1256" s="53">
        <f t="shared" si="177"/>
        <v>6</v>
      </c>
    </row>
    <row r="1257" spans="3:17" ht="15" hidden="1" customHeight="1" x14ac:dyDescent="0.2">
      <c r="C1257" s="65" t="s">
        <v>39</v>
      </c>
      <c r="D1257" s="61" t="s">
        <v>109</v>
      </c>
      <c r="E1257" s="62" t="s">
        <v>109</v>
      </c>
      <c r="F1257" s="68">
        <v>0</v>
      </c>
      <c r="G1257" s="68">
        <v>0</v>
      </c>
      <c r="H1257" s="68">
        <v>0</v>
      </c>
      <c r="M1257" s="67">
        <f t="shared" si="176"/>
        <v>0</v>
      </c>
      <c r="O1257" s="53">
        <v>9</v>
      </c>
      <c r="P1257" s="53">
        <v>18</v>
      </c>
      <c r="Q1257" s="53">
        <f t="shared" si="177"/>
        <v>7</v>
      </c>
    </row>
    <row r="1258" spans="3:17" ht="15" hidden="1" customHeight="1" x14ac:dyDescent="0.2">
      <c r="C1258" s="65" t="s">
        <v>39</v>
      </c>
      <c r="D1258" s="61" t="s">
        <v>109</v>
      </c>
      <c r="E1258" s="62" t="s">
        <v>109</v>
      </c>
      <c r="F1258" s="68">
        <v>0</v>
      </c>
      <c r="G1258" s="68">
        <v>0</v>
      </c>
      <c r="H1258" s="68">
        <v>0</v>
      </c>
      <c r="M1258" s="67">
        <f t="shared" si="176"/>
        <v>0</v>
      </c>
      <c r="O1258" s="53">
        <v>9</v>
      </c>
      <c r="P1258" s="53">
        <v>18</v>
      </c>
      <c r="Q1258" s="53">
        <f t="shared" si="177"/>
        <v>8</v>
      </c>
    </row>
    <row r="1259" spans="3:17" ht="15" hidden="1" customHeight="1" x14ac:dyDescent="0.2">
      <c r="C1259" s="65" t="s">
        <v>39</v>
      </c>
      <c r="D1259" s="61" t="s">
        <v>109</v>
      </c>
      <c r="E1259" s="62" t="s">
        <v>109</v>
      </c>
      <c r="F1259" s="68">
        <v>0</v>
      </c>
      <c r="G1259" s="68">
        <v>0</v>
      </c>
      <c r="H1259" s="68">
        <v>0</v>
      </c>
      <c r="M1259" s="67">
        <f t="shared" si="176"/>
        <v>0</v>
      </c>
      <c r="O1259" s="53">
        <v>9</v>
      </c>
      <c r="P1259" s="53">
        <v>18</v>
      </c>
      <c r="Q1259" s="53">
        <f t="shared" si="177"/>
        <v>9</v>
      </c>
    </row>
    <row r="1260" spans="3:17" ht="15" hidden="1" customHeight="1" x14ac:dyDescent="0.2">
      <c r="C1260" s="65" t="s">
        <v>39</v>
      </c>
      <c r="D1260" s="61" t="s">
        <v>109</v>
      </c>
      <c r="E1260" s="62" t="s">
        <v>109</v>
      </c>
      <c r="F1260" s="68">
        <v>0</v>
      </c>
      <c r="G1260" s="68">
        <v>0</v>
      </c>
      <c r="H1260" s="68">
        <v>0</v>
      </c>
      <c r="M1260" s="67">
        <f t="shared" si="176"/>
        <v>0</v>
      </c>
      <c r="O1260" s="53">
        <v>9</v>
      </c>
      <c r="P1260" s="53">
        <v>18</v>
      </c>
      <c r="Q1260" s="53">
        <f t="shared" si="177"/>
        <v>10</v>
      </c>
    </row>
    <row r="1261" spans="3:17" ht="15" hidden="1" customHeight="1" x14ac:dyDescent="0.2">
      <c r="C1261" s="65" t="s">
        <v>40</v>
      </c>
      <c r="D1261" s="61" t="s">
        <v>109</v>
      </c>
      <c r="E1261" s="62" t="s">
        <v>109</v>
      </c>
      <c r="F1261" s="68">
        <v>0</v>
      </c>
      <c r="G1261" s="68">
        <v>0</v>
      </c>
      <c r="H1261" s="68">
        <v>0</v>
      </c>
      <c r="M1261" s="67">
        <f t="shared" si="176"/>
        <v>0</v>
      </c>
      <c r="O1261" s="53">
        <v>9</v>
      </c>
      <c r="P1261" s="53">
        <v>19</v>
      </c>
      <c r="Q1261" s="53">
        <f t="shared" si="177"/>
        <v>1</v>
      </c>
    </row>
    <row r="1262" spans="3:17" ht="15" hidden="1" customHeight="1" x14ac:dyDescent="0.2">
      <c r="C1262" s="73" t="s">
        <v>109</v>
      </c>
      <c r="D1262" s="74"/>
      <c r="E1262" s="75"/>
      <c r="F1262" s="77">
        <v>0</v>
      </c>
      <c r="G1262" s="77">
        <v>0</v>
      </c>
      <c r="H1262" s="77">
        <v>0</v>
      </c>
      <c r="M1262" s="59">
        <f>IF(SUM(M1251:M1261)=0,0,1)</f>
        <v>0</v>
      </c>
    </row>
    <row r="1263" spans="3:17" ht="15" hidden="1" customHeight="1" x14ac:dyDescent="0.2">
      <c r="C1263" s="65"/>
      <c r="D1263" s="61"/>
      <c r="E1263" s="62"/>
      <c r="F1263" s="68"/>
      <c r="G1263" s="68"/>
      <c r="H1263" s="68"/>
      <c r="M1263" s="59">
        <f>IF(M1262=0,0,1)</f>
        <v>0</v>
      </c>
    </row>
    <row r="1264" spans="3:17" ht="15" hidden="1" customHeight="1" x14ac:dyDescent="0.2">
      <c r="C1264" s="65" t="s">
        <v>39</v>
      </c>
      <c r="D1264" s="61" t="s">
        <v>109</v>
      </c>
      <c r="E1264" s="62" t="s">
        <v>109</v>
      </c>
      <c r="F1264" s="68">
        <v>0</v>
      </c>
      <c r="G1264" s="68">
        <v>0</v>
      </c>
      <c r="H1264" s="68">
        <v>0</v>
      </c>
      <c r="M1264" s="67">
        <f>IF(LEN(E1264)&lt;2,0,1)</f>
        <v>0</v>
      </c>
      <c r="O1264" s="53">
        <v>9</v>
      </c>
      <c r="P1264" s="53">
        <v>20</v>
      </c>
      <c r="Q1264" s="66">
        <v>1</v>
      </c>
    </row>
    <row r="1265" spans="3:17" ht="15" hidden="1" customHeight="1" x14ac:dyDescent="0.2">
      <c r="C1265" s="65" t="s">
        <v>39</v>
      </c>
      <c r="D1265" s="61" t="s">
        <v>109</v>
      </c>
      <c r="E1265" s="62" t="s">
        <v>109</v>
      </c>
      <c r="F1265" s="68">
        <v>0</v>
      </c>
      <c r="G1265" s="68">
        <v>0</v>
      </c>
      <c r="H1265" s="68">
        <v>0</v>
      </c>
      <c r="M1265" s="67">
        <f t="shared" ref="M1265:M1274" si="178">IF(LEN(E1265)&lt;2,0,1)</f>
        <v>0</v>
      </c>
      <c r="O1265" s="53">
        <v>9</v>
      </c>
      <c r="P1265" s="53">
        <v>20</v>
      </c>
      <c r="Q1265" s="53">
        <f>IF(P1265=P1264,Q1264+1,1)</f>
        <v>2</v>
      </c>
    </row>
    <row r="1266" spans="3:17" ht="15" hidden="1" customHeight="1" x14ac:dyDescent="0.2">
      <c r="C1266" s="65" t="s">
        <v>39</v>
      </c>
      <c r="D1266" s="61" t="s">
        <v>109</v>
      </c>
      <c r="E1266" s="62" t="s">
        <v>109</v>
      </c>
      <c r="F1266" s="68">
        <v>0</v>
      </c>
      <c r="G1266" s="68">
        <v>0</v>
      </c>
      <c r="H1266" s="68">
        <v>0</v>
      </c>
      <c r="M1266" s="67">
        <f t="shared" si="178"/>
        <v>0</v>
      </c>
      <c r="O1266" s="53">
        <v>9</v>
      </c>
      <c r="P1266" s="53">
        <v>20</v>
      </c>
      <c r="Q1266" s="53">
        <f t="shared" ref="Q1266:Q1274" si="179">IF(P1266=P1265,Q1265+1,1)</f>
        <v>3</v>
      </c>
    </row>
    <row r="1267" spans="3:17" ht="15" hidden="1" customHeight="1" x14ac:dyDescent="0.2">
      <c r="C1267" s="65" t="s">
        <v>39</v>
      </c>
      <c r="D1267" s="61" t="s">
        <v>109</v>
      </c>
      <c r="E1267" s="62" t="s">
        <v>109</v>
      </c>
      <c r="F1267" s="68">
        <v>0</v>
      </c>
      <c r="G1267" s="68">
        <v>0</v>
      </c>
      <c r="H1267" s="68">
        <v>0</v>
      </c>
      <c r="M1267" s="67">
        <f t="shared" si="178"/>
        <v>0</v>
      </c>
      <c r="O1267" s="53">
        <v>9</v>
      </c>
      <c r="P1267" s="53">
        <v>20</v>
      </c>
      <c r="Q1267" s="53">
        <f t="shared" si="179"/>
        <v>4</v>
      </c>
    </row>
    <row r="1268" spans="3:17" ht="15" hidden="1" customHeight="1" x14ac:dyDescent="0.2">
      <c r="C1268" s="65" t="s">
        <v>39</v>
      </c>
      <c r="D1268" s="61" t="s">
        <v>109</v>
      </c>
      <c r="E1268" s="62" t="s">
        <v>109</v>
      </c>
      <c r="F1268" s="68">
        <v>0</v>
      </c>
      <c r="G1268" s="68">
        <v>0</v>
      </c>
      <c r="H1268" s="68">
        <v>0</v>
      </c>
      <c r="M1268" s="67">
        <f t="shared" si="178"/>
        <v>0</v>
      </c>
      <c r="O1268" s="53">
        <v>9</v>
      </c>
      <c r="P1268" s="53">
        <v>20</v>
      </c>
      <c r="Q1268" s="53">
        <f t="shared" si="179"/>
        <v>5</v>
      </c>
    </row>
    <row r="1269" spans="3:17" ht="15" hidden="1" customHeight="1" x14ac:dyDescent="0.2">
      <c r="C1269" s="65" t="s">
        <v>39</v>
      </c>
      <c r="D1269" s="61" t="s">
        <v>109</v>
      </c>
      <c r="E1269" s="62" t="s">
        <v>109</v>
      </c>
      <c r="F1269" s="68">
        <v>0</v>
      </c>
      <c r="G1269" s="68">
        <v>0</v>
      </c>
      <c r="H1269" s="68">
        <v>0</v>
      </c>
      <c r="M1269" s="67">
        <f t="shared" si="178"/>
        <v>0</v>
      </c>
      <c r="O1269" s="53">
        <v>9</v>
      </c>
      <c r="P1269" s="53">
        <v>20</v>
      </c>
      <c r="Q1269" s="53">
        <f t="shared" si="179"/>
        <v>6</v>
      </c>
    </row>
    <row r="1270" spans="3:17" ht="15" hidden="1" customHeight="1" x14ac:dyDescent="0.2">
      <c r="C1270" s="65" t="s">
        <v>39</v>
      </c>
      <c r="D1270" s="61" t="s">
        <v>109</v>
      </c>
      <c r="E1270" s="62" t="s">
        <v>109</v>
      </c>
      <c r="F1270" s="68">
        <v>0</v>
      </c>
      <c r="G1270" s="68">
        <v>0</v>
      </c>
      <c r="H1270" s="68">
        <v>0</v>
      </c>
      <c r="M1270" s="67">
        <f t="shared" si="178"/>
        <v>0</v>
      </c>
      <c r="O1270" s="53">
        <v>9</v>
      </c>
      <c r="P1270" s="53">
        <v>20</v>
      </c>
      <c r="Q1270" s="53">
        <f t="shared" si="179"/>
        <v>7</v>
      </c>
    </row>
    <row r="1271" spans="3:17" ht="15" hidden="1" customHeight="1" x14ac:dyDescent="0.2">
      <c r="C1271" s="65" t="s">
        <v>39</v>
      </c>
      <c r="D1271" s="61" t="s">
        <v>109</v>
      </c>
      <c r="E1271" s="62" t="s">
        <v>109</v>
      </c>
      <c r="F1271" s="68">
        <v>0</v>
      </c>
      <c r="G1271" s="68">
        <v>0</v>
      </c>
      <c r="H1271" s="68">
        <v>0</v>
      </c>
      <c r="M1271" s="67">
        <f t="shared" si="178"/>
        <v>0</v>
      </c>
      <c r="O1271" s="53">
        <v>9</v>
      </c>
      <c r="P1271" s="53">
        <v>20</v>
      </c>
      <c r="Q1271" s="53">
        <f t="shared" si="179"/>
        <v>8</v>
      </c>
    </row>
    <row r="1272" spans="3:17" ht="15" hidden="1" customHeight="1" x14ac:dyDescent="0.2">
      <c r="C1272" s="65" t="s">
        <v>39</v>
      </c>
      <c r="D1272" s="61" t="s">
        <v>109</v>
      </c>
      <c r="E1272" s="62" t="s">
        <v>109</v>
      </c>
      <c r="F1272" s="68">
        <v>0</v>
      </c>
      <c r="G1272" s="68">
        <v>0</v>
      </c>
      <c r="H1272" s="68">
        <v>0</v>
      </c>
      <c r="M1272" s="67">
        <f t="shared" si="178"/>
        <v>0</v>
      </c>
      <c r="O1272" s="53">
        <v>9</v>
      </c>
      <c r="P1272" s="53">
        <v>20</v>
      </c>
      <c r="Q1272" s="53">
        <f t="shared" si="179"/>
        <v>9</v>
      </c>
    </row>
    <row r="1273" spans="3:17" ht="15" hidden="1" customHeight="1" x14ac:dyDescent="0.2">
      <c r="C1273" s="65" t="s">
        <v>39</v>
      </c>
      <c r="D1273" s="61" t="s">
        <v>109</v>
      </c>
      <c r="E1273" s="62" t="s">
        <v>109</v>
      </c>
      <c r="F1273" s="68">
        <v>0</v>
      </c>
      <c r="G1273" s="68">
        <v>0</v>
      </c>
      <c r="H1273" s="68">
        <v>0</v>
      </c>
      <c r="M1273" s="67">
        <f t="shared" si="178"/>
        <v>0</v>
      </c>
      <c r="O1273" s="53">
        <v>9</v>
      </c>
      <c r="P1273" s="53">
        <v>20</v>
      </c>
      <c r="Q1273" s="53">
        <f t="shared" si="179"/>
        <v>10</v>
      </c>
    </row>
    <row r="1274" spans="3:17" ht="15" hidden="1" customHeight="1" x14ac:dyDescent="0.2">
      <c r="C1274" s="65" t="s">
        <v>40</v>
      </c>
      <c r="D1274" s="61" t="s">
        <v>109</v>
      </c>
      <c r="E1274" s="62" t="s">
        <v>109</v>
      </c>
      <c r="F1274" s="68">
        <v>0</v>
      </c>
      <c r="G1274" s="68">
        <v>0</v>
      </c>
      <c r="H1274" s="68">
        <v>0</v>
      </c>
      <c r="M1274" s="67">
        <f t="shared" si="178"/>
        <v>0</v>
      </c>
      <c r="O1274" s="53">
        <v>9</v>
      </c>
      <c r="P1274" s="53">
        <v>21</v>
      </c>
      <c r="Q1274" s="53">
        <f t="shared" si="179"/>
        <v>1</v>
      </c>
    </row>
    <row r="1275" spans="3:17" ht="15" hidden="1" customHeight="1" x14ac:dyDescent="0.2">
      <c r="C1275" s="73" t="s">
        <v>109</v>
      </c>
      <c r="D1275" s="74"/>
      <c r="E1275" s="75"/>
      <c r="F1275" s="77">
        <v>0</v>
      </c>
      <c r="G1275" s="77">
        <v>0</v>
      </c>
      <c r="H1275" s="77">
        <v>0</v>
      </c>
      <c r="M1275" s="59">
        <f>IF(SUM(M1264:M1274)=0,0,1)</f>
        <v>0</v>
      </c>
    </row>
    <row r="1276" spans="3:17" ht="15" hidden="1" customHeight="1" x14ac:dyDescent="0.2">
      <c r="C1276" s="65"/>
      <c r="D1276" s="61"/>
      <c r="E1276" s="62"/>
      <c r="F1276" s="68"/>
      <c r="G1276" s="68"/>
      <c r="H1276" s="68"/>
      <c r="M1276" s="59">
        <v>0</v>
      </c>
    </row>
    <row r="1277" spans="3:17" ht="15" customHeight="1" x14ac:dyDescent="0.2">
      <c r="C1277" s="79" t="s">
        <v>57</v>
      </c>
      <c r="D1277" s="80"/>
      <c r="E1277" s="81"/>
      <c r="F1277" s="76">
        <v>5930336</v>
      </c>
      <c r="G1277" s="76">
        <v>6336827</v>
      </c>
      <c r="H1277" s="76">
        <v>6427310</v>
      </c>
      <c r="M1277" s="59">
        <v>1</v>
      </c>
    </row>
    <row r="1278" spans="3:17" ht="15" customHeight="1" x14ac:dyDescent="0.2">
      <c r="C1278" s="55"/>
      <c r="D1278" s="86"/>
      <c r="E1278" s="87"/>
      <c r="F1278" s="88"/>
      <c r="G1278" s="88"/>
      <c r="H1278" s="88"/>
      <c r="M1278" s="59">
        <v>1</v>
      </c>
    </row>
    <row r="1279" spans="3:17" ht="15" hidden="1" customHeight="1" x14ac:dyDescent="0.2">
      <c r="C1279" s="183" t="s">
        <v>27</v>
      </c>
      <c r="D1279" s="184"/>
      <c r="E1279" s="185"/>
      <c r="F1279" s="13">
        <v>0</v>
      </c>
      <c r="G1279" s="88">
        <v>0</v>
      </c>
      <c r="H1279" s="88">
        <v>0</v>
      </c>
      <c r="M1279" s="59">
        <v>0</v>
      </c>
    </row>
    <row r="1280" spans="3:17" ht="15" hidden="1" customHeight="1" x14ac:dyDescent="0.2">
      <c r="C1280" s="65"/>
      <c r="D1280" s="61"/>
      <c r="E1280" s="62"/>
      <c r="F1280" s="13"/>
      <c r="G1280" s="13"/>
      <c r="H1280" s="13"/>
      <c r="M1280" s="59">
        <v>0</v>
      </c>
    </row>
    <row r="1281" spans="3:13" ht="15" customHeight="1" x14ac:dyDescent="0.2">
      <c r="C1281" s="79" t="s">
        <v>58</v>
      </c>
      <c r="D1281" s="80"/>
      <c r="E1281" s="81"/>
      <c r="F1281" s="76">
        <v>77999135</v>
      </c>
      <c r="G1281" s="76">
        <v>83084515</v>
      </c>
      <c r="H1281" s="76">
        <v>83569989</v>
      </c>
      <c r="M1281" s="59">
        <v>1</v>
      </c>
    </row>
    <row r="1282" spans="3:13" ht="15" customHeight="1" x14ac:dyDescent="0.2">
      <c r="M1282" s="59">
        <v>1</v>
      </c>
    </row>
    <row r="1285" spans="3:13" x14ac:dyDescent="0.2">
      <c r="F1285" s="90"/>
      <c r="G1285" s="90"/>
      <c r="H1285" s="90"/>
    </row>
  </sheetData>
  <autoFilter ref="M8:M1282">
    <filterColumn colId="0">
      <filters>
        <filter val="1"/>
      </filters>
    </filterColumn>
  </autoFilter>
  <mergeCells count="4">
    <mergeCell ref="C7:D8"/>
    <mergeCell ref="E7:E8"/>
    <mergeCell ref="F7:F8"/>
    <mergeCell ref="C1279:E1279"/>
  </mergeCells>
  <dataValidations xWindow="486" yWindow="496" count="1">
    <dataValidation type="whole" allowBlank="1" showInputMessage="1" showErrorMessage="1" errorTitle="Error" error="Your numbers contain decimals please round of to whole numbers" promptTitle="NB" prompt="Only whole numbers" sqref="F198:H209 F57:H68 F159:H170 F18:H29 F122:H133 F44:H55 F12:H16 F31:H42 F83:H94 F109:H120 F263:H274 F135:H146 F291:H291 F96:H107 F70:H81 F148:H148 F185:H196 F150:H150 F153:H157 F172:H183 F224:H235 F250:H261 F276:H287 F237:H248 F211:H222 F289:H289 F480:H491 F339:H350 F441:H452 F300:H311 F404:H415 F326:H337 F294:H298 F313:H324 F365:H376 F391:H402 F545:H556 F417:H428 F378:H389 F352:H363 F430:H430 F467:H478 F432:H432 F435:H439 F454:H465 F506:H517 F532:H543 F558:H569 F519:H530 F493:H504 F571:H571 F762:H773 F621:H632 F723:H734 F582:H593 F686:H697 F608:H619 F576:H580 F595:H606 F647:H658 F673:H684 F827:H838 F699:H710 F855:H855 F660:H671 F634:H645 F712:H712 F749:H760 F714:H714 F717:H721 F736:H747 F788:H799 F814:H825 F840:H851 F801:H812 F775:H786 F853:H853 F1044:H1055 F903:H914 F1005:H1016 F864:H875 F968:H979 F890:H901 F858:H862 F877:H888 F929:H940 F955:H966 F1109:H1120 F981:H992 F942:H953 F916:H927 F994:H994 F1031:H1042 F996:H996 F999:H1003 F1018:H1029 F1070:H1081 F1096:H1107 F1122:H1133 F1083:H1094 F1057:H1068 F1135:H1135 F1185:H1196 F1146:H1157 F1250:H1261 F1172:H1183 F1137:H1137 F1140:H1144 F1159:H1170 F1211:H1222 F1237:H1248 F1263:H1274 F1224:H1235 F1198:H1209 F1276:H1276 F1280:H1280">
      <formula1>0</formula1>
      <formula2>3000000</formula2>
    </dataValidation>
  </dataValidations>
  <printOptions horizontalCentered="1"/>
  <pageMargins left="0" right="0" top="0.51181102362204722" bottom="0.51181102362204722" header="0.51181102362204722" footer="0.15748031496062992"/>
  <pageSetup paperSize="9" scale="80" orientation="portrait" r:id="rId1"/>
  <headerFooter alignWithMargins="0"/>
  <rowBreaks count="9" manualBreakCount="9">
    <brk id="149" min="1" max="8" man="1"/>
    <brk id="290" min="1" max="8" man="1"/>
    <brk id="431" min="1" max="8" man="1"/>
    <brk id="505" min="1" max="8" man="1"/>
    <brk id="572" min="1" max="8" man="1"/>
    <brk id="713" min="1" max="8" man="1"/>
    <brk id="854" min="1" max="8" man="1"/>
    <brk id="995" min="1" max="8" man="1"/>
    <brk id="1136" min="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filterMode="1">
    <tabColor indexed="11"/>
  </sheetPr>
  <dimension ref="A1:S843"/>
  <sheetViews>
    <sheetView showGridLines="0" view="pageBreakPreview" topLeftCell="A10" zoomScale="70" zoomScaleNormal="100" zoomScaleSheetLayoutView="70" workbookViewId="0">
      <selection activeCell="H39" sqref="H39"/>
    </sheetView>
  </sheetViews>
  <sheetFormatPr defaultColWidth="9.28515625" defaultRowHeight="12.75" x14ac:dyDescent="0.2"/>
  <cols>
    <col min="1" max="1" width="9.28515625" style="104"/>
    <col min="2" max="2" width="2.7109375" style="105" customWidth="1"/>
    <col min="3" max="3" width="22.7109375" style="99" customWidth="1"/>
    <col min="4" max="4" width="32.7109375" style="105" customWidth="1"/>
    <col min="5" max="5" width="52.7109375" style="105" customWidth="1"/>
    <col min="6" max="6" width="32.7109375" style="105" customWidth="1"/>
    <col min="7" max="7" width="17.7109375" style="105" customWidth="1"/>
    <col min="8" max="10" width="12.7109375" style="105" customWidth="1"/>
    <col min="11" max="11" width="2.7109375" style="105" customWidth="1"/>
    <col min="12" max="12" width="9.28515625" style="105"/>
    <col min="13" max="13" width="9.28515625" style="109" hidden="1" customWidth="1"/>
    <col min="14" max="19" width="9.28515625" style="105" hidden="1" customWidth="1"/>
    <col min="20" max="16384" width="9.28515625" style="105"/>
  </cols>
  <sheetData>
    <row r="1" spans="1:19" s="92" customFormat="1" ht="15" customHeight="1" x14ac:dyDescent="0.25">
      <c r="A1" s="91"/>
      <c r="C1" s="93" t="s">
        <v>60</v>
      </c>
      <c r="D1" s="93"/>
      <c r="E1" s="93"/>
      <c r="F1" s="93"/>
      <c r="G1" s="93"/>
      <c r="H1" s="93"/>
      <c r="I1" s="93"/>
      <c r="J1" s="93"/>
      <c r="M1" s="94"/>
      <c r="N1" s="95"/>
      <c r="O1" s="95"/>
      <c r="P1" s="96"/>
      <c r="Q1" s="96"/>
      <c r="R1" s="96"/>
      <c r="S1" s="96">
        <f t="shared" ref="S1" si="0">K19-P1</f>
        <v>0</v>
      </c>
    </row>
    <row r="2" spans="1:19" s="92" customFormat="1" ht="15" customHeight="1" x14ac:dyDescent="0.25">
      <c r="A2" s="91"/>
      <c r="M2" s="94"/>
      <c r="N2" s="95"/>
      <c r="O2" s="95"/>
      <c r="P2" s="96"/>
      <c r="Q2" s="96"/>
      <c r="R2" s="96"/>
    </row>
    <row r="3" spans="1:19" s="92" customFormat="1" ht="15" customHeight="1" x14ac:dyDescent="0.25">
      <c r="A3" s="91"/>
      <c r="C3" s="93" t="s">
        <v>61</v>
      </c>
      <c r="D3" s="93"/>
      <c r="E3" s="93"/>
      <c r="F3" s="93"/>
      <c r="G3" s="93"/>
      <c r="H3" s="93"/>
      <c r="I3" s="93"/>
      <c r="J3" s="93"/>
      <c r="M3" s="94"/>
      <c r="N3" s="95"/>
      <c r="O3" s="95"/>
      <c r="P3" s="96"/>
      <c r="Q3" s="96"/>
      <c r="R3" s="96"/>
    </row>
    <row r="4" spans="1:19" s="92" customFormat="1" ht="15" customHeight="1" x14ac:dyDescent="0.25">
      <c r="A4" s="91"/>
      <c r="M4" s="97"/>
    </row>
    <row r="5" spans="1:19" s="99" customFormat="1" ht="18" customHeight="1" x14ac:dyDescent="0.2">
      <c r="A5" s="98"/>
      <c r="C5" s="196" t="s">
        <v>62</v>
      </c>
      <c r="D5" s="199" t="s">
        <v>63</v>
      </c>
      <c r="E5" s="199" t="s">
        <v>64</v>
      </c>
      <c r="F5" s="199" t="s">
        <v>65</v>
      </c>
      <c r="G5" s="199" t="s">
        <v>17</v>
      </c>
      <c r="H5" s="100" t="s">
        <v>3</v>
      </c>
      <c r="I5" s="101" t="s">
        <v>4</v>
      </c>
      <c r="J5" s="102"/>
      <c r="M5" s="103"/>
    </row>
    <row r="6" spans="1:19" s="99" customFormat="1" ht="18" customHeight="1" x14ac:dyDescent="0.2">
      <c r="A6" s="98"/>
      <c r="C6" s="197"/>
      <c r="D6" s="200"/>
      <c r="E6" s="200"/>
      <c r="F6" s="200"/>
      <c r="G6" s="200"/>
      <c r="H6" s="174" t="str">
        <f>LEFT([1]Settings!$AB$2,4)+1 &amp; "/" &amp; RIGHT([1]Settings!$AB$2,2)+1</f>
        <v>2021/22</v>
      </c>
      <c r="I6" s="7" t="s">
        <v>5</v>
      </c>
      <c r="J6" s="7"/>
      <c r="M6" s="103"/>
    </row>
    <row r="7" spans="1:19" s="99" customFormat="1" ht="18" customHeight="1" x14ac:dyDescent="0.2">
      <c r="A7" s="98"/>
      <c r="C7" s="198"/>
      <c r="D7" s="201"/>
      <c r="E7" s="201"/>
      <c r="F7" s="201"/>
      <c r="G7" s="201"/>
      <c r="H7" s="176"/>
      <c r="I7" s="8" t="str">
        <f>LEFT([1]Settings!$AB$2,4)+2 &amp; "/" &amp; RIGHT([1]Settings!$AB$2,2)+2</f>
        <v>2022/23</v>
      </c>
      <c r="J7" s="8" t="str">
        <f>LEFT([1]Settings!$AB$2,4)+3 &amp; "/" &amp; RIGHT([1]Settings!$AB$2,2)+3</f>
        <v>2023/24</v>
      </c>
      <c r="M7" s="103"/>
    </row>
    <row r="8" spans="1:19" ht="15" customHeight="1" x14ac:dyDescent="0.2">
      <c r="C8" s="106"/>
      <c r="D8" s="107"/>
      <c r="E8" s="107"/>
      <c r="F8" s="107"/>
      <c r="G8" s="107"/>
      <c r="H8" s="108" t="s">
        <v>6</v>
      </c>
      <c r="I8" s="108" t="s">
        <v>6</v>
      </c>
      <c r="J8" s="108" t="s">
        <v>6</v>
      </c>
      <c r="M8" s="109" t="s">
        <v>33</v>
      </c>
      <c r="N8" s="105" t="s">
        <v>66</v>
      </c>
      <c r="O8" s="105" t="s">
        <v>67</v>
      </c>
    </row>
    <row r="9" spans="1:19" ht="15" customHeight="1" x14ac:dyDescent="0.2">
      <c r="A9" s="104">
        <v>1</v>
      </c>
      <c r="C9" s="192" t="s">
        <v>658</v>
      </c>
      <c r="D9" s="188" t="s">
        <v>659</v>
      </c>
      <c r="E9" s="188" t="s">
        <v>660</v>
      </c>
      <c r="F9" s="188" t="s">
        <v>661</v>
      </c>
      <c r="G9" s="110" t="s">
        <v>18</v>
      </c>
      <c r="H9" s="68">
        <v>1640977</v>
      </c>
      <c r="I9" s="68">
        <v>1635316</v>
      </c>
      <c r="J9" s="68">
        <v>1705711</v>
      </c>
      <c r="M9" s="109">
        <f>IF(LEN(D9)&gt;2,1,0)</f>
        <v>1</v>
      </c>
      <c r="O9" s="105" t="str">
        <f>IFERROR(INDEX([1]Settings!$AE$4:$BF$200,MATCH($A9,[1]Settings!$AK$4:$AK$200,0),1),"")</f>
        <v>Education Infrastructure Grant</v>
      </c>
      <c r="Q9" s="109">
        <v>1</v>
      </c>
      <c r="R9" s="109" t="str">
        <f>IFERROR(LOWER(RIGHT(LEFT(ADDRESS(1,Q9),2))),"")</f>
        <v>a</v>
      </c>
      <c r="S9" s="109">
        <f>IF(Q9&gt;1,1,IF(Q20&gt;1,1,0))</f>
        <v>0</v>
      </c>
    </row>
    <row r="10" spans="1:19" ht="15" customHeight="1" x14ac:dyDescent="0.2">
      <c r="C10" s="192"/>
      <c r="D10" s="188"/>
      <c r="E10" s="188" t="s">
        <v>662</v>
      </c>
      <c r="F10" s="188"/>
      <c r="G10" s="110" t="s">
        <v>19</v>
      </c>
      <c r="H10" s="68">
        <v>892287</v>
      </c>
      <c r="I10" s="68">
        <v>851878</v>
      </c>
      <c r="J10" s="68">
        <v>889595</v>
      </c>
      <c r="M10" s="109">
        <f>M9</f>
        <v>1</v>
      </c>
    </row>
    <row r="11" spans="1:19" ht="15" customHeight="1" x14ac:dyDescent="0.2">
      <c r="C11" s="192"/>
      <c r="D11" s="188"/>
      <c r="E11" s="188" t="s">
        <v>662</v>
      </c>
      <c r="F11" s="188"/>
      <c r="G11" s="110" t="s">
        <v>20</v>
      </c>
      <c r="H11" s="68">
        <v>1589208</v>
      </c>
      <c r="I11" s="68">
        <v>1580702</v>
      </c>
      <c r="J11" s="68">
        <v>1651947</v>
      </c>
      <c r="M11" s="109">
        <f t="shared" ref="M11:M16" si="1">M10</f>
        <v>1</v>
      </c>
    </row>
    <row r="12" spans="1:19" ht="15" customHeight="1" x14ac:dyDescent="0.2">
      <c r="C12" s="192"/>
      <c r="D12" s="188"/>
      <c r="E12" s="188" t="s">
        <v>662</v>
      </c>
      <c r="F12" s="188"/>
      <c r="G12" s="110" t="s">
        <v>21</v>
      </c>
      <c r="H12" s="68">
        <v>2120492</v>
      </c>
      <c r="I12" s="68">
        <v>2137060</v>
      </c>
      <c r="J12" s="68">
        <v>2230004</v>
      </c>
      <c r="M12" s="109">
        <f t="shared" si="1"/>
        <v>1</v>
      </c>
    </row>
    <row r="13" spans="1:19" ht="15" customHeight="1" x14ac:dyDescent="0.2">
      <c r="C13" s="192"/>
      <c r="D13" s="188"/>
      <c r="E13" s="188" t="s">
        <v>662</v>
      </c>
      <c r="F13" s="188"/>
      <c r="G13" s="110" t="s">
        <v>22</v>
      </c>
      <c r="H13" s="68">
        <v>1334570</v>
      </c>
      <c r="I13" s="68">
        <v>1314711</v>
      </c>
      <c r="J13" s="68">
        <v>1371984</v>
      </c>
      <c r="M13" s="109">
        <f t="shared" si="1"/>
        <v>1</v>
      </c>
    </row>
    <row r="14" spans="1:19" ht="15" customHeight="1" x14ac:dyDescent="0.2">
      <c r="C14" s="192"/>
      <c r="D14" s="188"/>
      <c r="E14" s="188" t="s">
        <v>662</v>
      </c>
      <c r="F14" s="188"/>
      <c r="G14" s="110" t="s">
        <v>23</v>
      </c>
      <c r="H14" s="68">
        <v>1161475</v>
      </c>
      <c r="I14" s="68">
        <v>1133260</v>
      </c>
      <c r="J14" s="68">
        <v>1184469</v>
      </c>
      <c r="M14" s="109">
        <f t="shared" si="1"/>
        <v>1</v>
      </c>
    </row>
    <row r="15" spans="1:19" ht="15" customHeight="1" x14ac:dyDescent="0.2">
      <c r="C15" s="192"/>
      <c r="D15" s="188"/>
      <c r="E15" s="188" t="s">
        <v>662</v>
      </c>
      <c r="F15" s="188"/>
      <c r="G15" s="110" t="s">
        <v>24</v>
      </c>
      <c r="H15" s="68">
        <v>633345</v>
      </c>
      <c r="I15" s="68">
        <v>580791</v>
      </c>
      <c r="J15" s="68">
        <v>607576</v>
      </c>
      <c r="M15" s="109">
        <f t="shared" si="1"/>
        <v>1</v>
      </c>
    </row>
    <row r="16" spans="1:19" ht="15" customHeight="1" x14ac:dyDescent="0.2">
      <c r="C16" s="192"/>
      <c r="D16" s="188"/>
      <c r="E16" s="188" t="s">
        <v>662</v>
      </c>
      <c r="F16" s="188"/>
      <c r="G16" s="110" t="s">
        <v>25</v>
      </c>
      <c r="H16" s="68">
        <v>1158484</v>
      </c>
      <c r="I16" s="68">
        <v>1130482</v>
      </c>
      <c r="J16" s="68">
        <v>1179049</v>
      </c>
      <c r="M16" s="109">
        <f t="shared" si="1"/>
        <v>1</v>
      </c>
    </row>
    <row r="17" spans="1:19" ht="15" customHeight="1" x14ac:dyDescent="0.2">
      <c r="C17" s="192"/>
      <c r="D17" s="188"/>
      <c r="E17" s="188" t="s">
        <v>662</v>
      </c>
      <c r="F17" s="188"/>
      <c r="G17" s="110" t="s">
        <v>26</v>
      </c>
      <c r="H17" s="68">
        <v>1158098</v>
      </c>
      <c r="I17" s="68">
        <v>1129934</v>
      </c>
      <c r="J17" s="68">
        <v>1180389</v>
      </c>
      <c r="M17" s="109">
        <f>M16</f>
        <v>1</v>
      </c>
    </row>
    <row r="18" spans="1:19" x14ac:dyDescent="0.2">
      <c r="C18" s="192"/>
      <c r="D18" s="188"/>
      <c r="E18" s="188" t="s">
        <v>662</v>
      </c>
      <c r="F18" s="188"/>
      <c r="G18" s="110" t="s">
        <v>27</v>
      </c>
      <c r="H18" s="78">
        <v>0</v>
      </c>
      <c r="I18" s="78">
        <v>735302</v>
      </c>
      <c r="J18" s="78">
        <v>767709</v>
      </c>
      <c r="M18" s="109">
        <f>IF(SUM(H18:J18)=0,0,1)</f>
        <v>1</v>
      </c>
    </row>
    <row r="19" spans="1:19" ht="15" customHeight="1" x14ac:dyDescent="0.2">
      <c r="C19" s="190"/>
      <c r="D19" s="189"/>
      <c r="E19" s="189" t="s">
        <v>662</v>
      </c>
      <c r="F19" s="189"/>
      <c r="G19" s="111" t="s">
        <v>10</v>
      </c>
      <c r="H19" s="112">
        <v>11688936</v>
      </c>
      <c r="I19" s="112">
        <v>12229436</v>
      </c>
      <c r="J19" s="112">
        <v>12768433</v>
      </c>
      <c r="M19" s="109">
        <f>M9</f>
        <v>1</v>
      </c>
    </row>
    <row r="20" spans="1:19" ht="15" customHeight="1" x14ac:dyDescent="0.2">
      <c r="A20" s="104">
        <v>2</v>
      </c>
      <c r="C20" s="186" t="s">
        <v>663</v>
      </c>
      <c r="D20" s="188" t="s">
        <v>664</v>
      </c>
      <c r="E20" s="188" t="s">
        <v>665</v>
      </c>
      <c r="F20" s="188" t="s">
        <v>661</v>
      </c>
      <c r="G20" s="110" t="s">
        <v>18</v>
      </c>
      <c r="H20" s="68">
        <v>1101960</v>
      </c>
      <c r="I20" s="68">
        <v>1096839</v>
      </c>
      <c r="J20" s="68">
        <v>1098416</v>
      </c>
      <c r="M20" s="109">
        <f t="shared" ref="M20" si="2">IF(LEN(D20)&gt;2,1,0)</f>
        <v>1</v>
      </c>
      <c r="O20" s="105" t="str">
        <f>IFERROR(INDEX([1]Settings!$AE$4:$BF$200,MATCH($A20,[1]Settings!$AK$4:$AK$200,0),1),"")</f>
        <v>National Tertiary Services Grant</v>
      </c>
      <c r="Q20" s="109">
        <f>IF(LEN(C20)&lt;2,0,IF(C20=C9,Q9+1,1))</f>
        <v>1</v>
      </c>
      <c r="R20" s="109" t="str">
        <f>IFERROR(LOWER(RIGHT(LEFT(ADDRESS(1,Q20),2))),"")</f>
        <v>a</v>
      </c>
      <c r="S20" s="109">
        <f>IF(Q20&gt;1,1,IF(Q31&gt;1,1,0))</f>
        <v>0</v>
      </c>
    </row>
    <row r="21" spans="1:19" ht="15" customHeight="1" x14ac:dyDescent="0.2">
      <c r="C21" s="186"/>
      <c r="D21" s="188"/>
      <c r="E21" s="188" t="s">
        <v>662</v>
      </c>
      <c r="F21" s="188"/>
      <c r="G21" s="110" t="s">
        <v>19</v>
      </c>
      <c r="H21" s="68">
        <v>1172085</v>
      </c>
      <c r="I21" s="68">
        <v>1197412</v>
      </c>
      <c r="J21" s="68">
        <v>1199170</v>
      </c>
      <c r="M21" s="109">
        <f t="shared" ref="M21:M83" si="3">M20</f>
        <v>1</v>
      </c>
    </row>
    <row r="22" spans="1:19" ht="15" customHeight="1" x14ac:dyDescent="0.2">
      <c r="C22" s="186"/>
      <c r="D22" s="188"/>
      <c r="E22" s="188" t="s">
        <v>662</v>
      </c>
      <c r="F22" s="188"/>
      <c r="G22" s="110" t="s">
        <v>20</v>
      </c>
      <c r="H22" s="68">
        <v>4878070</v>
      </c>
      <c r="I22" s="68">
        <v>4980803</v>
      </c>
      <c r="J22" s="68">
        <v>4988103</v>
      </c>
      <c r="M22" s="109">
        <f t="shared" si="3"/>
        <v>1</v>
      </c>
    </row>
    <row r="23" spans="1:19" ht="15" customHeight="1" x14ac:dyDescent="0.2">
      <c r="C23" s="186"/>
      <c r="D23" s="188"/>
      <c r="E23" s="188" t="s">
        <v>662</v>
      </c>
      <c r="F23" s="188"/>
      <c r="G23" s="110" t="s">
        <v>21</v>
      </c>
      <c r="H23" s="68">
        <v>1955628</v>
      </c>
      <c r="I23" s="68">
        <v>1997372</v>
      </c>
      <c r="J23" s="68">
        <v>2000300</v>
      </c>
      <c r="M23" s="109">
        <f t="shared" si="3"/>
        <v>1</v>
      </c>
    </row>
    <row r="24" spans="1:19" ht="15" customHeight="1" x14ac:dyDescent="0.2">
      <c r="C24" s="186"/>
      <c r="D24" s="188"/>
      <c r="E24" s="188" t="s">
        <v>662</v>
      </c>
      <c r="F24" s="188"/>
      <c r="G24" s="110" t="s">
        <v>22</v>
      </c>
      <c r="H24" s="68">
        <v>453296</v>
      </c>
      <c r="I24" s="68">
        <v>454661</v>
      </c>
      <c r="J24" s="68">
        <v>452963</v>
      </c>
      <c r="M24" s="109">
        <f t="shared" si="3"/>
        <v>1</v>
      </c>
    </row>
    <row r="25" spans="1:19" ht="15" customHeight="1" x14ac:dyDescent="0.2">
      <c r="C25" s="186"/>
      <c r="D25" s="188"/>
      <c r="E25" s="188" t="s">
        <v>662</v>
      </c>
      <c r="F25" s="188"/>
      <c r="G25" s="110" t="s">
        <v>23</v>
      </c>
      <c r="H25" s="68">
        <v>142411</v>
      </c>
      <c r="I25" s="68">
        <v>138897</v>
      </c>
      <c r="J25" s="68">
        <v>139095</v>
      </c>
      <c r="M25" s="109">
        <f t="shared" si="3"/>
        <v>1</v>
      </c>
    </row>
    <row r="26" spans="1:19" ht="15" customHeight="1" x14ac:dyDescent="0.2">
      <c r="C26" s="186"/>
      <c r="D26" s="188"/>
      <c r="E26" s="188" t="s">
        <v>662</v>
      </c>
      <c r="F26" s="188"/>
      <c r="G26" s="110" t="s">
        <v>24</v>
      </c>
      <c r="H26" s="68">
        <v>397756</v>
      </c>
      <c r="I26" s="68">
        <v>411094</v>
      </c>
      <c r="J26" s="68">
        <v>408681</v>
      </c>
      <c r="M26" s="109">
        <f t="shared" si="3"/>
        <v>1</v>
      </c>
    </row>
    <row r="27" spans="1:19" ht="15" customHeight="1" x14ac:dyDescent="0.2">
      <c r="C27" s="186"/>
      <c r="D27" s="188"/>
      <c r="E27" s="188" t="s">
        <v>662</v>
      </c>
      <c r="F27" s="188"/>
      <c r="G27" s="110" t="s">
        <v>25</v>
      </c>
      <c r="H27" s="68">
        <v>333611</v>
      </c>
      <c r="I27" s="68">
        <v>334999</v>
      </c>
      <c r="J27" s="68">
        <v>332476</v>
      </c>
      <c r="M27" s="109">
        <f t="shared" si="3"/>
        <v>1</v>
      </c>
    </row>
    <row r="28" spans="1:19" ht="15" customHeight="1" x14ac:dyDescent="0.2">
      <c r="C28" s="186"/>
      <c r="D28" s="188"/>
      <c r="E28" s="188" t="s">
        <v>662</v>
      </c>
      <c r="F28" s="188"/>
      <c r="G28" s="110" t="s">
        <v>26</v>
      </c>
      <c r="H28" s="68">
        <v>3272981</v>
      </c>
      <c r="I28" s="68">
        <v>3318681</v>
      </c>
      <c r="J28" s="68">
        <v>3332007</v>
      </c>
      <c r="M28" s="109">
        <f t="shared" si="3"/>
        <v>1</v>
      </c>
    </row>
    <row r="29" spans="1:19" x14ac:dyDescent="0.2">
      <c r="C29" s="186"/>
      <c r="D29" s="188"/>
      <c r="E29" s="188" t="s">
        <v>662</v>
      </c>
      <c r="F29" s="188"/>
      <c r="G29" s="110" t="s">
        <v>27</v>
      </c>
      <c r="H29" s="78">
        <v>0</v>
      </c>
      <c r="I29" s="78">
        <v>69669</v>
      </c>
      <c r="J29" s="78">
        <v>72735</v>
      </c>
      <c r="M29" s="109">
        <f t="shared" ref="M29" si="4">IF(SUM(H29:J29)=0,0,1)</f>
        <v>1</v>
      </c>
    </row>
    <row r="30" spans="1:19" ht="15" customHeight="1" x14ac:dyDescent="0.2">
      <c r="C30" s="187"/>
      <c r="D30" s="189"/>
      <c r="E30" s="189" t="s">
        <v>662</v>
      </c>
      <c r="F30" s="189"/>
      <c r="G30" s="111" t="s">
        <v>10</v>
      </c>
      <c r="H30" s="112">
        <v>13707798</v>
      </c>
      <c r="I30" s="112">
        <v>14000427</v>
      </c>
      <c r="J30" s="112">
        <v>14023946</v>
      </c>
      <c r="M30" s="109">
        <f t="shared" ref="M30" si="5">M20</f>
        <v>1</v>
      </c>
    </row>
    <row r="31" spans="1:19" ht="15" customHeight="1" x14ac:dyDescent="0.2">
      <c r="A31" s="104">
        <v>3</v>
      </c>
      <c r="C31" s="187" t="s">
        <v>666</v>
      </c>
      <c r="D31" s="188" t="s">
        <v>667</v>
      </c>
      <c r="E31" s="188" t="s">
        <v>668</v>
      </c>
      <c r="F31" s="188" t="s">
        <v>661</v>
      </c>
      <c r="G31" s="110" t="s">
        <v>18</v>
      </c>
      <c r="H31" s="68">
        <v>1677797</v>
      </c>
      <c r="I31" s="68">
        <v>1515099</v>
      </c>
      <c r="J31" s="68">
        <v>1590854</v>
      </c>
      <c r="M31" s="109">
        <f t="shared" ref="M31" si="6">IF(LEN(D31)&gt;2,1,0)</f>
        <v>1</v>
      </c>
      <c r="N31" s="105">
        <v>1</v>
      </c>
      <c r="O31" s="105" t="str">
        <f>IFERROR(INDEX([1]Settings!$AE$4:$BF$200,MATCH($A31,[1]Settings!$AK$4:$AK$200,0),1),"")</f>
        <v>Provincial Roads Maintenance Grant</v>
      </c>
      <c r="Q31" s="109">
        <f>IF(LEN(C31)&lt;2,0,IF(C31=C20,Q20+1,1))</f>
        <v>1</v>
      </c>
      <c r="R31" s="109" t="str">
        <f>IFERROR(LOWER(RIGHT(LEFT(ADDRESS(1,Q31),2))),"")</f>
        <v>a</v>
      </c>
      <c r="S31" s="109">
        <f>IF(Q31&gt;1,1,IF(Q42&gt;1,1,0))</f>
        <v>1</v>
      </c>
    </row>
    <row r="32" spans="1:19" ht="15" customHeight="1" x14ac:dyDescent="0.2">
      <c r="C32" s="192"/>
      <c r="D32" s="188"/>
      <c r="E32" s="188" t="s">
        <v>662</v>
      </c>
      <c r="F32" s="188"/>
      <c r="G32" s="110" t="s">
        <v>19</v>
      </c>
      <c r="H32" s="68">
        <v>1490271</v>
      </c>
      <c r="I32" s="68">
        <v>1345759</v>
      </c>
      <c r="J32" s="68">
        <v>1413047</v>
      </c>
      <c r="M32" s="109">
        <f t="shared" ref="M32" si="7">M31</f>
        <v>1</v>
      </c>
    </row>
    <row r="33" spans="1:19" ht="15" customHeight="1" x14ac:dyDescent="0.2">
      <c r="C33" s="192"/>
      <c r="D33" s="188"/>
      <c r="E33" s="188" t="s">
        <v>662</v>
      </c>
      <c r="F33" s="188"/>
      <c r="G33" s="110" t="s">
        <v>20</v>
      </c>
      <c r="H33" s="68">
        <v>767135</v>
      </c>
      <c r="I33" s="68">
        <v>692745</v>
      </c>
      <c r="J33" s="68">
        <v>727382</v>
      </c>
      <c r="M33" s="109">
        <f t="shared" si="3"/>
        <v>1</v>
      </c>
    </row>
    <row r="34" spans="1:19" ht="15" customHeight="1" x14ac:dyDescent="0.2">
      <c r="C34" s="192"/>
      <c r="D34" s="188"/>
      <c r="E34" s="188" t="s">
        <v>662</v>
      </c>
      <c r="F34" s="188"/>
      <c r="G34" s="110" t="s">
        <v>21</v>
      </c>
      <c r="H34" s="68">
        <v>2138225</v>
      </c>
      <c r="I34" s="68">
        <v>1930879</v>
      </c>
      <c r="J34" s="68">
        <v>2027423</v>
      </c>
      <c r="M34" s="109">
        <f t="shared" si="3"/>
        <v>1</v>
      </c>
    </row>
    <row r="35" spans="1:19" ht="15" customHeight="1" x14ac:dyDescent="0.2">
      <c r="C35" s="192"/>
      <c r="D35" s="188"/>
      <c r="E35" s="188" t="s">
        <v>662</v>
      </c>
      <c r="F35" s="188"/>
      <c r="G35" s="110" t="s">
        <v>22</v>
      </c>
      <c r="H35" s="68">
        <v>1333213</v>
      </c>
      <c r="I35" s="68">
        <v>1203929</v>
      </c>
      <c r="J35" s="68">
        <v>1264125</v>
      </c>
      <c r="M35" s="109">
        <f t="shared" si="3"/>
        <v>1</v>
      </c>
    </row>
    <row r="36" spans="1:19" ht="15" customHeight="1" x14ac:dyDescent="0.2">
      <c r="C36" s="192"/>
      <c r="D36" s="188"/>
      <c r="E36" s="188" t="s">
        <v>662</v>
      </c>
      <c r="F36" s="188"/>
      <c r="G36" s="110" t="s">
        <v>23</v>
      </c>
      <c r="H36" s="68">
        <v>1072941</v>
      </c>
      <c r="I36" s="68">
        <v>970945</v>
      </c>
      <c r="J36" s="68">
        <v>1018275</v>
      </c>
      <c r="M36" s="109">
        <f t="shared" si="3"/>
        <v>1</v>
      </c>
    </row>
    <row r="37" spans="1:19" ht="15" customHeight="1" x14ac:dyDescent="0.2">
      <c r="C37" s="192"/>
      <c r="D37" s="188"/>
      <c r="E37" s="188" t="s">
        <v>662</v>
      </c>
      <c r="F37" s="188"/>
      <c r="G37" s="110" t="s">
        <v>24</v>
      </c>
      <c r="H37" s="68">
        <v>1267309</v>
      </c>
      <c r="I37" s="68">
        <v>1144417</v>
      </c>
      <c r="J37" s="68">
        <v>1201638</v>
      </c>
      <c r="M37" s="109">
        <f t="shared" si="3"/>
        <v>1</v>
      </c>
    </row>
    <row r="38" spans="1:19" ht="15" customHeight="1" x14ac:dyDescent="0.2">
      <c r="C38" s="192"/>
      <c r="D38" s="188"/>
      <c r="E38" s="188" t="s">
        <v>662</v>
      </c>
      <c r="F38" s="188"/>
      <c r="G38" s="110" t="s">
        <v>25</v>
      </c>
      <c r="H38" s="68">
        <v>1090622</v>
      </c>
      <c r="I38" s="68">
        <v>984863</v>
      </c>
      <c r="J38" s="68">
        <v>1034106</v>
      </c>
      <c r="M38" s="109">
        <f t="shared" si="3"/>
        <v>1</v>
      </c>
    </row>
    <row r="39" spans="1:19" ht="15" customHeight="1" x14ac:dyDescent="0.2">
      <c r="C39" s="192"/>
      <c r="D39" s="188"/>
      <c r="E39" s="188" t="s">
        <v>662</v>
      </c>
      <c r="F39" s="188"/>
      <c r="G39" s="110" t="s">
        <v>26</v>
      </c>
      <c r="H39" s="68">
        <v>1099046</v>
      </c>
      <c r="I39" s="68">
        <v>992470</v>
      </c>
      <c r="J39" s="68">
        <v>1042094</v>
      </c>
      <c r="M39" s="109">
        <f t="shared" si="3"/>
        <v>1</v>
      </c>
    </row>
    <row r="40" spans="1:19" ht="12.75" customHeight="1" x14ac:dyDescent="0.2">
      <c r="C40" s="192"/>
      <c r="D40" s="188"/>
      <c r="E40" s="188" t="s">
        <v>662</v>
      </c>
      <c r="F40" s="188"/>
      <c r="G40" s="110" t="s">
        <v>27</v>
      </c>
      <c r="H40" s="78">
        <v>0</v>
      </c>
      <c r="I40" s="78">
        <v>1724513</v>
      </c>
      <c r="J40" s="78">
        <v>1737845</v>
      </c>
      <c r="M40" s="109">
        <f t="shared" ref="M40" si="8">IF(SUM(H40:J40)=0,0,1)</f>
        <v>1</v>
      </c>
    </row>
    <row r="41" spans="1:19" ht="15" customHeight="1" x14ac:dyDescent="0.2">
      <c r="C41" s="190"/>
      <c r="D41" s="189"/>
      <c r="E41" s="189" t="s">
        <v>662</v>
      </c>
      <c r="F41" s="189"/>
      <c r="G41" s="111" t="s">
        <v>10</v>
      </c>
      <c r="H41" s="112">
        <v>11936559</v>
      </c>
      <c r="I41" s="112">
        <v>12505619</v>
      </c>
      <c r="J41" s="112">
        <v>13056789</v>
      </c>
      <c r="M41" s="109">
        <f t="shared" ref="M41" si="9">M31</f>
        <v>1</v>
      </c>
    </row>
    <row r="42" spans="1:19" ht="15" customHeight="1" x14ac:dyDescent="0.2">
      <c r="A42" s="104">
        <v>4</v>
      </c>
      <c r="C42" s="193" t="s">
        <v>666</v>
      </c>
      <c r="D42" s="188" t="s">
        <v>669</v>
      </c>
      <c r="E42" s="188" t="s">
        <v>670</v>
      </c>
      <c r="F42" s="188" t="s">
        <v>671</v>
      </c>
      <c r="G42" s="110" t="s">
        <v>18</v>
      </c>
      <c r="H42" s="68">
        <v>283803</v>
      </c>
      <c r="I42" s="68">
        <v>282592</v>
      </c>
      <c r="J42" s="68">
        <v>295046.89205509622</v>
      </c>
      <c r="M42" s="109">
        <f t="shared" ref="M42" si="10">IF(LEN(D42)&gt;2,1,0)</f>
        <v>1</v>
      </c>
      <c r="O42" s="105" t="str">
        <f>IFERROR(INDEX([1]Settings!$AE$4:$BF$200,MATCH($A42,[1]Settings!$AK$4:$AK$200,0),1),"")</f>
        <v>Public Transport Operations Grant</v>
      </c>
      <c r="Q42" s="109">
        <f>IF(LEN(C42)&lt;2,0,IF(C42=C31,Q31+1,1))</f>
        <v>2</v>
      </c>
      <c r="R42" s="109" t="str">
        <f>IFERROR(LOWER(RIGHT(LEFT(ADDRESS(1,Q42),2))),"")</f>
        <v>b</v>
      </c>
      <c r="S42" s="109">
        <f>IF(Q42&gt;1,1,IF(Q53&gt;1,1,0))</f>
        <v>1</v>
      </c>
    </row>
    <row r="43" spans="1:19" ht="15" customHeight="1" x14ac:dyDescent="0.2">
      <c r="C43" s="194"/>
      <c r="D43" s="188"/>
      <c r="E43" s="188" t="s">
        <v>662</v>
      </c>
      <c r="F43" s="188"/>
      <c r="G43" s="110" t="s">
        <v>19</v>
      </c>
      <c r="H43" s="68">
        <v>313768</v>
      </c>
      <c r="I43" s="68">
        <v>312430</v>
      </c>
      <c r="J43" s="68">
        <v>326199.96491328033</v>
      </c>
      <c r="M43" s="109">
        <f t="shared" ref="M43" si="11">M42</f>
        <v>1</v>
      </c>
    </row>
    <row r="44" spans="1:19" ht="15" customHeight="1" x14ac:dyDescent="0.2">
      <c r="C44" s="194"/>
      <c r="D44" s="188"/>
      <c r="E44" s="188" t="s">
        <v>662</v>
      </c>
      <c r="F44" s="188"/>
      <c r="G44" s="110" t="s">
        <v>20</v>
      </c>
      <c r="H44" s="68">
        <v>2742249</v>
      </c>
      <c r="I44" s="68">
        <v>2730550</v>
      </c>
      <c r="J44" s="68">
        <v>2850895.6060364163</v>
      </c>
      <c r="M44" s="109">
        <f t="shared" si="3"/>
        <v>1</v>
      </c>
    </row>
    <row r="45" spans="1:19" ht="15" customHeight="1" x14ac:dyDescent="0.2">
      <c r="C45" s="194"/>
      <c r="D45" s="188"/>
      <c r="E45" s="188" t="s">
        <v>662</v>
      </c>
      <c r="F45" s="188"/>
      <c r="G45" s="110" t="s">
        <v>21</v>
      </c>
      <c r="H45" s="68">
        <v>1314912</v>
      </c>
      <c r="I45" s="68">
        <v>1309303</v>
      </c>
      <c r="J45" s="68">
        <v>1367008.9065097866</v>
      </c>
      <c r="M45" s="109">
        <f t="shared" si="3"/>
        <v>1</v>
      </c>
    </row>
    <row r="46" spans="1:19" ht="15" customHeight="1" x14ac:dyDescent="0.2">
      <c r="C46" s="194"/>
      <c r="D46" s="188"/>
      <c r="E46" s="188" t="s">
        <v>662</v>
      </c>
      <c r="F46" s="188"/>
      <c r="G46" s="110" t="s">
        <v>22</v>
      </c>
      <c r="H46" s="68">
        <v>424147</v>
      </c>
      <c r="I46" s="68">
        <v>422338</v>
      </c>
      <c r="J46" s="68">
        <v>440952.02375426493</v>
      </c>
      <c r="M46" s="109">
        <f t="shared" si="3"/>
        <v>1</v>
      </c>
    </row>
    <row r="47" spans="1:19" ht="15" customHeight="1" x14ac:dyDescent="0.2">
      <c r="C47" s="194"/>
      <c r="D47" s="188"/>
      <c r="E47" s="188" t="s">
        <v>662</v>
      </c>
      <c r="F47" s="188"/>
      <c r="G47" s="110" t="s">
        <v>23</v>
      </c>
      <c r="H47" s="68">
        <v>714173</v>
      </c>
      <c r="I47" s="68">
        <v>711127</v>
      </c>
      <c r="J47" s="68">
        <v>742469.04090159805</v>
      </c>
      <c r="M47" s="109">
        <f t="shared" si="3"/>
        <v>1</v>
      </c>
    </row>
    <row r="48" spans="1:19" ht="15" customHeight="1" x14ac:dyDescent="0.2">
      <c r="C48" s="194"/>
      <c r="D48" s="188"/>
      <c r="E48" s="188" t="s">
        <v>662</v>
      </c>
      <c r="F48" s="188"/>
      <c r="G48" s="110" t="s">
        <v>24</v>
      </c>
      <c r="H48" s="68">
        <v>63854</v>
      </c>
      <c r="I48" s="68">
        <v>63581</v>
      </c>
      <c r="J48" s="68">
        <v>66383.253750124117</v>
      </c>
      <c r="M48" s="109">
        <f t="shared" si="3"/>
        <v>1</v>
      </c>
    </row>
    <row r="49" spans="1:19" ht="15" customHeight="1" x14ac:dyDescent="0.2">
      <c r="C49" s="194"/>
      <c r="D49" s="188"/>
      <c r="E49" s="188" t="s">
        <v>662</v>
      </c>
      <c r="F49" s="188"/>
      <c r="G49" s="110" t="s">
        <v>25</v>
      </c>
      <c r="H49" s="68">
        <v>131258</v>
      </c>
      <c r="I49" s="68">
        <v>130698</v>
      </c>
      <c r="J49" s="68">
        <v>136458.35231647381</v>
      </c>
      <c r="M49" s="109">
        <f t="shared" si="3"/>
        <v>1</v>
      </c>
    </row>
    <row r="50" spans="1:19" ht="15" customHeight="1" x14ac:dyDescent="0.2">
      <c r="C50" s="194"/>
      <c r="D50" s="188"/>
      <c r="E50" s="188" t="s">
        <v>662</v>
      </c>
      <c r="F50" s="188"/>
      <c r="G50" s="110" t="s">
        <v>26</v>
      </c>
      <c r="H50" s="68">
        <v>1132644</v>
      </c>
      <c r="I50" s="68">
        <v>1127813</v>
      </c>
      <c r="J50" s="68">
        <v>1177519.9597629595</v>
      </c>
      <c r="M50" s="109">
        <f t="shared" si="3"/>
        <v>1</v>
      </c>
    </row>
    <row r="51" spans="1:19" ht="15" hidden="1" customHeight="1" x14ac:dyDescent="0.2">
      <c r="C51" s="192"/>
      <c r="D51" s="188"/>
      <c r="E51" s="188" t="s">
        <v>662</v>
      </c>
      <c r="F51" s="188"/>
      <c r="G51" s="110" t="s">
        <v>27</v>
      </c>
      <c r="H51" s="78">
        <v>0</v>
      </c>
      <c r="I51" s="78">
        <v>0</v>
      </c>
      <c r="J51" s="78">
        <v>0</v>
      </c>
      <c r="M51" s="109">
        <f t="shared" ref="M51" si="12">IF(SUM(H51:J51)=0,0,1)</f>
        <v>0</v>
      </c>
    </row>
    <row r="52" spans="1:19" ht="15" customHeight="1" x14ac:dyDescent="0.2">
      <c r="C52" s="195"/>
      <c r="D52" s="189"/>
      <c r="E52" s="189" t="s">
        <v>662</v>
      </c>
      <c r="F52" s="189"/>
      <c r="G52" s="111" t="s">
        <v>10</v>
      </c>
      <c r="H52" s="112">
        <v>7120808</v>
      </c>
      <c r="I52" s="112">
        <v>7090432</v>
      </c>
      <c r="J52" s="112">
        <v>7402934.0000000009</v>
      </c>
      <c r="M52" s="109">
        <f t="shared" ref="M52" si="13">M42</f>
        <v>1</v>
      </c>
    </row>
    <row r="53" spans="1:19" ht="15" hidden="1" customHeight="1" x14ac:dyDescent="0.2">
      <c r="A53" s="104">
        <v>5</v>
      </c>
      <c r="C53" s="186" t="str">
        <f>IFERROR(INDEX([1]Settings!$AE$4:$BF$200,MATCH($A53,[1]Settings!$AK$4:$AK$200,0),2),"")
&amp; CHAR(10) &amp; IFERROR("(Vote " &amp; INDEX([1]Settings!$AE$4:$BF$200,MATCH($A53,[1]Settings!$AK$4:$AK$200,0),3) &amp; ")","")</f>
        <v xml:space="preserve">
</v>
      </c>
      <c r="D53" s="191" t="str">
        <f>IF(S53=1,CONCATENATE("(" &amp; $R53&amp; ") ",IFERROR(INDEX([1]Settings!$AE$4:$BF$200,MATCH($A53,[1]Settings!$AK$4:$AK$200,0),1),"")),IFERROR(INDEX([1]Settings!$AE$4:$BF$200,MATCH($A53,[1]Settings!$AK$4:$AK$200,0),1),""))</f>
        <v/>
      </c>
      <c r="E53" s="191" t="str">
        <f>TRIM(IFERROR(INDEX([1]Settings!$AE$4:$BF$200,MATCH($O53,[1]Settings!$AV$4:$AV$200,0),24),""))&amp;"."</f>
        <v>.</v>
      </c>
      <c r="F53" s="191" t="str">
        <f>IFERROR(INDEX([1]Settings!$AE$4:$BF$200,MATCH($A53,[1]Settings!$AK$4:$AK$200,0),11),"")</f>
        <v/>
      </c>
      <c r="G53" s="107" t="s">
        <v>18</v>
      </c>
      <c r="H53" s="68">
        <f>INDEX([1]EC!$D$15:$G$375,MATCH($O53,[1]EC!$D$15:$D$375,0),2)</f>
        <v>0</v>
      </c>
      <c r="I53" s="68">
        <f>INDEX([1]EC!$D$15:$G$375,MATCH($O53,[1]EC!$D$15:$D$375,0),3)</f>
        <v>0</v>
      </c>
      <c r="J53" s="68">
        <f>INDEX([1]EC!$D$15:$G$375,MATCH($O53,[1]EC!$D$15:$D$375,0),4)</f>
        <v>0</v>
      </c>
      <c r="M53" s="109">
        <f t="shared" ref="M53" si="14">IF(LEN(D53)&gt;2,1,0)</f>
        <v>0</v>
      </c>
      <c r="O53" s="105" t="str">
        <f>IFERROR(INDEX([1]Settings!$AE$4:$BF$200,MATCH($A53,[1]Settings!$AK$4:$AK$200,0),1),"")</f>
        <v/>
      </c>
      <c r="Q53" s="109">
        <f>IF(LEN(C53)&lt;2,0,IF(C53=C42,Q42+1,1))</f>
        <v>0</v>
      </c>
      <c r="R53" s="109" t="str">
        <f>IFERROR(LOWER(RIGHT(LEFT(ADDRESS(1,Q53),2))),"")</f>
        <v/>
      </c>
      <c r="S53" s="109">
        <f>IF(Q53&gt;1,1,IF(Q64&gt;1,1,0))</f>
        <v>0</v>
      </c>
    </row>
    <row r="54" spans="1:19" ht="15" hidden="1" customHeight="1" x14ac:dyDescent="0.2">
      <c r="C54" s="186"/>
      <c r="D54" s="188"/>
      <c r="E54" s="188" t="str">
        <f>IFERROR(INDEX([1]Settings!$AE$4:$BF$200,MATCH($A54,[1]Settings!$AK$4:$AK$200,0),1),"")</f>
        <v>Comprehensive Agricultural Support Programme Grant</v>
      </c>
      <c r="F54" s="188"/>
      <c r="G54" s="110" t="s">
        <v>19</v>
      </c>
      <c r="H54" s="68">
        <f>INDEX([1]FS!$D$15:$G$375,MATCH($O53,[1]FS!$D$15:$D$375,0),2)</f>
        <v>0</v>
      </c>
      <c r="I54" s="68">
        <f>INDEX([1]FS!$D$15:$G$375,MATCH($O53,[1]FS!$D$15:$D$375,0),3)</f>
        <v>0</v>
      </c>
      <c r="J54" s="68">
        <f>INDEX([1]FS!$D$15:$G$375,MATCH($O53,[1]FS!$D$15:$D$375,0),4)</f>
        <v>0</v>
      </c>
      <c r="M54" s="109">
        <f t="shared" ref="M54" si="15">M53</f>
        <v>0</v>
      </c>
    </row>
    <row r="55" spans="1:19" ht="15" hidden="1" customHeight="1" x14ac:dyDescent="0.2">
      <c r="C55" s="186"/>
      <c r="D55" s="188"/>
      <c r="E55" s="188" t="str">
        <f>IFERROR(INDEX([1]Settings!$AE$4:$BF$200,MATCH($A55,[1]Settings!$AK$4:$AK$200,0),1),"")</f>
        <v>Comprehensive Agricultural Support Programme Grant</v>
      </c>
      <c r="F55" s="188"/>
      <c r="G55" s="110" t="s">
        <v>20</v>
      </c>
      <c r="H55" s="68">
        <f>INDEX([1]GT!$D$15:$G$375,MATCH($O53,[1]GT!$D$15:$D$375,0),2)</f>
        <v>0</v>
      </c>
      <c r="I55" s="68">
        <f>INDEX([1]GT!$D$15:$G$375,MATCH($O53,[1]GT!$D$15:$D$375,0),3)</f>
        <v>0</v>
      </c>
      <c r="J55" s="68">
        <f>INDEX([1]GT!$D$15:$G$375,MATCH($O53,[1]GT!$D$15:$D$375,0),4)</f>
        <v>0</v>
      </c>
      <c r="M55" s="109">
        <f t="shared" si="3"/>
        <v>0</v>
      </c>
    </row>
    <row r="56" spans="1:19" ht="15" hidden="1" customHeight="1" x14ac:dyDescent="0.2">
      <c r="C56" s="186"/>
      <c r="D56" s="188"/>
      <c r="E56" s="188" t="str">
        <f>IFERROR(INDEX([1]Settings!$AE$4:$BF$200,MATCH($A56,[1]Settings!$AK$4:$AK$200,0),1),"")</f>
        <v>Comprehensive Agricultural Support Programme Grant</v>
      </c>
      <c r="F56" s="188"/>
      <c r="G56" s="110" t="s">
        <v>21</v>
      </c>
      <c r="H56" s="68">
        <f>INDEX([1]KZN!$D$15:$G$375,MATCH($O53,[1]KZN!$D$15:$D$375,0),2)</f>
        <v>0</v>
      </c>
      <c r="I56" s="68">
        <f>INDEX([1]KZN!$D$15:$G$375,MATCH($O53,[1]KZN!$D$15:$D$375,0),3)</f>
        <v>0</v>
      </c>
      <c r="J56" s="68">
        <f>INDEX([1]KZN!$D$15:$G$375,MATCH($O53,[1]KZN!$D$15:$D$375,0),4)</f>
        <v>0</v>
      </c>
      <c r="M56" s="109">
        <f t="shared" si="3"/>
        <v>0</v>
      </c>
    </row>
    <row r="57" spans="1:19" ht="15" hidden="1" customHeight="1" x14ac:dyDescent="0.2">
      <c r="C57" s="186"/>
      <c r="D57" s="188"/>
      <c r="E57" s="188" t="str">
        <f>IFERROR(INDEX([1]Settings!$AE$4:$BF$200,MATCH($A57,[1]Settings!$AK$4:$AK$200,0),1),"")</f>
        <v>Comprehensive Agricultural Support Programme Grant</v>
      </c>
      <c r="F57" s="188"/>
      <c r="G57" s="110" t="s">
        <v>22</v>
      </c>
      <c r="H57" s="68">
        <f>INDEX([1]LIM!$D$15:$G$375,MATCH($O53,[1]LIM!$D$15:$D$375,0),2)</f>
        <v>0</v>
      </c>
      <c r="I57" s="68">
        <f>INDEX([1]LIM!$D$15:$G$375,MATCH($O53,[1]LIM!$D$15:$D$375,0),3)</f>
        <v>0</v>
      </c>
      <c r="J57" s="68">
        <f>INDEX([1]LIM!$D$15:$G$375,MATCH($O53,[1]LIM!$D$15:$D$375,0),4)</f>
        <v>0</v>
      </c>
      <c r="M57" s="109">
        <f t="shared" si="3"/>
        <v>0</v>
      </c>
    </row>
    <row r="58" spans="1:19" ht="15" hidden="1" customHeight="1" x14ac:dyDescent="0.2">
      <c r="C58" s="186"/>
      <c r="D58" s="188"/>
      <c r="E58" s="188" t="str">
        <f>IFERROR(INDEX([1]Settings!$AE$4:$BF$200,MATCH($A58,[1]Settings!$AK$4:$AK$200,0),1),"")</f>
        <v>Comprehensive Agricultural Support Programme Grant</v>
      </c>
      <c r="F58" s="188"/>
      <c r="G58" s="110" t="s">
        <v>23</v>
      </c>
      <c r="H58" s="68">
        <f>INDEX([1]MPU!$D$15:$G$375,MATCH($O53,[1]MPU!$D$15:$D$375,0),2)</f>
        <v>0</v>
      </c>
      <c r="I58" s="68">
        <f>INDEX([1]MPU!$D$15:$G$375,MATCH($O53,[1]MPU!$D$15:$D$375,0),3)</f>
        <v>0</v>
      </c>
      <c r="J58" s="68">
        <f>INDEX([1]MPU!$D$15:$G$375,MATCH($O53,[1]MPU!$D$15:$D$375,0),4)</f>
        <v>0</v>
      </c>
      <c r="M58" s="109">
        <f t="shared" si="3"/>
        <v>0</v>
      </c>
    </row>
    <row r="59" spans="1:19" ht="15" hidden="1" customHeight="1" x14ac:dyDescent="0.2">
      <c r="C59" s="186"/>
      <c r="D59" s="188"/>
      <c r="E59" s="188" t="str">
        <f>IFERROR(INDEX([1]Settings!$AE$4:$BF$200,MATCH($A59,[1]Settings!$AK$4:$AK$200,0),1),"")</f>
        <v>Comprehensive Agricultural Support Programme Grant</v>
      </c>
      <c r="F59" s="188"/>
      <c r="G59" s="110" t="s">
        <v>24</v>
      </c>
      <c r="H59" s="68">
        <f>INDEX([1]NC!$D$15:$G$375,MATCH($O53,[1]NC!$D$15:$D$375,0),2)</f>
        <v>0</v>
      </c>
      <c r="I59" s="68">
        <f>INDEX([1]NC!$D$15:$G$375,MATCH($O53,[1]NC!$D$15:$D$375,0),3)</f>
        <v>0</v>
      </c>
      <c r="J59" s="68">
        <f>INDEX([1]NC!$D$15:$G$375,MATCH($O53,[1]NC!$D$15:$D$375,0),4)</f>
        <v>0</v>
      </c>
      <c r="M59" s="109">
        <f t="shared" si="3"/>
        <v>0</v>
      </c>
    </row>
    <row r="60" spans="1:19" ht="15" hidden="1" customHeight="1" x14ac:dyDescent="0.2">
      <c r="C60" s="186"/>
      <c r="D60" s="188"/>
      <c r="E60" s="188" t="str">
        <f>IFERROR(INDEX([1]Settings!$AE$4:$BF$200,MATCH($A60,[1]Settings!$AK$4:$AK$200,0),1),"")</f>
        <v>Comprehensive Agricultural Support Programme Grant</v>
      </c>
      <c r="F60" s="188"/>
      <c r="G60" s="110" t="s">
        <v>25</v>
      </c>
      <c r="H60" s="68">
        <f>INDEX([1]NW!$D$15:$G$375,MATCH($O53,[1]NW!$D$15:$D$375,0),2)</f>
        <v>0</v>
      </c>
      <c r="I60" s="68">
        <f>INDEX([1]NW!$D$15:$G$375,MATCH($O53,[1]NW!$D$15:$D$375,0),3)</f>
        <v>0</v>
      </c>
      <c r="J60" s="68">
        <f>INDEX([1]NW!$D$15:$G$375,MATCH($O53,[1]NW!$D$15:$D$375,0),4)</f>
        <v>0</v>
      </c>
      <c r="M60" s="109">
        <f t="shared" si="3"/>
        <v>0</v>
      </c>
    </row>
    <row r="61" spans="1:19" ht="15" hidden="1" customHeight="1" x14ac:dyDescent="0.2">
      <c r="C61" s="186"/>
      <c r="D61" s="188"/>
      <c r="E61" s="188" t="str">
        <f>IFERROR(INDEX([1]Settings!$AE$4:$BF$200,MATCH($A61,[1]Settings!$AK$4:$AK$200,0),1),"")</f>
        <v>Comprehensive Agricultural Support Programme Grant</v>
      </c>
      <c r="F61" s="188"/>
      <c r="G61" s="110" t="s">
        <v>26</v>
      </c>
      <c r="H61" s="68">
        <f>INDEX([1]WC!$D$15:$G$375,MATCH($O53,[1]WC!$D$15:$D$375,0),2)</f>
        <v>0</v>
      </c>
      <c r="I61" s="68">
        <f>INDEX([1]WC!$D$15:$G$375,MATCH($O53,[1]WC!$D$15:$D$375,0),3)</f>
        <v>0</v>
      </c>
      <c r="J61" s="68">
        <f>INDEX([1]WC!$D$15:$G$375,MATCH($O53,[1]WC!$D$15:$D$375,0),4)</f>
        <v>0</v>
      </c>
      <c r="M61" s="109">
        <f t="shared" si="3"/>
        <v>0</v>
      </c>
    </row>
    <row r="62" spans="1:19" ht="15" hidden="1" customHeight="1" x14ac:dyDescent="0.2">
      <c r="C62" s="186"/>
      <c r="D62" s="188"/>
      <c r="E62" s="188" t="str">
        <f>IFERROR(INDEX([1]Settings!$AE$4:$BF$200,MATCH($A62,[1]Settings!$AK$4:$AK$200,0),1),"")</f>
        <v>Comprehensive Agricultural Support Programme Grant</v>
      </c>
      <c r="F62" s="188"/>
      <c r="G62" s="110" t="s">
        <v>27</v>
      </c>
      <c r="H62" s="78">
        <f>INDEX([1]Unallocated!$D$15:$G$375,MATCH($O53,[1]Unallocated!$D$15:$D$375,0),2)</f>
        <v>0</v>
      </c>
      <c r="I62" s="78">
        <f>INDEX([1]Unallocated!$D$15:$G$375,MATCH($O53,[1]Unallocated!$D$15:$D$375,0),3)</f>
        <v>0</v>
      </c>
      <c r="J62" s="78">
        <f>INDEX([1]Unallocated!$D$15:$G$375,MATCH($O53,[1]Unallocated!$D$15:$D$375,0),4)</f>
        <v>0</v>
      </c>
      <c r="M62" s="109">
        <f t="shared" ref="M62" si="16">IF(SUM(H62:J62)=0,0,1)</f>
        <v>0</v>
      </c>
    </row>
    <row r="63" spans="1:19" ht="15" hidden="1" customHeight="1" x14ac:dyDescent="0.2">
      <c r="C63" s="186"/>
      <c r="D63" s="189"/>
      <c r="E63" s="189" t="str">
        <f>IFERROR(INDEX([1]Settings!$AE$4:$BF$200,MATCH($A63,[1]Settings!$AK$4:$AK$200,0),1),"")</f>
        <v>Comprehensive Agricultural Support Programme Grant</v>
      </c>
      <c r="F63" s="189"/>
      <c r="G63" s="111" t="s">
        <v>10</v>
      </c>
      <c r="H63" s="16">
        <f>SUM(H53:H62)</f>
        <v>0</v>
      </c>
      <c r="I63" s="16">
        <f>SUM(I53:I62)</f>
        <v>0</v>
      </c>
      <c r="J63" s="16">
        <f>SUM(J53:J62)</f>
        <v>0</v>
      </c>
      <c r="M63" s="109">
        <f t="shared" ref="M63" si="17">M53</f>
        <v>0</v>
      </c>
    </row>
    <row r="64" spans="1:19" ht="15" hidden="1" customHeight="1" x14ac:dyDescent="0.2">
      <c r="A64" s="104">
        <v>6</v>
      </c>
      <c r="C64" s="186" t="str">
        <f>IFERROR(INDEX([1]Settings!$AE$4:$BF$200,MATCH($A64,[1]Settings!$AK$4:$AK$200,0),2),"")
&amp; CHAR(10) &amp; IFERROR("(Vote " &amp; INDEX([1]Settings!$AE$4:$BF$200,MATCH($A64,[1]Settings!$AK$4:$AK$200,0),3) &amp; ")","")</f>
        <v xml:space="preserve">
</v>
      </c>
      <c r="D64" s="188" t="str">
        <f>IF(S64=1,CONCATENATE("(" &amp; $R64&amp; ") ",IFERROR(INDEX([1]Settings!$AE$4:$BF$200,MATCH($A64,[1]Settings!$AK$4:$AK$200,0),1),"")),IFERROR(INDEX([1]Settings!$AE$4:$BF$200,MATCH($A64,[1]Settings!$AK$4:$AK$200,0),1),""))</f>
        <v/>
      </c>
      <c r="E64" s="188" t="str">
        <f>TRIM(IFERROR(INDEX([1]Settings!$AE$4:$BF$200,MATCH($O64,[1]Settings!$AV$4:$AV$200,0),24),""))&amp;"."</f>
        <v>.</v>
      </c>
      <c r="F64" s="188" t="str">
        <f>IFERROR(INDEX([1]Settings!$AE$4:$BF$200,MATCH($A64,[1]Settings!$AK$4:$AK$200,0),11),"")</f>
        <v/>
      </c>
      <c r="G64" s="110" t="s">
        <v>18</v>
      </c>
      <c r="H64" s="68">
        <f>INDEX([1]EC!$D$15:$G$375,MATCH($O64,[1]EC!$D$15:$D$375,0),2)</f>
        <v>0</v>
      </c>
      <c r="I64" s="68">
        <f>INDEX([1]EC!$D$15:$G$375,MATCH($O64,[1]EC!$D$15:$D$375,0),3)</f>
        <v>0</v>
      </c>
      <c r="J64" s="68">
        <f>INDEX([1]EC!$D$15:$G$375,MATCH($O64,[1]EC!$D$15:$D$375,0),4)</f>
        <v>0</v>
      </c>
      <c r="M64" s="109">
        <f t="shared" ref="M64" si="18">IF(LEN(D64)&gt;2,1,0)</f>
        <v>0</v>
      </c>
      <c r="O64" s="105" t="str">
        <f>IFERROR(INDEX([1]Settings!$AE$4:$BF$200,MATCH($A64,[1]Settings!$AK$4:$AK$200,0),1),"")</f>
        <v/>
      </c>
      <c r="Q64" s="109">
        <f>IF(LEN(C64)&lt;2,0,IF(C64=C53,Q53+1,1))</f>
        <v>0</v>
      </c>
      <c r="R64" s="109" t="str">
        <f>IFERROR(LOWER(RIGHT(LEFT(ADDRESS(1,Q64),2))),"")</f>
        <v/>
      </c>
      <c r="S64" s="109">
        <f>IF(Q64&gt;1,1,IF(Q75&gt;1,1,0))</f>
        <v>0</v>
      </c>
    </row>
    <row r="65" spans="1:19" ht="15" hidden="1" customHeight="1" x14ac:dyDescent="0.2">
      <c r="C65" s="186"/>
      <c r="D65" s="188"/>
      <c r="E65" s="188" t="str">
        <f>IFERROR(INDEX([1]Settings!$AE$4:$BF$200,MATCH($A65,[1]Settings!$AK$4:$AK$200,0),1),"")</f>
        <v>Comprehensive Agricultural Support Programme Grant</v>
      </c>
      <c r="F65" s="188"/>
      <c r="G65" s="110" t="s">
        <v>19</v>
      </c>
      <c r="H65" s="68">
        <f>INDEX([1]FS!$D$15:$G$375,MATCH($O64,[1]FS!$D$15:$D$375,0),2)</f>
        <v>0</v>
      </c>
      <c r="I65" s="68">
        <f>INDEX([1]FS!$D$15:$G$375,MATCH($O64,[1]FS!$D$15:$D$375,0),3)</f>
        <v>0</v>
      </c>
      <c r="J65" s="68">
        <f>INDEX([1]FS!$D$15:$G$375,MATCH($O64,[1]FS!$D$15:$D$375,0),4)</f>
        <v>0</v>
      </c>
      <c r="M65" s="109">
        <f t="shared" ref="M65" si="19">M64</f>
        <v>0</v>
      </c>
    </row>
    <row r="66" spans="1:19" ht="15" hidden="1" customHeight="1" x14ac:dyDescent="0.2">
      <c r="C66" s="186"/>
      <c r="D66" s="188"/>
      <c r="E66" s="188" t="str">
        <f>IFERROR(INDEX([1]Settings!$AE$4:$BF$200,MATCH($A66,[1]Settings!$AK$4:$AK$200,0),1),"")</f>
        <v>Comprehensive Agricultural Support Programme Grant</v>
      </c>
      <c r="F66" s="188"/>
      <c r="G66" s="110" t="s">
        <v>20</v>
      </c>
      <c r="H66" s="68">
        <f>INDEX([1]GT!$D$15:$G$375,MATCH($O64,[1]GT!$D$15:$D$375,0),2)</f>
        <v>0</v>
      </c>
      <c r="I66" s="68">
        <f>INDEX([1]GT!$D$15:$G$375,MATCH($O64,[1]GT!$D$15:$D$375,0),3)</f>
        <v>0</v>
      </c>
      <c r="J66" s="68">
        <f>INDEX([1]GT!$D$15:$G$375,MATCH($O64,[1]GT!$D$15:$D$375,0),4)</f>
        <v>0</v>
      </c>
      <c r="M66" s="109">
        <f t="shared" si="3"/>
        <v>0</v>
      </c>
    </row>
    <row r="67" spans="1:19" ht="15" hidden="1" customHeight="1" x14ac:dyDescent="0.2">
      <c r="C67" s="186"/>
      <c r="D67" s="188"/>
      <c r="E67" s="188" t="str">
        <f>IFERROR(INDEX([1]Settings!$AE$4:$BF$200,MATCH($A67,[1]Settings!$AK$4:$AK$200,0),1),"")</f>
        <v>Comprehensive Agricultural Support Programme Grant</v>
      </c>
      <c r="F67" s="188"/>
      <c r="G67" s="110" t="s">
        <v>21</v>
      </c>
      <c r="H67" s="68">
        <f>INDEX([1]KZN!$D$15:$G$375,MATCH($O64,[1]KZN!$D$15:$D$375,0),2)</f>
        <v>0</v>
      </c>
      <c r="I67" s="68">
        <f>INDEX([1]KZN!$D$15:$G$375,MATCH($O64,[1]KZN!$D$15:$D$375,0),3)</f>
        <v>0</v>
      </c>
      <c r="J67" s="68">
        <f>INDEX([1]KZN!$D$15:$G$375,MATCH($O64,[1]KZN!$D$15:$D$375,0),4)</f>
        <v>0</v>
      </c>
      <c r="M67" s="109">
        <f t="shared" si="3"/>
        <v>0</v>
      </c>
    </row>
    <row r="68" spans="1:19" ht="15" hidden="1" customHeight="1" x14ac:dyDescent="0.2">
      <c r="C68" s="186"/>
      <c r="D68" s="188"/>
      <c r="E68" s="188" t="str">
        <f>IFERROR(INDEX([1]Settings!$AE$4:$BF$200,MATCH($A68,[1]Settings!$AK$4:$AK$200,0),1),"")</f>
        <v>Comprehensive Agricultural Support Programme Grant</v>
      </c>
      <c r="F68" s="188"/>
      <c r="G68" s="110" t="s">
        <v>22</v>
      </c>
      <c r="H68" s="68">
        <f>INDEX([1]LIM!$D$15:$G$375,MATCH($O64,[1]LIM!$D$15:$D$375,0),2)</f>
        <v>0</v>
      </c>
      <c r="I68" s="68">
        <f>INDEX([1]LIM!$D$15:$G$375,MATCH($O64,[1]LIM!$D$15:$D$375,0),3)</f>
        <v>0</v>
      </c>
      <c r="J68" s="68">
        <f>INDEX([1]LIM!$D$15:$G$375,MATCH($O64,[1]LIM!$D$15:$D$375,0),4)</f>
        <v>0</v>
      </c>
      <c r="M68" s="109">
        <f t="shared" si="3"/>
        <v>0</v>
      </c>
    </row>
    <row r="69" spans="1:19" ht="15" hidden="1" customHeight="1" x14ac:dyDescent="0.2">
      <c r="C69" s="186"/>
      <c r="D69" s="188"/>
      <c r="E69" s="188" t="str">
        <f>IFERROR(INDEX([1]Settings!$AE$4:$BF$200,MATCH($A69,[1]Settings!$AK$4:$AK$200,0),1),"")</f>
        <v>Comprehensive Agricultural Support Programme Grant</v>
      </c>
      <c r="F69" s="188"/>
      <c r="G69" s="110" t="s">
        <v>23</v>
      </c>
      <c r="H69" s="68">
        <f>INDEX([1]MPU!$D$15:$G$375,MATCH($O64,[1]MPU!$D$15:$D$375,0),2)</f>
        <v>0</v>
      </c>
      <c r="I69" s="68">
        <f>INDEX([1]MPU!$D$15:$G$375,MATCH($O64,[1]MPU!$D$15:$D$375,0),3)</f>
        <v>0</v>
      </c>
      <c r="J69" s="68">
        <f>INDEX([1]MPU!$D$15:$G$375,MATCH($O64,[1]MPU!$D$15:$D$375,0),4)</f>
        <v>0</v>
      </c>
      <c r="M69" s="109">
        <f t="shared" si="3"/>
        <v>0</v>
      </c>
    </row>
    <row r="70" spans="1:19" ht="15" hidden="1" customHeight="1" x14ac:dyDescent="0.2">
      <c r="C70" s="186"/>
      <c r="D70" s="188"/>
      <c r="E70" s="188" t="str">
        <f>IFERROR(INDEX([1]Settings!$AE$4:$BF$200,MATCH($A70,[1]Settings!$AK$4:$AK$200,0),1),"")</f>
        <v>Comprehensive Agricultural Support Programme Grant</v>
      </c>
      <c r="F70" s="188"/>
      <c r="G70" s="110" t="s">
        <v>24</v>
      </c>
      <c r="H70" s="68">
        <f>INDEX([1]NC!$D$15:$G$375,MATCH($O64,[1]NC!$D$15:$D$375,0),2)</f>
        <v>0</v>
      </c>
      <c r="I70" s="68">
        <f>INDEX([1]NC!$D$15:$G$375,MATCH($O64,[1]NC!$D$15:$D$375,0),3)</f>
        <v>0</v>
      </c>
      <c r="J70" s="68">
        <f>INDEX([1]NC!$D$15:$G$375,MATCH($O64,[1]NC!$D$15:$D$375,0),4)</f>
        <v>0</v>
      </c>
      <c r="M70" s="109">
        <f t="shared" si="3"/>
        <v>0</v>
      </c>
    </row>
    <row r="71" spans="1:19" ht="15" hidden="1" customHeight="1" x14ac:dyDescent="0.2">
      <c r="C71" s="186"/>
      <c r="D71" s="188"/>
      <c r="E71" s="188" t="str">
        <f>IFERROR(INDEX([1]Settings!$AE$4:$BF$200,MATCH($A71,[1]Settings!$AK$4:$AK$200,0),1),"")</f>
        <v>Comprehensive Agricultural Support Programme Grant</v>
      </c>
      <c r="F71" s="188"/>
      <c r="G71" s="110" t="s">
        <v>25</v>
      </c>
      <c r="H71" s="68">
        <f>INDEX([1]NW!$D$15:$G$375,MATCH($O64,[1]NW!$D$15:$D$375,0),2)</f>
        <v>0</v>
      </c>
      <c r="I71" s="68">
        <f>INDEX([1]NW!$D$15:$G$375,MATCH($O64,[1]NW!$D$15:$D$375,0),3)</f>
        <v>0</v>
      </c>
      <c r="J71" s="68">
        <f>INDEX([1]NW!$D$15:$G$375,MATCH($O64,[1]NW!$D$15:$D$375,0),4)</f>
        <v>0</v>
      </c>
      <c r="M71" s="109">
        <f t="shared" si="3"/>
        <v>0</v>
      </c>
    </row>
    <row r="72" spans="1:19" ht="15" hidden="1" customHeight="1" x14ac:dyDescent="0.2">
      <c r="C72" s="186"/>
      <c r="D72" s="188"/>
      <c r="E72" s="188" t="str">
        <f>IFERROR(INDEX([1]Settings!$AE$4:$BF$200,MATCH($A72,[1]Settings!$AK$4:$AK$200,0),1),"")</f>
        <v>Comprehensive Agricultural Support Programme Grant</v>
      </c>
      <c r="F72" s="188"/>
      <c r="G72" s="110" t="s">
        <v>26</v>
      </c>
      <c r="H72" s="68">
        <f>INDEX([1]WC!$D$15:$G$375,MATCH($O64,[1]WC!$D$15:$D$375,0),2)</f>
        <v>0</v>
      </c>
      <c r="I72" s="68">
        <f>INDEX([1]WC!$D$15:$G$375,MATCH($O64,[1]WC!$D$15:$D$375,0),3)</f>
        <v>0</v>
      </c>
      <c r="J72" s="68">
        <f>INDEX([1]WC!$D$15:$G$375,MATCH($O64,[1]WC!$D$15:$D$375,0),4)</f>
        <v>0</v>
      </c>
      <c r="M72" s="109">
        <f t="shared" si="3"/>
        <v>0</v>
      </c>
    </row>
    <row r="73" spans="1:19" ht="15" hidden="1" customHeight="1" x14ac:dyDescent="0.2">
      <c r="C73" s="186"/>
      <c r="D73" s="188"/>
      <c r="E73" s="188" t="str">
        <f>IFERROR(INDEX([1]Settings!$AE$4:$BF$200,MATCH($A73,[1]Settings!$AK$4:$AK$200,0),1),"")</f>
        <v>Comprehensive Agricultural Support Programme Grant</v>
      </c>
      <c r="F73" s="188"/>
      <c r="G73" s="110" t="s">
        <v>27</v>
      </c>
      <c r="H73" s="68">
        <f>INDEX([1]Unallocated!$D$15:$G$375,MATCH($O64,[1]Unallocated!$D$15:$D$375,0),2)</f>
        <v>0</v>
      </c>
      <c r="I73" s="68">
        <f>INDEX([1]Unallocated!$D$15:$G$375,MATCH($O64,[1]Unallocated!$D$15:$D$375,0),3)</f>
        <v>0</v>
      </c>
      <c r="J73" s="68">
        <f>INDEX([1]Unallocated!$D$15:$G$375,MATCH($O64,[1]Unallocated!$D$15:$D$375,0),4)</f>
        <v>0</v>
      </c>
      <c r="M73" s="109">
        <f t="shared" ref="M73" si="20">IF(SUM(H73:J73)=0,0,1)</f>
        <v>0</v>
      </c>
    </row>
    <row r="74" spans="1:19" ht="15" hidden="1" customHeight="1" x14ac:dyDescent="0.2">
      <c r="C74" s="187"/>
      <c r="D74" s="189"/>
      <c r="E74" s="189" t="str">
        <f>IFERROR(INDEX([1]Settings!$AE$4:$BF$200,MATCH($A74,[1]Settings!$AK$4:$AK$200,0),1),"")</f>
        <v>Comprehensive Agricultural Support Programme Grant</v>
      </c>
      <c r="F74" s="189"/>
      <c r="G74" s="111" t="s">
        <v>10</v>
      </c>
      <c r="H74" s="112">
        <f>SUM(H64:H73)</f>
        <v>0</v>
      </c>
      <c r="I74" s="112">
        <f>SUM(I64:I73)</f>
        <v>0</v>
      </c>
      <c r="J74" s="112">
        <f>SUM(J64:J73)</f>
        <v>0</v>
      </c>
      <c r="M74" s="109">
        <f t="shared" ref="M74" si="21">M64</f>
        <v>0</v>
      </c>
    </row>
    <row r="75" spans="1:19" ht="15" hidden="1" customHeight="1" x14ac:dyDescent="0.2">
      <c r="A75" s="104">
        <v>7</v>
      </c>
      <c r="C75" s="186" t="str">
        <f>_xlfn.IFNA(INDEX([1]Settings!$AE$4:$BF$200,MATCH($A75,[1]Settings!$AK$4:$AK$200,0),2),"")
&amp; CHAR(10) &amp; _xlfn.IFNA("(Vote " &amp; INDEX([1]Settings!$AE$4:$BF$200,MATCH($A75,[1]Settings!$AK$4:$AK$200,0),3) &amp; ")","")</f>
        <v xml:space="preserve">
</v>
      </c>
      <c r="D75" s="188" t="str">
        <f>IF(S75=1,CONCATENATE("(" &amp; $R75&amp; ") ",IFERROR(INDEX([1]Settings!$AE$4:$BF$200,MATCH($A75,[1]Settings!$AK$4:$AK$200,0),1),"")),IFERROR(INDEX([1]Settings!$AE$4:$BF$200,MATCH($A75,[1]Settings!$AK$4:$AK$200,0),1),""))</f>
        <v/>
      </c>
      <c r="E75" s="188" t="str">
        <f>TRIM(IFERROR(INDEX([1]Settings!$AE$4:$BF$200,MATCH($O75,[1]Settings!$AV$4:$AV$200,0),24),""))&amp;"."</f>
        <v>.</v>
      </c>
      <c r="F75" s="188" t="str">
        <f>_xlfn.IFNA(INDEX([1]Settings!$AE$4:$BF$200,MATCH($A75,[1]Settings!$AK$4:$AK$200,0),11),"")</f>
        <v/>
      </c>
      <c r="G75" s="110" t="s">
        <v>18</v>
      </c>
      <c r="H75" s="68">
        <f>INDEX([1]EC!$D$15:$G$375,MATCH($O75,[1]EC!$D$15:$D$375,0),2)</f>
        <v>0</v>
      </c>
      <c r="I75" s="68">
        <f>INDEX([1]EC!$D$15:$G$375,MATCH($O75,[1]EC!$D$15:$D$375,0),3)</f>
        <v>0</v>
      </c>
      <c r="J75" s="68">
        <f>INDEX([1]EC!$D$15:$G$375,MATCH($O75,[1]EC!$D$15:$D$375,0),4)</f>
        <v>0</v>
      </c>
      <c r="M75" s="109">
        <f t="shared" ref="M75" si="22">IF(LEN(D75)&gt;2,1,0)</f>
        <v>0</v>
      </c>
      <c r="N75" s="105">
        <v>1</v>
      </c>
      <c r="O75" s="105" t="str">
        <f>IFERROR(INDEX([1]Settings!$AE$4:$BF$200,MATCH($A75,[1]Settings!$AK$4:$AK$200,0),1),"")</f>
        <v/>
      </c>
      <c r="Q75" s="109">
        <f>IF(LEN(C75)&lt;2,0,IF(C75=C64,Q64+1,1))</f>
        <v>0</v>
      </c>
      <c r="R75" s="109" t="str">
        <f>IFERROR(LOWER(RIGHT(LEFT(ADDRESS(1,Q75),2))),"")</f>
        <v/>
      </c>
      <c r="S75" s="109">
        <f>IF(Q75&gt;1,1,IF(Q86&gt;1,1,0))</f>
        <v>0</v>
      </c>
    </row>
    <row r="76" spans="1:19" ht="15" hidden="1" customHeight="1" x14ac:dyDescent="0.2">
      <c r="C76" s="186"/>
      <c r="D76" s="188"/>
      <c r="E76" s="188" t="str">
        <f>IFERROR(INDEX([1]Settings!$AE$4:$BF$200,MATCH($A76,[1]Settings!$AK$4:$AK$200,0),1),"")</f>
        <v>Comprehensive Agricultural Support Programme Grant</v>
      </c>
      <c r="F76" s="188"/>
      <c r="G76" s="110" t="s">
        <v>19</v>
      </c>
      <c r="H76" s="68">
        <f>INDEX([1]FS!$D$15:$G$375,MATCH($O75,[1]FS!$D$15:$D$375,0),2)</f>
        <v>0</v>
      </c>
      <c r="I76" s="68">
        <f>INDEX([1]FS!$D$15:$G$375,MATCH($O75,[1]FS!$D$15:$D$375,0),3)</f>
        <v>0</v>
      </c>
      <c r="J76" s="68">
        <f>INDEX([1]FS!$D$15:$G$375,MATCH($O75,[1]FS!$D$15:$D$375,0),4)</f>
        <v>0</v>
      </c>
      <c r="M76" s="109">
        <f t="shared" ref="M76" si="23">M75</f>
        <v>0</v>
      </c>
    </row>
    <row r="77" spans="1:19" ht="15" hidden="1" customHeight="1" x14ac:dyDescent="0.2">
      <c r="C77" s="186"/>
      <c r="D77" s="188"/>
      <c r="E77" s="188" t="str">
        <f>IFERROR(INDEX([1]Settings!$AE$4:$BF$200,MATCH($A77,[1]Settings!$AK$4:$AK$200,0),1),"")</f>
        <v>Comprehensive Agricultural Support Programme Grant</v>
      </c>
      <c r="F77" s="188"/>
      <c r="G77" s="110" t="s">
        <v>20</v>
      </c>
      <c r="H77" s="68">
        <f>INDEX([1]GT!$D$15:$G$375,MATCH($O75,[1]GT!$D$15:$D$375,0),2)</f>
        <v>0</v>
      </c>
      <c r="I77" s="68">
        <f>INDEX([1]GT!$D$15:$G$375,MATCH($O75,[1]GT!$D$15:$D$375,0),3)</f>
        <v>0</v>
      </c>
      <c r="J77" s="68">
        <f>INDEX([1]GT!$D$15:$G$375,MATCH($O75,[1]GT!$D$15:$D$375,0),4)</f>
        <v>0</v>
      </c>
      <c r="M77" s="109">
        <f t="shared" si="3"/>
        <v>0</v>
      </c>
    </row>
    <row r="78" spans="1:19" ht="15" hidden="1" customHeight="1" x14ac:dyDescent="0.2">
      <c r="C78" s="186"/>
      <c r="D78" s="188"/>
      <c r="E78" s="188" t="str">
        <f>IFERROR(INDEX([1]Settings!$AE$4:$BF$200,MATCH($A78,[1]Settings!$AK$4:$AK$200,0),1),"")</f>
        <v>Comprehensive Agricultural Support Programme Grant</v>
      </c>
      <c r="F78" s="188"/>
      <c r="G78" s="110" t="s">
        <v>21</v>
      </c>
      <c r="H78" s="68">
        <f>INDEX([1]KZN!$D$15:$G$375,MATCH($O75,[1]KZN!$D$15:$D$375,0),2)</f>
        <v>0</v>
      </c>
      <c r="I78" s="68">
        <f>INDEX([1]KZN!$D$15:$G$375,MATCH($O75,[1]KZN!$D$15:$D$375,0),3)</f>
        <v>0</v>
      </c>
      <c r="J78" s="68">
        <f>INDEX([1]KZN!$D$15:$G$375,MATCH($O75,[1]KZN!$D$15:$D$375,0),4)</f>
        <v>0</v>
      </c>
      <c r="M78" s="109">
        <f t="shared" si="3"/>
        <v>0</v>
      </c>
    </row>
    <row r="79" spans="1:19" ht="15" hidden="1" customHeight="1" x14ac:dyDescent="0.2">
      <c r="C79" s="186"/>
      <c r="D79" s="188"/>
      <c r="E79" s="188" t="str">
        <f>IFERROR(INDEX([1]Settings!$AE$4:$BF$200,MATCH($A79,[1]Settings!$AK$4:$AK$200,0),1),"")</f>
        <v>Comprehensive Agricultural Support Programme Grant</v>
      </c>
      <c r="F79" s="188"/>
      <c r="G79" s="110" t="s">
        <v>22</v>
      </c>
      <c r="H79" s="68">
        <f>INDEX([1]LIM!$D$15:$G$375,MATCH($O75,[1]LIM!$D$15:$D$375,0),2)</f>
        <v>0</v>
      </c>
      <c r="I79" s="68">
        <f>INDEX([1]LIM!$D$15:$G$375,MATCH($O75,[1]LIM!$D$15:$D$375,0),3)</f>
        <v>0</v>
      </c>
      <c r="J79" s="68">
        <f>INDEX([1]LIM!$D$15:$G$375,MATCH($O75,[1]LIM!$D$15:$D$375,0),4)</f>
        <v>0</v>
      </c>
      <c r="M79" s="109">
        <f t="shared" si="3"/>
        <v>0</v>
      </c>
    </row>
    <row r="80" spans="1:19" ht="15" hidden="1" customHeight="1" x14ac:dyDescent="0.2">
      <c r="C80" s="186"/>
      <c r="D80" s="188"/>
      <c r="E80" s="188" t="str">
        <f>IFERROR(INDEX([1]Settings!$AE$4:$BF$200,MATCH($A80,[1]Settings!$AK$4:$AK$200,0),1),"")</f>
        <v>Comprehensive Agricultural Support Programme Grant</v>
      </c>
      <c r="F80" s="188"/>
      <c r="G80" s="110" t="s">
        <v>23</v>
      </c>
      <c r="H80" s="68">
        <f>INDEX([1]MPU!$D$15:$G$375,MATCH($O75,[1]MPU!$D$15:$D$375,0),2)</f>
        <v>0</v>
      </c>
      <c r="I80" s="68">
        <f>INDEX([1]MPU!$D$15:$G$375,MATCH($O75,[1]MPU!$D$15:$D$375,0),3)</f>
        <v>0</v>
      </c>
      <c r="J80" s="68">
        <f>INDEX([1]MPU!$D$15:$G$375,MATCH($O75,[1]MPU!$D$15:$D$375,0),4)</f>
        <v>0</v>
      </c>
      <c r="M80" s="109">
        <f t="shared" si="3"/>
        <v>0</v>
      </c>
    </row>
    <row r="81" spans="1:19" ht="15" hidden="1" customHeight="1" x14ac:dyDescent="0.2">
      <c r="C81" s="186"/>
      <c r="D81" s="188"/>
      <c r="E81" s="188" t="str">
        <f>IFERROR(INDEX([1]Settings!$AE$4:$BF$200,MATCH($A81,[1]Settings!$AK$4:$AK$200,0),1),"")</f>
        <v>Comprehensive Agricultural Support Programme Grant</v>
      </c>
      <c r="F81" s="188"/>
      <c r="G81" s="110" t="s">
        <v>24</v>
      </c>
      <c r="H81" s="68">
        <f>INDEX([1]NC!$D$15:$G$375,MATCH($O75,[1]NC!$D$15:$D$375,0),2)</f>
        <v>0</v>
      </c>
      <c r="I81" s="68">
        <f>INDEX([1]NC!$D$15:$G$375,MATCH($O75,[1]NC!$D$15:$D$375,0),3)</f>
        <v>0</v>
      </c>
      <c r="J81" s="68">
        <f>INDEX([1]NC!$D$15:$G$375,MATCH($O75,[1]NC!$D$15:$D$375,0),4)</f>
        <v>0</v>
      </c>
      <c r="M81" s="109">
        <f t="shared" si="3"/>
        <v>0</v>
      </c>
    </row>
    <row r="82" spans="1:19" ht="15" hidden="1" customHeight="1" x14ac:dyDescent="0.2">
      <c r="C82" s="186"/>
      <c r="D82" s="188"/>
      <c r="E82" s="188" t="str">
        <f>IFERROR(INDEX([1]Settings!$AE$4:$BF$200,MATCH($A82,[1]Settings!$AK$4:$AK$200,0),1),"")</f>
        <v>Comprehensive Agricultural Support Programme Grant</v>
      </c>
      <c r="F82" s="188"/>
      <c r="G82" s="110" t="s">
        <v>25</v>
      </c>
      <c r="H82" s="68">
        <f>INDEX([1]NW!$D$15:$G$375,MATCH($O75,[1]NW!$D$15:$D$375,0),2)</f>
        <v>0</v>
      </c>
      <c r="I82" s="68">
        <f>INDEX([1]NW!$D$15:$G$375,MATCH($O75,[1]NW!$D$15:$D$375,0),3)</f>
        <v>0</v>
      </c>
      <c r="J82" s="68">
        <f>INDEX([1]NW!$D$15:$G$375,MATCH($O75,[1]NW!$D$15:$D$375,0),4)</f>
        <v>0</v>
      </c>
      <c r="M82" s="109">
        <f t="shared" si="3"/>
        <v>0</v>
      </c>
    </row>
    <row r="83" spans="1:19" ht="15" hidden="1" customHeight="1" x14ac:dyDescent="0.2">
      <c r="C83" s="186"/>
      <c r="D83" s="188"/>
      <c r="E83" s="188" t="str">
        <f>IFERROR(INDEX([1]Settings!$AE$4:$BF$200,MATCH($A83,[1]Settings!$AK$4:$AK$200,0),1),"")</f>
        <v>Comprehensive Agricultural Support Programme Grant</v>
      </c>
      <c r="F83" s="188"/>
      <c r="G83" s="110" t="s">
        <v>26</v>
      </c>
      <c r="H83" s="68">
        <f>INDEX([1]WC!$D$15:$G$375,MATCH($O75,[1]WC!$D$15:$D$375,0),2)</f>
        <v>0</v>
      </c>
      <c r="I83" s="68">
        <f>INDEX([1]WC!$D$15:$G$375,MATCH($O75,[1]WC!$D$15:$D$375,0),3)</f>
        <v>0</v>
      </c>
      <c r="J83" s="68">
        <f>INDEX([1]WC!$D$15:$G$375,MATCH($O75,[1]WC!$D$15:$D$375,0),4)</f>
        <v>0</v>
      </c>
      <c r="M83" s="109">
        <f t="shared" si="3"/>
        <v>0</v>
      </c>
    </row>
    <row r="84" spans="1:19" ht="15" hidden="1" customHeight="1" x14ac:dyDescent="0.2">
      <c r="C84" s="186"/>
      <c r="D84" s="188"/>
      <c r="E84" s="188" t="str">
        <f>IFERROR(INDEX([1]Settings!$AE$4:$BF$200,MATCH($A84,[1]Settings!$AK$4:$AK$200,0),1),"")</f>
        <v>Comprehensive Agricultural Support Programme Grant</v>
      </c>
      <c r="F84" s="188"/>
      <c r="G84" s="110" t="s">
        <v>27</v>
      </c>
      <c r="H84" s="68">
        <f>INDEX([1]Unallocated!$D$15:$G$375,MATCH($O75,[1]Unallocated!$D$15:$D$375,0),2)</f>
        <v>0</v>
      </c>
      <c r="I84" s="68">
        <f>INDEX([1]Unallocated!$D$15:$G$375,MATCH($O75,[1]Unallocated!$D$15:$D$375,0),3)</f>
        <v>0</v>
      </c>
      <c r="J84" s="68">
        <f>INDEX([1]Unallocated!$D$15:$G$375,MATCH($O75,[1]Unallocated!$D$15:$D$375,0),4)</f>
        <v>0</v>
      </c>
      <c r="M84" s="109">
        <f t="shared" ref="M84" si="24">IF(SUM(H84:J84)=0,0,1)</f>
        <v>0</v>
      </c>
    </row>
    <row r="85" spans="1:19" ht="15" hidden="1" customHeight="1" x14ac:dyDescent="0.2">
      <c r="C85" s="187"/>
      <c r="D85" s="189"/>
      <c r="E85" s="189" t="str">
        <f>IFERROR(INDEX([1]Settings!$AE$4:$BF$200,MATCH($A85,[1]Settings!$AK$4:$AK$200,0),1),"")</f>
        <v>Comprehensive Agricultural Support Programme Grant</v>
      </c>
      <c r="F85" s="189"/>
      <c r="G85" s="111" t="s">
        <v>10</v>
      </c>
      <c r="H85" s="112">
        <f>SUM(H75:H84)</f>
        <v>0</v>
      </c>
      <c r="I85" s="112">
        <f>SUM(I75:I84)</f>
        <v>0</v>
      </c>
      <c r="J85" s="112">
        <f>SUM(J75:J84)</f>
        <v>0</v>
      </c>
      <c r="M85" s="109">
        <f t="shared" ref="M85" si="25">M75</f>
        <v>0</v>
      </c>
    </row>
    <row r="86" spans="1:19" ht="15" hidden="1" customHeight="1" x14ac:dyDescent="0.2">
      <c r="A86" s="104">
        <v>8</v>
      </c>
      <c r="C86" s="186" t="str">
        <f>_xlfn.IFNA(INDEX([1]Settings!$AE$4:$BF$200,MATCH($A86,[1]Settings!$AK$4:$AK$200,0),2),"")
&amp; CHAR(10) &amp; _xlfn.IFNA("(Vote " &amp; INDEX([1]Settings!$AE$4:$BF$200,MATCH($A86,[1]Settings!$AK$4:$AK$200,0),3) &amp; ")","")</f>
        <v xml:space="preserve">
</v>
      </c>
      <c r="D86" s="188" t="str">
        <f>IF(S86=1,CONCATENATE("(" &amp; $R86&amp; ") ",IFERROR(INDEX([1]Settings!$AE$4:$BF$200,MATCH($A86,[1]Settings!$AK$4:$AK$200,0),1),"")),IFERROR(INDEX([1]Settings!$AE$4:$BF$200,MATCH($A86,[1]Settings!$AK$4:$AK$200,0),1),""))</f>
        <v/>
      </c>
      <c r="E86" s="188" t="str">
        <f>TRIM(IFERROR(INDEX([1]Settings!$AE$4:$BF$200,MATCH($O86,[1]Settings!$AV$4:$AV$200,0),24),""))&amp;"."</f>
        <v>.</v>
      </c>
      <c r="F86" s="188" t="str">
        <f>_xlfn.IFNA(INDEX([1]Settings!$AE$4:$BF$200,MATCH($A86,[1]Settings!$AK$4:$AK$200,0),11),"")</f>
        <v/>
      </c>
      <c r="G86" s="110" t="s">
        <v>18</v>
      </c>
      <c r="H86" s="68">
        <f>INDEX([1]EC!$D$15:$G$375,MATCH($O86,[1]EC!$D$15:$D$375,0),2)</f>
        <v>0</v>
      </c>
      <c r="I86" s="68">
        <f>INDEX([1]EC!$D$15:$G$375,MATCH($O86,[1]EC!$D$15:$D$375,0),3)</f>
        <v>0</v>
      </c>
      <c r="J86" s="68">
        <f>INDEX([1]EC!$D$15:$G$375,MATCH($O86,[1]EC!$D$15:$D$375,0),4)</f>
        <v>0</v>
      </c>
      <c r="M86" s="109">
        <f t="shared" ref="M86" si="26">IF(LEN(D86)&gt;2,1,0)</f>
        <v>0</v>
      </c>
      <c r="O86" s="105" t="str">
        <f>IFERROR(INDEX([1]Settings!$AE$4:$BF$200,MATCH($A86,[1]Settings!$AK$4:$AK$200,0),1),"")</f>
        <v/>
      </c>
      <c r="Q86" s="109">
        <f>IF(LEN(C86)&lt;2,0,IF(C86=C75,Q75+1,1))</f>
        <v>0</v>
      </c>
      <c r="R86" s="109" t="str">
        <f>IFERROR(LOWER(RIGHT(LEFT(ADDRESS(1,Q86),2))),"")</f>
        <v/>
      </c>
      <c r="S86" s="109">
        <f>IF(Q86&gt;1,1,IF(Q97&gt;1,1,0))</f>
        <v>0</v>
      </c>
    </row>
    <row r="87" spans="1:19" ht="15" hidden="1" customHeight="1" x14ac:dyDescent="0.2">
      <c r="C87" s="186"/>
      <c r="D87" s="188"/>
      <c r="E87" s="188" t="str">
        <f>IFERROR(INDEX([1]Settings!$AE$4:$BF$200,MATCH($A87,[1]Settings!$AK$4:$AK$200,0),1),"")</f>
        <v>Comprehensive Agricultural Support Programme Grant</v>
      </c>
      <c r="F87" s="188"/>
      <c r="G87" s="110" t="s">
        <v>19</v>
      </c>
      <c r="H87" s="68">
        <f>INDEX([1]FS!$D$15:$G$375,MATCH($O86,[1]FS!$D$15:$D$375,0),2)</f>
        <v>0</v>
      </c>
      <c r="I87" s="68">
        <f>INDEX([1]FS!$D$15:$G$375,MATCH($O86,[1]FS!$D$15:$D$375,0),3)</f>
        <v>0</v>
      </c>
      <c r="J87" s="68">
        <f>INDEX([1]FS!$D$15:$G$375,MATCH($O86,[1]FS!$D$15:$D$375,0),4)</f>
        <v>0</v>
      </c>
      <c r="M87" s="109">
        <f t="shared" ref="M87:M149" si="27">M86</f>
        <v>0</v>
      </c>
    </row>
    <row r="88" spans="1:19" ht="15" hidden="1" customHeight="1" x14ac:dyDescent="0.2">
      <c r="C88" s="186"/>
      <c r="D88" s="188"/>
      <c r="E88" s="188" t="str">
        <f>IFERROR(INDEX([1]Settings!$AE$4:$BF$200,MATCH($A88,[1]Settings!$AK$4:$AK$200,0),1),"")</f>
        <v>Comprehensive Agricultural Support Programme Grant</v>
      </c>
      <c r="F88" s="188"/>
      <c r="G88" s="110" t="s">
        <v>20</v>
      </c>
      <c r="H88" s="68">
        <f>INDEX([1]GT!$D$15:$G$375,MATCH($O86,[1]GT!$D$15:$D$375,0),2)</f>
        <v>0</v>
      </c>
      <c r="I88" s="68">
        <f>INDEX([1]GT!$D$15:$G$375,MATCH($O86,[1]GT!$D$15:$D$375,0),3)</f>
        <v>0</v>
      </c>
      <c r="J88" s="68">
        <f>INDEX([1]GT!$D$15:$G$375,MATCH($O86,[1]GT!$D$15:$D$375,0),4)</f>
        <v>0</v>
      </c>
      <c r="M88" s="109">
        <f t="shared" si="27"/>
        <v>0</v>
      </c>
    </row>
    <row r="89" spans="1:19" ht="15" hidden="1" customHeight="1" x14ac:dyDescent="0.2">
      <c r="C89" s="186"/>
      <c r="D89" s="188"/>
      <c r="E89" s="188" t="str">
        <f>IFERROR(INDEX([1]Settings!$AE$4:$BF$200,MATCH($A89,[1]Settings!$AK$4:$AK$200,0),1),"")</f>
        <v>Comprehensive Agricultural Support Programme Grant</v>
      </c>
      <c r="F89" s="188"/>
      <c r="G89" s="110" t="s">
        <v>21</v>
      </c>
      <c r="H89" s="68">
        <f>INDEX([1]KZN!$D$15:$G$375,MATCH($O86,[1]KZN!$D$15:$D$375,0),2)</f>
        <v>0</v>
      </c>
      <c r="I89" s="68">
        <f>INDEX([1]KZN!$D$15:$G$375,MATCH($O86,[1]KZN!$D$15:$D$375,0),3)</f>
        <v>0</v>
      </c>
      <c r="J89" s="68">
        <f>INDEX([1]KZN!$D$15:$G$375,MATCH($O86,[1]KZN!$D$15:$D$375,0),4)</f>
        <v>0</v>
      </c>
      <c r="M89" s="109">
        <f t="shared" si="27"/>
        <v>0</v>
      </c>
    </row>
    <row r="90" spans="1:19" ht="15" hidden="1" customHeight="1" x14ac:dyDescent="0.2">
      <c r="C90" s="186"/>
      <c r="D90" s="188"/>
      <c r="E90" s="188" t="str">
        <f>IFERROR(INDEX([1]Settings!$AE$4:$BF$200,MATCH($A90,[1]Settings!$AK$4:$AK$200,0),1),"")</f>
        <v>Comprehensive Agricultural Support Programme Grant</v>
      </c>
      <c r="F90" s="188"/>
      <c r="G90" s="110" t="s">
        <v>22</v>
      </c>
      <c r="H90" s="68">
        <f>INDEX([1]LIM!$D$15:$G$375,MATCH($O86,[1]LIM!$D$15:$D$375,0),2)</f>
        <v>0</v>
      </c>
      <c r="I90" s="68">
        <f>INDEX([1]LIM!$D$15:$G$375,MATCH($O86,[1]LIM!$D$15:$D$375,0),3)</f>
        <v>0</v>
      </c>
      <c r="J90" s="68">
        <f>INDEX([1]LIM!$D$15:$G$375,MATCH($O86,[1]LIM!$D$15:$D$375,0),4)</f>
        <v>0</v>
      </c>
      <c r="M90" s="109">
        <f t="shared" si="27"/>
        <v>0</v>
      </c>
    </row>
    <row r="91" spans="1:19" ht="15" hidden="1" customHeight="1" x14ac:dyDescent="0.2">
      <c r="C91" s="186"/>
      <c r="D91" s="188"/>
      <c r="E91" s="188" t="str">
        <f>IFERROR(INDEX([1]Settings!$AE$4:$BF$200,MATCH($A91,[1]Settings!$AK$4:$AK$200,0),1),"")</f>
        <v>Comprehensive Agricultural Support Programme Grant</v>
      </c>
      <c r="F91" s="188"/>
      <c r="G91" s="110" t="s">
        <v>23</v>
      </c>
      <c r="H91" s="68">
        <f>INDEX([1]MPU!$D$15:$G$375,MATCH($O86,[1]MPU!$D$15:$D$375,0),2)</f>
        <v>0</v>
      </c>
      <c r="I91" s="68">
        <f>INDEX([1]MPU!$D$15:$G$375,MATCH($O86,[1]MPU!$D$15:$D$375,0),3)</f>
        <v>0</v>
      </c>
      <c r="J91" s="68">
        <f>INDEX([1]MPU!$D$15:$G$375,MATCH($O86,[1]MPU!$D$15:$D$375,0),4)</f>
        <v>0</v>
      </c>
      <c r="M91" s="109">
        <f t="shared" si="27"/>
        <v>0</v>
      </c>
    </row>
    <row r="92" spans="1:19" ht="15" hidden="1" customHeight="1" x14ac:dyDescent="0.2">
      <c r="C92" s="186"/>
      <c r="D92" s="188"/>
      <c r="E92" s="188" t="str">
        <f>IFERROR(INDEX([1]Settings!$AE$4:$BF$200,MATCH($A92,[1]Settings!$AK$4:$AK$200,0),1),"")</f>
        <v>Comprehensive Agricultural Support Programme Grant</v>
      </c>
      <c r="F92" s="188"/>
      <c r="G92" s="110" t="s">
        <v>24</v>
      </c>
      <c r="H92" s="68">
        <f>INDEX([1]NC!$D$15:$G$375,MATCH($O86,[1]NC!$D$15:$D$375,0),2)</f>
        <v>0</v>
      </c>
      <c r="I92" s="68">
        <f>INDEX([1]NC!$D$15:$G$375,MATCH($O86,[1]NC!$D$15:$D$375,0),3)</f>
        <v>0</v>
      </c>
      <c r="J92" s="68">
        <f>INDEX([1]NC!$D$15:$G$375,MATCH($O86,[1]NC!$D$15:$D$375,0),4)</f>
        <v>0</v>
      </c>
      <c r="M92" s="109">
        <f t="shared" si="27"/>
        <v>0</v>
      </c>
    </row>
    <row r="93" spans="1:19" ht="15" hidden="1" customHeight="1" x14ac:dyDescent="0.2">
      <c r="C93" s="186"/>
      <c r="D93" s="188"/>
      <c r="E93" s="188" t="str">
        <f>IFERROR(INDEX([1]Settings!$AE$4:$BF$200,MATCH($A93,[1]Settings!$AK$4:$AK$200,0),1),"")</f>
        <v>Comprehensive Agricultural Support Programme Grant</v>
      </c>
      <c r="F93" s="188"/>
      <c r="G93" s="110" t="s">
        <v>25</v>
      </c>
      <c r="H93" s="68">
        <f>INDEX([1]NW!$D$15:$G$375,MATCH($O86,[1]NW!$D$15:$D$375,0),2)</f>
        <v>0</v>
      </c>
      <c r="I93" s="68">
        <f>INDEX([1]NW!$D$15:$G$375,MATCH($O86,[1]NW!$D$15:$D$375,0),3)</f>
        <v>0</v>
      </c>
      <c r="J93" s="68">
        <f>INDEX([1]NW!$D$15:$G$375,MATCH($O86,[1]NW!$D$15:$D$375,0),4)</f>
        <v>0</v>
      </c>
      <c r="M93" s="109">
        <f t="shared" si="27"/>
        <v>0</v>
      </c>
    </row>
    <row r="94" spans="1:19" ht="15" hidden="1" customHeight="1" x14ac:dyDescent="0.2">
      <c r="C94" s="186"/>
      <c r="D94" s="188"/>
      <c r="E94" s="188" t="str">
        <f>IFERROR(INDEX([1]Settings!$AE$4:$BF$200,MATCH($A94,[1]Settings!$AK$4:$AK$200,0),1),"")</f>
        <v>Comprehensive Agricultural Support Programme Grant</v>
      </c>
      <c r="F94" s="188"/>
      <c r="G94" s="110" t="s">
        <v>26</v>
      </c>
      <c r="H94" s="68">
        <f>INDEX([1]WC!$D$15:$G$375,MATCH($O86,[1]WC!$D$15:$D$375,0),2)</f>
        <v>0</v>
      </c>
      <c r="I94" s="68">
        <f>INDEX([1]WC!$D$15:$G$375,MATCH($O86,[1]WC!$D$15:$D$375,0),3)</f>
        <v>0</v>
      </c>
      <c r="J94" s="68">
        <f>INDEX([1]WC!$D$15:$G$375,MATCH($O86,[1]WC!$D$15:$D$375,0),4)</f>
        <v>0</v>
      </c>
      <c r="M94" s="109">
        <f t="shared" si="27"/>
        <v>0</v>
      </c>
    </row>
    <row r="95" spans="1:19" ht="15" hidden="1" customHeight="1" x14ac:dyDescent="0.2">
      <c r="C95" s="186"/>
      <c r="D95" s="188"/>
      <c r="E95" s="188" t="str">
        <f>IFERROR(INDEX([1]Settings!$AE$4:$BF$200,MATCH($A95,[1]Settings!$AK$4:$AK$200,0),1),"")</f>
        <v>Comprehensive Agricultural Support Programme Grant</v>
      </c>
      <c r="F95" s="188"/>
      <c r="G95" s="110" t="s">
        <v>27</v>
      </c>
      <c r="H95" s="68">
        <f>INDEX([1]Unallocated!$D$15:$G$375,MATCH($O86,[1]Unallocated!$D$15:$D$375,0),2)</f>
        <v>0</v>
      </c>
      <c r="I95" s="68">
        <f>INDEX([1]Unallocated!$D$15:$G$375,MATCH($O86,[1]Unallocated!$D$15:$D$375,0),3)</f>
        <v>0</v>
      </c>
      <c r="J95" s="68">
        <f>INDEX([1]Unallocated!$D$15:$G$375,MATCH($O86,[1]Unallocated!$D$15:$D$375,0),4)</f>
        <v>0</v>
      </c>
      <c r="M95" s="109">
        <f t="shared" ref="M95" si="28">IF(SUM(H95:J95)=0,0,1)</f>
        <v>0</v>
      </c>
    </row>
    <row r="96" spans="1:19" ht="15" hidden="1" customHeight="1" x14ac:dyDescent="0.2">
      <c r="C96" s="187"/>
      <c r="D96" s="189"/>
      <c r="E96" s="189" t="str">
        <f>IFERROR(INDEX([1]Settings!$AE$4:$BF$200,MATCH($A96,[1]Settings!$AK$4:$AK$200,0),1),"")</f>
        <v>Comprehensive Agricultural Support Programme Grant</v>
      </c>
      <c r="F96" s="189"/>
      <c r="G96" s="111" t="s">
        <v>10</v>
      </c>
      <c r="H96" s="112">
        <f>SUM(H86:H95)</f>
        <v>0</v>
      </c>
      <c r="I96" s="112">
        <f>SUM(I86:I95)</f>
        <v>0</v>
      </c>
      <c r="J96" s="112">
        <f>SUM(J86:J95)</f>
        <v>0</v>
      </c>
      <c r="M96" s="109">
        <f t="shared" ref="M96" si="29">M86</f>
        <v>0</v>
      </c>
    </row>
    <row r="97" spans="1:19" ht="15" hidden="1" customHeight="1" x14ac:dyDescent="0.2">
      <c r="A97" s="104">
        <v>9</v>
      </c>
      <c r="C97" s="186" t="str">
        <f>_xlfn.IFNA(INDEX([1]Settings!$AE$4:$BF$200,MATCH($A97,[1]Settings!$AK$4:$AK$200,0),2),"")
&amp; CHAR(10) &amp; _xlfn.IFNA("(Vote " &amp; INDEX([1]Settings!$AE$4:$BF$200,MATCH($A97,[1]Settings!$AK$4:$AK$200,0),3) &amp; ")","")</f>
        <v xml:space="preserve">
</v>
      </c>
      <c r="D97" s="188" t="str">
        <f>IF(S97=1,CONCATENATE("(" &amp; $R97&amp; ") ",IFERROR(INDEX([1]Settings!$AE$4:$BF$200,MATCH($A97,[1]Settings!$AK$4:$AK$200,0),1),"")),IFERROR(INDEX([1]Settings!$AE$4:$BF$200,MATCH($A97,[1]Settings!$AK$4:$AK$200,0),1),""))</f>
        <v/>
      </c>
      <c r="E97" s="188" t="str">
        <f>TRIM(IFERROR(INDEX([1]Settings!$AE$4:$BF$200,MATCH($O97,[1]Settings!$AV$4:$AV$200,0),24),""))&amp;"."</f>
        <v>.</v>
      </c>
      <c r="F97" s="188" t="str">
        <f>_xlfn.IFNA(INDEX([1]Settings!$AE$4:$BF$200,MATCH($A97,[1]Settings!$AK$4:$AK$200,0),11),"")</f>
        <v/>
      </c>
      <c r="G97" s="110" t="s">
        <v>18</v>
      </c>
      <c r="H97" s="68">
        <f>INDEX([1]EC!$D$15:$G$375,MATCH($O97,[1]EC!$D$15:$D$375,0),2)</f>
        <v>0</v>
      </c>
      <c r="I97" s="68">
        <f>INDEX([1]EC!$D$15:$G$375,MATCH($O97,[1]EC!$D$15:$D$375,0),3)</f>
        <v>0</v>
      </c>
      <c r="J97" s="68">
        <f>INDEX([1]EC!$D$15:$G$375,MATCH($O97,[1]EC!$D$15:$D$375,0),4)</f>
        <v>0</v>
      </c>
      <c r="M97" s="109">
        <f t="shared" ref="M97" si="30">IF(LEN(D97)&gt;2,1,0)</f>
        <v>0</v>
      </c>
      <c r="O97" s="105" t="str">
        <f>IFERROR(INDEX([1]Settings!$AE$4:$BF$200,MATCH($A97,[1]Settings!$AK$4:$AK$200,0),1),"")</f>
        <v/>
      </c>
      <c r="Q97" s="109">
        <f>IF(LEN(C97)&lt;2,0,IF(C97=C86,Q86+1,1))</f>
        <v>0</v>
      </c>
      <c r="R97" s="109" t="str">
        <f>IFERROR(LOWER(RIGHT(LEFT(ADDRESS(1,Q97),2))),"")</f>
        <v/>
      </c>
      <c r="S97" s="109">
        <f>IF(Q97&gt;1,1,IF(Q108&gt;1,1,0))</f>
        <v>0</v>
      </c>
    </row>
    <row r="98" spans="1:19" ht="15" hidden="1" customHeight="1" x14ac:dyDescent="0.2">
      <c r="C98" s="186"/>
      <c r="D98" s="188"/>
      <c r="E98" s="188" t="str">
        <f>IFERROR(INDEX([1]Settings!$AE$4:$BF$200,MATCH($A98,[1]Settings!$AK$4:$AK$200,0),1),"")</f>
        <v>Comprehensive Agricultural Support Programme Grant</v>
      </c>
      <c r="F98" s="188"/>
      <c r="G98" s="110" t="s">
        <v>19</v>
      </c>
      <c r="H98" s="68">
        <f>INDEX([1]FS!$D$15:$G$375,MATCH($O97,[1]FS!$D$15:$D$375,0),2)</f>
        <v>0</v>
      </c>
      <c r="I98" s="68">
        <f>INDEX([1]FS!$D$15:$G$375,MATCH($O97,[1]FS!$D$15:$D$375,0),3)</f>
        <v>0</v>
      </c>
      <c r="J98" s="68">
        <f>INDEX([1]FS!$D$15:$G$375,MATCH($O97,[1]FS!$D$15:$D$375,0),4)</f>
        <v>0</v>
      </c>
      <c r="M98" s="109">
        <f t="shared" ref="M98" si="31">M97</f>
        <v>0</v>
      </c>
    </row>
    <row r="99" spans="1:19" ht="15" hidden="1" customHeight="1" x14ac:dyDescent="0.2">
      <c r="C99" s="186"/>
      <c r="D99" s="188"/>
      <c r="E99" s="188" t="str">
        <f>IFERROR(INDEX([1]Settings!$AE$4:$BF$200,MATCH($A99,[1]Settings!$AK$4:$AK$200,0),1),"")</f>
        <v>Comprehensive Agricultural Support Programme Grant</v>
      </c>
      <c r="F99" s="188"/>
      <c r="G99" s="110" t="s">
        <v>20</v>
      </c>
      <c r="H99" s="68">
        <f>INDEX([1]GT!$D$15:$G$375,MATCH($O97,[1]GT!$D$15:$D$375,0),2)</f>
        <v>0</v>
      </c>
      <c r="I99" s="68">
        <f>INDEX([1]GT!$D$15:$G$375,MATCH($O97,[1]GT!$D$15:$D$375,0),3)</f>
        <v>0</v>
      </c>
      <c r="J99" s="68">
        <f>INDEX([1]GT!$D$15:$G$375,MATCH($O97,[1]GT!$D$15:$D$375,0),4)</f>
        <v>0</v>
      </c>
      <c r="M99" s="109">
        <f t="shared" si="27"/>
        <v>0</v>
      </c>
    </row>
    <row r="100" spans="1:19" ht="15" hidden="1" customHeight="1" x14ac:dyDescent="0.2">
      <c r="C100" s="186"/>
      <c r="D100" s="188"/>
      <c r="E100" s="188" t="str">
        <f>IFERROR(INDEX([1]Settings!$AE$4:$BF$200,MATCH($A100,[1]Settings!$AK$4:$AK$200,0),1),"")</f>
        <v>Comprehensive Agricultural Support Programme Grant</v>
      </c>
      <c r="F100" s="188"/>
      <c r="G100" s="110" t="s">
        <v>21</v>
      </c>
      <c r="H100" s="68">
        <f>INDEX([1]KZN!$D$15:$G$375,MATCH($O97,[1]KZN!$D$15:$D$375,0),2)</f>
        <v>0</v>
      </c>
      <c r="I100" s="68">
        <f>INDEX([1]KZN!$D$15:$G$375,MATCH($O97,[1]KZN!$D$15:$D$375,0),3)</f>
        <v>0</v>
      </c>
      <c r="J100" s="68">
        <f>INDEX([1]KZN!$D$15:$G$375,MATCH($O97,[1]KZN!$D$15:$D$375,0),4)</f>
        <v>0</v>
      </c>
      <c r="M100" s="109">
        <f t="shared" si="27"/>
        <v>0</v>
      </c>
    </row>
    <row r="101" spans="1:19" ht="15" hidden="1" customHeight="1" x14ac:dyDescent="0.2">
      <c r="C101" s="186"/>
      <c r="D101" s="188"/>
      <c r="E101" s="188" t="str">
        <f>IFERROR(INDEX([1]Settings!$AE$4:$BF$200,MATCH($A101,[1]Settings!$AK$4:$AK$200,0),1),"")</f>
        <v>Comprehensive Agricultural Support Programme Grant</v>
      </c>
      <c r="F101" s="188"/>
      <c r="G101" s="110" t="s">
        <v>22</v>
      </c>
      <c r="H101" s="68">
        <f>INDEX([1]LIM!$D$15:$G$375,MATCH($O97,[1]LIM!$D$15:$D$375,0),2)</f>
        <v>0</v>
      </c>
      <c r="I101" s="68">
        <f>INDEX([1]LIM!$D$15:$G$375,MATCH($O97,[1]LIM!$D$15:$D$375,0),3)</f>
        <v>0</v>
      </c>
      <c r="J101" s="68">
        <f>INDEX([1]LIM!$D$15:$G$375,MATCH($O97,[1]LIM!$D$15:$D$375,0),4)</f>
        <v>0</v>
      </c>
      <c r="M101" s="109">
        <f t="shared" si="27"/>
        <v>0</v>
      </c>
    </row>
    <row r="102" spans="1:19" ht="15" hidden="1" customHeight="1" x14ac:dyDescent="0.2">
      <c r="C102" s="186"/>
      <c r="D102" s="188"/>
      <c r="E102" s="188" t="str">
        <f>IFERROR(INDEX([1]Settings!$AE$4:$BF$200,MATCH($A102,[1]Settings!$AK$4:$AK$200,0),1),"")</f>
        <v>Comprehensive Agricultural Support Programme Grant</v>
      </c>
      <c r="F102" s="188"/>
      <c r="G102" s="110" t="s">
        <v>23</v>
      </c>
      <c r="H102" s="68">
        <f>INDEX([1]MPU!$D$15:$G$375,MATCH($O97,[1]MPU!$D$15:$D$375,0),2)</f>
        <v>0</v>
      </c>
      <c r="I102" s="68">
        <f>INDEX([1]MPU!$D$15:$G$375,MATCH($O97,[1]MPU!$D$15:$D$375,0),3)</f>
        <v>0</v>
      </c>
      <c r="J102" s="68">
        <f>INDEX([1]MPU!$D$15:$G$375,MATCH($O97,[1]MPU!$D$15:$D$375,0),4)</f>
        <v>0</v>
      </c>
      <c r="M102" s="109">
        <f t="shared" si="27"/>
        <v>0</v>
      </c>
    </row>
    <row r="103" spans="1:19" ht="15" hidden="1" customHeight="1" x14ac:dyDescent="0.2">
      <c r="C103" s="186"/>
      <c r="D103" s="188"/>
      <c r="E103" s="188" t="str">
        <f>IFERROR(INDEX([1]Settings!$AE$4:$BF$200,MATCH($A103,[1]Settings!$AK$4:$AK$200,0),1),"")</f>
        <v>Comprehensive Agricultural Support Programme Grant</v>
      </c>
      <c r="F103" s="188"/>
      <c r="G103" s="110" t="s">
        <v>24</v>
      </c>
      <c r="H103" s="68">
        <f>INDEX([1]NC!$D$15:$G$375,MATCH($O97,[1]NC!$D$15:$D$375,0),2)</f>
        <v>0</v>
      </c>
      <c r="I103" s="68">
        <f>INDEX([1]NC!$D$15:$G$375,MATCH($O97,[1]NC!$D$15:$D$375,0),3)</f>
        <v>0</v>
      </c>
      <c r="J103" s="68">
        <f>INDEX([1]NC!$D$15:$G$375,MATCH($O97,[1]NC!$D$15:$D$375,0),4)</f>
        <v>0</v>
      </c>
      <c r="M103" s="109">
        <f t="shared" si="27"/>
        <v>0</v>
      </c>
    </row>
    <row r="104" spans="1:19" ht="15" hidden="1" customHeight="1" x14ac:dyDescent="0.2">
      <c r="C104" s="186"/>
      <c r="D104" s="188"/>
      <c r="E104" s="188" t="str">
        <f>IFERROR(INDEX([1]Settings!$AE$4:$BF$200,MATCH($A104,[1]Settings!$AK$4:$AK$200,0),1),"")</f>
        <v>Comprehensive Agricultural Support Programme Grant</v>
      </c>
      <c r="F104" s="188"/>
      <c r="G104" s="110" t="s">
        <v>25</v>
      </c>
      <c r="H104" s="68">
        <f>INDEX([1]NW!$D$15:$G$375,MATCH($O97,[1]NW!$D$15:$D$375,0),2)</f>
        <v>0</v>
      </c>
      <c r="I104" s="68">
        <f>INDEX([1]NW!$D$15:$G$375,MATCH($O97,[1]NW!$D$15:$D$375,0),3)</f>
        <v>0</v>
      </c>
      <c r="J104" s="68">
        <f>INDEX([1]NW!$D$15:$G$375,MATCH($O97,[1]NW!$D$15:$D$375,0),4)</f>
        <v>0</v>
      </c>
      <c r="M104" s="109">
        <f t="shared" si="27"/>
        <v>0</v>
      </c>
    </row>
    <row r="105" spans="1:19" ht="15" hidden="1" customHeight="1" x14ac:dyDescent="0.2">
      <c r="C105" s="186"/>
      <c r="D105" s="188"/>
      <c r="E105" s="188" t="str">
        <f>IFERROR(INDEX([1]Settings!$AE$4:$BF$200,MATCH($A105,[1]Settings!$AK$4:$AK$200,0),1),"")</f>
        <v>Comprehensive Agricultural Support Programme Grant</v>
      </c>
      <c r="F105" s="188"/>
      <c r="G105" s="110" t="s">
        <v>26</v>
      </c>
      <c r="H105" s="68">
        <f>INDEX([1]WC!$D$15:$G$375,MATCH($O97,[1]WC!$D$15:$D$375,0),2)</f>
        <v>0</v>
      </c>
      <c r="I105" s="68">
        <f>INDEX([1]WC!$D$15:$G$375,MATCH($O97,[1]WC!$D$15:$D$375,0),3)</f>
        <v>0</v>
      </c>
      <c r="J105" s="68">
        <f>INDEX([1]WC!$D$15:$G$375,MATCH($O97,[1]WC!$D$15:$D$375,0),4)</f>
        <v>0</v>
      </c>
      <c r="M105" s="109">
        <f t="shared" si="27"/>
        <v>0</v>
      </c>
    </row>
    <row r="106" spans="1:19" ht="15" hidden="1" customHeight="1" x14ac:dyDescent="0.2">
      <c r="C106" s="186"/>
      <c r="D106" s="188"/>
      <c r="E106" s="188" t="str">
        <f>IFERROR(INDEX([1]Settings!$AE$4:$BF$200,MATCH($A106,[1]Settings!$AK$4:$AK$200,0),1),"")</f>
        <v>Comprehensive Agricultural Support Programme Grant</v>
      </c>
      <c r="F106" s="188"/>
      <c r="G106" s="110" t="s">
        <v>27</v>
      </c>
      <c r="H106" s="68">
        <f>INDEX([1]Unallocated!$D$15:$G$375,MATCH($O97,[1]Unallocated!$D$15:$D$375,0),2)</f>
        <v>0</v>
      </c>
      <c r="I106" s="68">
        <f>INDEX([1]Unallocated!$D$15:$G$375,MATCH($O97,[1]Unallocated!$D$15:$D$375,0),3)</f>
        <v>0</v>
      </c>
      <c r="J106" s="68">
        <f>INDEX([1]Unallocated!$D$15:$G$375,MATCH($O97,[1]Unallocated!$D$15:$D$375,0),4)</f>
        <v>0</v>
      </c>
      <c r="M106" s="109">
        <f t="shared" ref="M106" si="32">IF(SUM(H106:J106)=0,0,1)</f>
        <v>0</v>
      </c>
    </row>
    <row r="107" spans="1:19" ht="15" hidden="1" customHeight="1" x14ac:dyDescent="0.2">
      <c r="C107" s="187"/>
      <c r="D107" s="189"/>
      <c r="E107" s="189" t="str">
        <f>IFERROR(INDEX([1]Settings!$AE$4:$BF$200,MATCH($A107,[1]Settings!$AK$4:$AK$200,0),1),"")</f>
        <v>Comprehensive Agricultural Support Programme Grant</v>
      </c>
      <c r="F107" s="189"/>
      <c r="G107" s="111" t="s">
        <v>10</v>
      </c>
      <c r="H107" s="112">
        <f>SUM(H97:H106)</f>
        <v>0</v>
      </c>
      <c r="I107" s="112">
        <f>SUM(I97:I106)</f>
        <v>0</v>
      </c>
      <c r="J107" s="112">
        <f>SUM(J97:J106)</f>
        <v>0</v>
      </c>
      <c r="M107" s="109">
        <f t="shared" ref="M107" si="33">M97</f>
        <v>0</v>
      </c>
    </row>
    <row r="108" spans="1:19" ht="15" hidden="1" customHeight="1" x14ac:dyDescent="0.2">
      <c r="A108" s="104">
        <v>10</v>
      </c>
      <c r="C108" s="186" t="str">
        <f>_xlfn.IFNA(INDEX([1]Settings!$AE$4:$BF$200,MATCH($A108,[1]Settings!$AK$4:$AK$200,0),2),"")
&amp; CHAR(10) &amp; _xlfn.IFNA("(Vote " &amp; INDEX([1]Settings!$AE$4:$BF$200,MATCH($A108,[1]Settings!$AK$4:$AK$200,0),3) &amp; ")","")</f>
        <v xml:space="preserve">
</v>
      </c>
      <c r="D108" s="188" t="str">
        <f>IF(S108=1,CONCATENATE("(" &amp; $R108&amp; ") ",IFERROR(INDEX([1]Settings!$AE$4:$BF$200,MATCH($A108,[1]Settings!$AK$4:$AK$200,0),1),"")),IFERROR(INDEX([1]Settings!$AE$4:$BF$200,MATCH($A108,[1]Settings!$AK$4:$AK$200,0),1),""))</f>
        <v/>
      </c>
      <c r="E108" s="188" t="str">
        <f>TRIM(IFERROR(INDEX([1]Settings!$AE$4:$BF$200,MATCH($O108,[1]Settings!$AV$4:$AV$200,0),24),""))&amp;"."</f>
        <v>.</v>
      </c>
      <c r="F108" s="188" t="str">
        <f>_xlfn.IFNA(INDEX([1]Settings!$AE$4:$BF$200,MATCH($A108,[1]Settings!$AK$4:$AK$200,0),11),"")</f>
        <v/>
      </c>
      <c r="G108" s="110" t="s">
        <v>18</v>
      </c>
      <c r="H108" s="68">
        <f>INDEX([1]EC!$D$15:$G$375,MATCH($O108,[1]EC!$D$15:$D$375,0),2)</f>
        <v>0</v>
      </c>
      <c r="I108" s="68">
        <f>INDEX([1]EC!$D$15:$G$375,MATCH($O108,[1]EC!$D$15:$D$375,0),3)</f>
        <v>0</v>
      </c>
      <c r="J108" s="68">
        <f>INDEX([1]EC!$D$15:$G$375,MATCH($O108,[1]EC!$D$15:$D$375,0),4)</f>
        <v>0</v>
      </c>
      <c r="M108" s="109">
        <f t="shared" ref="M108" si="34">IF(LEN(D108)&gt;2,1,0)</f>
        <v>0</v>
      </c>
      <c r="O108" s="105" t="str">
        <f>IFERROR(INDEX([1]Settings!$AE$4:$BF$200,MATCH($A108,[1]Settings!$AK$4:$AK$200,0),1),"")</f>
        <v/>
      </c>
      <c r="Q108" s="109">
        <f>IF(LEN(C108)&lt;2,0,IF(C108=C97,Q97+1,1))</f>
        <v>0</v>
      </c>
      <c r="R108" s="109" t="str">
        <f>IFERROR(LOWER(RIGHT(LEFT(ADDRESS(1,Q108),2))),"")</f>
        <v/>
      </c>
      <c r="S108" s="109">
        <f>IF(Q108&gt;1,1,IF(Q119&gt;1,1,0))</f>
        <v>0</v>
      </c>
    </row>
    <row r="109" spans="1:19" ht="15" hidden="1" customHeight="1" x14ac:dyDescent="0.2">
      <c r="C109" s="186"/>
      <c r="D109" s="188"/>
      <c r="E109" s="188" t="str">
        <f>IFERROR(INDEX([1]Settings!$AE$4:$BF$200,MATCH($A109,[1]Settings!$AK$4:$AK$200,0),1),"")</f>
        <v>Comprehensive Agricultural Support Programme Grant</v>
      </c>
      <c r="F109" s="188"/>
      <c r="G109" s="110" t="s">
        <v>19</v>
      </c>
      <c r="H109" s="68">
        <f>INDEX([1]FS!$D$15:$G$375,MATCH($O108,[1]FS!$D$15:$D$375,0),2)</f>
        <v>0</v>
      </c>
      <c r="I109" s="68">
        <f>INDEX([1]FS!$D$15:$G$375,MATCH($O108,[1]FS!$D$15:$D$375,0),3)</f>
        <v>0</v>
      </c>
      <c r="J109" s="68">
        <f>INDEX([1]FS!$D$15:$G$375,MATCH($O108,[1]FS!$D$15:$D$375,0),4)</f>
        <v>0</v>
      </c>
      <c r="M109" s="109">
        <f t="shared" ref="M109" si="35">M108</f>
        <v>0</v>
      </c>
    </row>
    <row r="110" spans="1:19" ht="15" hidden="1" customHeight="1" x14ac:dyDescent="0.2">
      <c r="C110" s="186"/>
      <c r="D110" s="188"/>
      <c r="E110" s="188" t="str">
        <f>IFERROR(INDEX([1]Settings!$AE$4:$BF$200,MATCH($A110,[1]Settings!$AK$4:$AK$200,0),1),"")</f>
        <v>Comprehensive Agricultural Support Programme Grant</v>
      </c>
      <c r="F110" s="188"/>
      <c r="G110" s="110" t="s">
        <v>20</v>
      </c>
      <c r="H110" s="68">
        <f>INDEX([1]GT!$D$15:$G$375,MATCH($O108,[1]GT!$D$15:$D$375,0),2)</f>
        <v>0</v>
      </c>
      <c r="I110" s="68">
        <f>INDEX([1]GT!$D$15:$G$375,MATCH($O108,[1]GT!$D$15:$D$375,0),3)</f>
        <v>0</v>
      </c>
      <c r="J110" s="68">
        <f>INDEX([1]GT!$D$15:$G$375,MATCH($O108,[1]GT!$D$15:$D$375,0),4)</f>
        <v>0</v>
      </c>
      <c r="M110" s="109">
        <f t="shared" si="27"/>
        <v>0</v>
      </c>
    </row>
    <row r="111" spans="1:19" ht="15" hidden="1" customHeight="1" x14ac:dyDescent="0.2">
      <c r="C111" s="186"/>
      <c r="D111" s="188"/>
      <c r="E111" s="188" t="str">
        <f>IFERROR(INDEX([1]Settings!$AE$4:$BF$200,MATCH($A111,[1]Settings!$AK$4:$AK$200,0),1),"")</f>
        <v>Comprehensive Agricultural Support Programme Grant</v>
      </c>
      <c r="F111" s="188"/>
      <c r="G111" s="110" t="s">
        <v>21</v>
      </c>
      <c r="H111" s="68">
        <f>INDEX([1]KZN!$D$15:$G$375,MATCH($O108,[1]KZN!$D$15:$D$375,0),2)</f>
        <v>0</v>
      </c>
      <c r="I111" s="68">
        <f>INDEX([1]KZN!$D$15:$G$375,MATCH($O108,[1]KZN!$D$15:$D$375,0),3)</f>
        <v>0</v>
      </c>
      <c r="J111" s="68">
        <f>INDEX([1]KZN!$D$15:$G$375,MATCH($O108,[1]KZN!$D$15:$D$375,0),4)</f>
        <v>0</v>
      </c>
      <c r="M111" s="109">
        <f t="shared" si="27"/>
        <v>0</v>
      </c>
    </row>
    <row r="112" spans="1:19" ht="15" hidden="1" customHeight="1" x14ac:dyDescent="0.2">
      <c r="C112" s="186"/>
      <c r="D112" s="188"/>
      <c r="E112" s="188" t="str">
        <f>IFERROR(INDEX([1]Settings!$AE$4:$BF$200,MATCH($A112,[1]Settings!$AK$4:$AK$200,0),1),"")</f>
        <v>Comprehensive Agricultural Support Programme Grant</v>
      </c>
      <c r="F112" s="188"/>
      <c r="G112" s="110" t="s">
        <v>22</v>
      </c>
      <c r="H112" s="68">
        <f>INDEX([1]LIM!$D$15:$G$375,MATCH($O108,[1]LIM!$D$15:$D$375,0),2)</f>
        <v>0</v>
      </c>
      <c r="I112" s="68">
        <f>INDEX([1]LIM!$D$15:$G$375,MATCH($O108,[1]LIM!$D$15:$D$375,0),3)</f>
        <v>0</v>
      </c>
      <c r="J112" s="68">
        <f>INDEX([1]LIM!$D$15:$G$375,MATCH($O108,[1]LIM!$D$15:$D$375,0),4)</f>
        <v>0</v>
      </c>
      <c r="M112" s="109">
        <f t="shared" si="27"/>
        <v>0</v>
      </c>
    </row>
    <row r="113" spans="1:19" ht="15" hidden="1" customHeight="1" x14ac:dyDescent="0.2">
      <c r="C113" s="186"/>
      <c r="D113" s="188"/>
      <c r="E113" s="188" t="str">
        <f>IFERROR(INDEX([1]Settings!$AE$4:$BF$200,MATCH($A113,[1]Settings!$AK$4:$AK$200,0),1),"")</f>
        <v>Comprehensive Agricultural Support Programme Grant</v>
      </c>
      <c r="F113" s="188"/>
      <c r="G113" s="110" t="s">
        <v>23</v>
      </c>
      <c r="H113" s="68">
        <f>INDEX([1]MPU!$D$15:$G$375,MATCH($O108,[1]MPU!$D$15:$D$375,0),2)</f>
        <v>0</v>
      </c>
      <c r="I113" s="68">
        <f>INDEX([1]MPU!$D$15:$G$375,MATCH($O108,[1]MPU!$D$15:$D$375,0),3)</f>
        <v>0</v>
      </c>
      <c r="J113" s="68">
        <f>INDEX([1]MPU!$D$15:$G$375,MATCH($O108,[1]MPU!$D$15:$D$375,0),4)</f>
        <v>0</v>
      </c>
      <c r="M113" s="109">
        <f t="shared" si="27"/>
        <v>0</v>
      </c>
    </row>
    <row r="114" spans="1:19" ht="15" hidden="1" customHeight="1" x14ac:dyDescent="0.2">
      <c r="C114" s="186"/>
      <c r="D114" s="188"/>
      <c r="E114" s="188" t="str">
        <f>IFERROR(INDEX([1]Settings!$AE$4:$BF$200,MATCH($A114,[1]Settings!$AK$4:$AK$200,0),1),"")</f>
        <v>Comprehensive Agricultural Support Programme Grant</v>
      </c>
      <c r="F114" s="188"/>
      <c r="G114" s="110" t="s">
        <v>24</v>
      </c>
      <c r="H114" s="68">
        <f>INDEX([1]NC!$D$15:$G$375,MATCH($O108,[1]NC!$D$15:$D$375,0),2)</f>
        <v>0</v>
      </c>
      <c r="I114" s="68">
        <f>INDEX([1]NC!$D$15:$G$375,MATCH($O108,[1]NC!$D$15:$D$375,0),3)</f>
        <v>0</v>
      </c>
      <c r="J114" s="68">
        <f>INDEX([1]NC!$D$15:$G$375,MATCH($O108,[1]NC!$D$15:$D$375,0),4)</f>
        <v>0</v>
      </c>
      <c r="M114" s="109">
        <f t="shared" si="27"/>
        <v>0</v>
      </c>
    </row>
    <row r="115" spans="1:19" ht="15" hidden="1" customHeight="1" x14ac:dyDescent="0.2">
      <c r="C115" s="186"/>
      <c r="D115" s="188"/>
      <c r="E115" s="188" t="str">
        <f>IFERROR(INDEX([1]Settings!$AE$4:$BF$200,MATCH($A115,[1]Settings!$AK$4:$AK$200,0),1),"")</f>
        <v>Comprehensive Agricultural Support Programme Grant</v>
      </c>
      <c r="F115" s="188"/>
      <c r="G115" s="110" t="s">
        <v>25</v>
      </c>
      <c r="H115" s="68">
        <f>INDEX([1]NW!$D$15:$G$375,MATCH($O108,[1]NW!$D$15:$D$375,0),2)</f>
        <v>0</v>
      </c>
      <c r="I115" s="68">
        <f>INDEX([1]NW!$D$15:$G$375,MATCH($O108,[1]NW!$D$15:$D$375,0),3)</f>
        <v>0</v>
      </c>
      <c r="J115" s="68">
        <f>INDEX([1]NW!$D$15:$G$375,MATCH($O108,[1]NW!$D$15:$D$375,0),4)</f>
        <v>0</v>
      </c>
      <c r="M115" s="109">
        <f t="shared" si="27"/>
        <v>0</v>
      </c>
    </row>
    <row r="116" spans="1:19" ht="15" hidden="1" customHeight="1" x14ac:dyDescent="0.2">
      <c r="C116" s="186"/>
      <c r="D116" s="188"/>
      <c r="E116" s="188" t="str">
        <f>IFERROR(INDEX([1]Settings!$AE$4:$BF$200,MATCH($A116,[1]Settings!$AK$4:$AK$200,0),1),"")</f>
        <v>Comprehensive Agricultural Support Programme Grant</v>
      </c>
      <c r="F116" s="188"/>
      <c r="G116" s="110" t="s">
        <v>26</v>
      </c>
      <c r="H116" s="68">
        <f>INDEX([1]WC!$D$15:$G$375,MATCH($O108,[1]WC!$D$15:$D$375,0),2)</f>
        <v>0</v>
      </c>
      <c r="I116" s="68">
        <f>INDEX([1]WC!$D$15:$G$375,MATCH($O108,[1]WC!$D$15:$D$375,0),3)</f>
        <v>0</v>
      </c>
      <c r="J116" s="68">
        <f>INDEX([1]WC!$D$15:$G$375,MATCH($O108,[1]WC!$D$15:$D$375,0),4)</f>
        <v>0</v>
      </c>
      <c r="M116" s="109">
        <f t="shared" si="27"/>
        <v>0</v>
      </c>
    </row>
    <row r="117" spans="1:19" ht="15" hidden="1" customHeight="1" x14ac:dyDescent="0.2">
      <c r="C117" s="186"/>
      <c r="D117" s="188"/>
      <c r="E117" s="188" t="str">
        <f>IFERROR(INDEX([1]Settings!$AE$4:$BF$200,MATCH($A117,[1]Settings!$AK$4:$AK$200,0),1),"")</f>
        <v>Comprehensive Agricultural Support Programme Grant</v>
      </c>
      <c r="F117" s="188"/>
      <c r="G117" s="110" t="s">
        <v>27</v>
      </c>
      <c r="H117" s="68">
        <f>INDEX([1]Unallocated!$D$15:$G$375,MATCH($O108,[1]Unallocated!$D$15:$D$375,0),2)</f>
        <v>0</v>
      </c>
      <c r="I117" s="68">
        <f>INDEX([1]Unallocated!$D$15:$G$375,MATCH($O108,[1]Unallocated!$D$15:$D$375,0),3)</f>
        <v>0</v>
      </c>
      <c r="J117" s="68">
        <f>INDEX([1]Unallocated!$D$15:$G$375,MATCH($O108,[1]Unallocated!$D$15:$D$375,0),4)</f>
        <v>0</v>
      </c>
      <c r="M117" s="109">
        <f t="shared" ref="M117" si="36">IF(SUM(H117:J117)=0,0,1)</f>
        <v>0</v>
      </c>
    </row>
    <row r="118" spans="1:19" ht="15" hidden="1" customHeight="1" x14ac:dyDescent="0.2">
      <c r="C118" s="187"/>
      <c r="D118" s="189"/>
      <c r="E118" s="189" t="str">
        <f>IFERROR(INDEX([1]Settings!$AE$4:$BF$200,MATCH($A118,[1]Settings!$AK$4:$AK$200,0),1),"")</f>
        <v>Comprehensive Agricultural Support Programme Grant</v>
      </c>
      <c r="F118" s="189"/>
      <c r="G118" s="111" t="s">
        <v>10</v>
      </c>
      <c r="H118" s="112">
        <f>SUM(H108:H117)</f>
        <v>0</v>
      </c>
      <c r="I118" s="112">
        <f>SUM(I108:I117)</f>
        <v>0</v>
      </c>
      <c r="J118" s="112">
        <f>SUM(J108:J117)</f>
        <v>0</v>
      </c>
      <c r="M118" s="109">
        <f t="shared" ref="M118" si="37">M108</f>
        <v>0</v>
      </c>
    </row>
    <row r="119" spans="1:19" ht="15" hidden="1" customHeight="1" x14ac:dyDescent="0.2">
      <c r="A119" s="104">
        <v>11</v>
      </c>
      <c r="C119" s="186" t="str">
        <f>_xlfn.IFNA(INDEX([1]Settings!$AE$4:$BF$200,MATCH($A119,[1]Settings!$AK$4:$AK$200,0),2),"")
&amp; CHAR(10) &amp; _xlfn.IFNA("(Vote " &amp; INDEX([1]Settings!$AE$4:$BF$200,MATCH($A119,[1]Settings!$AK$4:$AK$200,0),3) &amp; ")","")</f>
        <v xml:space="preserve">
</v>
      </c>
      <c r="D119" s="188" t="str">
        <f>IF(S119=1,CONCATENATE("(" &amp; $R119&amp; ") ",IFERROR(INDEX([1]Settings!$AE$4:$BF$200,MATCH($A119,[1]Settings!$AK$4:$AK$200,0),1),"")),IFERROR(INDEX([1]Settings!$AE$4:$BF$200,MATCH($A119,[1]Settings!$AK$4:$AK$200,0),1),""))</f>
        <v/>
      </c>
      <c r="E119" s="188" t="str">
        <f>TRIM(IFERROR(INDEX([1]Settings!$AE$4:$BF$200,MATCH($O119,[1]Settings!$AV$4:$AV$200,0),24),""))&amp;"."</f>
        <v>.</v>
      </c>
      <c r="F119" s="188" t="str">
        <f>_xlfn.IFNA(INDEX([1]Settings!$AE$4:$BF$200,MATCH($A119,[1]Settings!$AK$4:$AK$200,0),11),"")</f>
        <v/>
      </c>
      <c r="G119" s="110" t="s">
        <v>18</v>
      </c>
      <c r="H119" s="68">
        <f>INDEX([1]EC!$D$15:$G$375,MATCH($O119,[1]EC!$D$15:$D$375,0),2)</f>
        <v>0</v>
      </c>
      <c r="I119" s="68">
        <f>INDEX([1]EC!$D$15:$G$375,MATCH($O119,[1]EC!$D$15:$D$375,0),3)</f>
        <v>0</v>
      </c>
      <c r="J119" s="68">
        <f>INDEX([1]EC!$D$15:$G$375,MATCH($O119,[1]EC!$D$15:$D$375,0),4)</f>
        <v>0</v>
      </c>
      <c r="M119" s="109">
        <f t="shared" ref="M119" si="38">IF(LEN(D119)&gt;2,1,0)</f>
        <v>0</v>
      </c>
      <c r="O119" s="105" t="str">
        <f>IFERROR(INDEX([1]Settings!$AE$4:$BF$200,MATCH($A119,[1]Settings!$AK$4:$AK$200,0),1),"")</f>
        <v/>
      </c>
      <c r="Q119" s="109">
        <f>IF(LEN(C119)&lt;2,0,IF(C119=C108,Q108+1,1))</f>
        <v>0</v>
      </c>
      <c r="R119" s="109" t="str">
        <f>IFERROR(LOWER(RIGHT(LEFT(ADDRESS(1,Q119),2))),"")</f>
        <v/>
      </c>
      <c r="S119" s="109">
        <f>IF(Q119&gt;1,1,IF(Q130&gt;1,1,0))</f>
        <v>0</v>
      </c>
    </row>
    <row r="120" spans="1:19" ht="15" hidden="1" customHeight="1" x14ac:dyDescent="0.2">
      <c r="C120" s="186"/>
      <c r="D120" s="188"/>
      <c r="E120" s="188" t="str">
        <f>IFERROR(INDEX([1]Settings!$AE$4:$BF$200,MATCH($A120,[1]Settings!$AK$4:$AK$200,0),1),"")</f>
        <v>Comprehensive Agricultural Support Programme Grant</v>
      </c>
      <c r="F120" s="188"/>
      <c r="G120" s="110" t="s">
        <v>19</v>
      </c>
      <c r="H120" s="68">
        <f>INDEX([1]FS!$D$15:$G$375,MATCH($O119,[1]FS!$D$15:$D$375,0),2)</f>
        <v>0</v>
      </c>
      <c r="I120" s="68">
        <f>INDEX([1]FS!$D$15:$G$375,MATCH($O119,[1]FS!$D$15:$D$375,0),3)</f>
        <v>0</v>
      </c>
      <c r="J120" s="68">
        <f>INDEX([1]FS!$D$15:$G$375,MATCH($O119,[1]FS!$D$15:$D$375,0),4)</f>
        <v>0</v>
      </c>
      <c r="M120" s="109">
        <f t="shared" ref="M120" si="39">M119</f>
        <v>0</v>
      </c>
    </row>
    <row r="121" spans="1:19" ht="15" hidden="1" customHeight="1" x14ac:dyDescent="0.2">
      <c r="C121" s="186"/>
      <c r="D121" s="188"/>
      <c r="E121" s="188" t="str">
        <f>IFERROR(INDEX([1]Settings!$AE$4:$BF$200,MATCH($A121,[1]Settings!$AK$4:$AK$200,0),1),"")</f>
        <v>Comprehensive Agricultural Support Programme Grant</v>
      </c>
      <c r="F121" s="188"/>
      <c r="G121" s="110" t="s">
        <v>20</v>
      </c>
      <c r="H121" s="68">
        <f>INDEX([1]GT!$D$15:$G$375,MATCH($O119,[1]GT!$D$15:$D$375,0),2)</f>
        <v>0</v>
      </c>
      <c r="I121" s="68">
        <f>INDEX([1]GT!$D$15:$G$375,MATCH($O119,[1]GT!$D$15:$D$375,0),3)</f>
        <v>0</v>
      </c>
      <c r="J121" s="68">
        <f>INDEX([1]GT!$D$15:$G$375,MATCH($O119,[1]GT!$D$15:$D$375,0),4)</f>
        <v>0</v>
      </c>
      <c r="M121" s="109">
        <f t="shared" si="27"/>
        <v>0</v>
      </c>
    </row>
    <row r="122" spans="1:19" ht="15" hidden="1" customHeight="1" x14ac:dyDescent="0.2">
      <c r="C122" s="186"/>
      <c r="D122" s="188"/>
      <c r="E122" s="188" t="str">
        <f>IFERROR(INDEX([1]Settings!$AE$4:$BF$200,MATCH($A122,[1]Settings!$AK$4:$AK$200,0),1),"")</f>
        <v>Comprehensive Agricultural Support Programme Grant</v>
      </c>
      <c r="F122" s="188"/>
      <c r="G122" s="110" t="s">
        <v>21</v>
      </c>
      <c r="H122" s="68">
        <f>INDEX([1]KZN!$D$15:$G$375,MATCH($O119,[1]KZN!$D$15:$D$375,0),2)</f>
        <v>0</v>
      </c>
      <c r="I122" s="68">
        <f>INDEX([1]KZN!$D$15:$G$375,MATCH($O119,[1]KZN!$D$15:$D$375,0),3)</f>
        <v>0</v>
      </c>
      <c r="J122" s="68">
        <f>INDEX([1]KZN!$D$15:$G$375,MATCH($O119,[1]KZN!$D$15:$D$375,0),4)</f>
        <v>0</v>
      </c>
      <c r="M122" s="109">
        <f t="shared" si="27"/>
        <v>0</v>
      </c>
    </row>
    <row r="123" spans="1:19" ht="15" hidden="1" customHeight="1" x14ac:dyDescent="0.2">
      <c r="C123" s="186"/>
      <c r="D123" s="188"/>
      <c r="E123" s="188" t="str">
        <f>IFERROR(INDEX([1]Settings!$AE$4:$BF$200,MATCH($A123,[1]Settings!$AK$4:$AK$200,0),1),"")</f>
        <v>Comprehensive Agricultural Support Programme Grant</v>
      </c>
      <c r="F123" s="188"/>
      <c r="G123" s="110" t="s">
        <v>22</v>
      </c>
      <c r="H123" s="68">
        <f>INDEX([1]LIM!$D$15:$G$375,MATCH($O119,[1]LIM!$D$15:$D$375,0),2)</f>
        <v>0</v>
      </c>
      <c r="I123" s="68">
        <f>INDEX([1]LIM!$D$15:$G$375,MATCH($O119,[1]LIM!$D$15:$D$375,0),3)</f>
        <v>0</v>
      </c>
      <c r="J123" s="68">
        <f>INDEX([1]LIM!$D$15:$G$375,MATCH($O119,[1]LIM!$D$15:$D$375,0),4)</f>
        <v>0</v>
      </c>
      <c r="M123" s="109">
        <f t="shared" si="27"/>
        <v>0</v>
      </c>
    </row>
    <row r="124" spans="1:19" ht="15" hidden="1" customHeight="1" x14ac:dyDescent="0.2">
      <c r="C124" s="186"/>
      <c r="D124" s="188"/>
      <c r="E124" s="188" t="str">
        <f>IFERROR(INDEX([1]Settings!$AE$4:$BF$200,MATCH($A124,[1]Settings!$AK$4:$AK$200,0),1),"")</f>
        <v>Comprehensive Agricultural Support Programme Grant</v>
      </c>
      <c r="F124" s="188"/>
      <c r="G124" s="110" t="s">
        <v>23</v>
      </c>
      <c r="H124" s="68">
        <f>INDEX([1]MPU!$D$15:$G$375,MATCH($O119,[1]MPU!$D$15:$D$375,0),2)</f>
        <v>0</v>
      </c>
      <c r="I124" s="68">
        <f>INDEX([1]MPU!$D$15:$G$375,MATCH($O119,[1]MPU!$D$15:$D$375,0),3)</f>
        <v>0</v>
      </c>
      <c r="J124" s="68">
        <f>INDEX([1]MPU!$D$15:$G$375,MATCH($O119,[1]MPU!$D$15:$D$375,0),4)</f>
        <v>0</v>
      </c>
      <c r="M124" s="109">
        <f t="shared" si="27"/>
        <v>0</v>
      </c>
    </row>
    <row r="125" spans="1:19" ht="15" hidden="1" customHeight="1" x14ac:dyDescent="0.2">
      <c r="C125" s="186"/>
      <c r="D125" s="188"/>
      <c r="E125" s="188" t="str">
        <f>IFERROR(INDEX([1]Settings!$AE$4:$BF$200,MATCH($A125,[1]Settings!$AK$4:$AK$200,0),1),"")</f>
        <v>Comprehensive Agricultural Support Programme Grant</v>
      </c>
      <c r="F125" s="188"/>
      <c r="G125" s="110" t="s">
        <v>24</v>
      </c>
      <c r="H125" s="68">
        <f>INDEX([1]NC!$D$15:$G$375,MATCH($O119,[1]NC!$D$15:$D$375,0),2)</f>
        <v>0</v>
      </c>
      <c r="I125" s="68">
        <f>INDEX([1]NC!$D$15:$G$375,MATCH($O119,[1]NC!$D$15:$D$375,0),3)</f>
        <v>0</v>
      </c>
      <c r="J125" s="68">
        <f>INDEX([1]NC!$D$15:$G$375,MATCH($O119,[1]NC!$D$15:$D$375,0),4)</f>
        <v>0</v>
      </c>
      <c r="M125" s="109">
        <f t="shared" si="27"/>
        <v>0</v>
      </c>
    </row>
    <row r="126" spans="1:19" ht="15" hidden="1" customHeight="1" x14ac:dyDescent="0.2">
      <c r="C126" s="186"/>
      <c r="D126" s="188"/>
      <c r="E126" s="188" t="str">
        <f>IFERROR(INDEX([1]Settings!$AE$4:$BF$200,MATCH($A126,[1]Settings!$AK$4:$AK$200,0),1),"")</f>
        <v>Comprehensive Agricultural Support Programme Grant</v>
      </c>
      <c r="F126" s="188"/>
      <c r="G126" s="110" t="s">
        <v>25</v>
      </c>
      <c r="H126" s="68">
        <f>INDEX([1]NW!$D$15:$G$375,MATCH($O119,[1]NW!$D$15:$D$375,0),2)</f>
        <v>0</v>
      </c>
      <c r="I126" s="68">
        <f>INDEX([1]NW!$D$15:$G$375,MATCH($O119,[1]NW!$D$15:$D$375,0),3)</f>
        <v>0</v>
      </c>
      <c r="J126" s="68">
        <f>INDEX([1]NW!$D$15:$G$375,MATCH($O119,[1]NW!$D$15:$D$375,0),4)</f>
        <v>0</v>
      </c>
      <c r="M126" s="109">
        <f t="shared" si="27"/>
        <v>0</v>
      </c>
    </row>
    <row r="127" spans="1:19" ht="15" hidden="1" customHeight="1" x14ac:dyDescent="0.2">
      <c r="C127" s="186"/>
      <c r="D127" s="188"/>
      <c r="E127" s="188" t="str">
        <f>IFERROR(INDEX([1]Settings!$AE$4:$BF$200,MATCH($A127,[1]Settings!$AK$4:$AK$200,0),1),"")</f>
        <v>Comprehensive Agricultural Support Programme Grant</v>
      </c>
      <c r="F127" s="188"/>
      <c r="G127" s="110" t="s">
        <v>26</v>
      </c>
      <c r="H127" s="68">
        <f>INDEX([1]WC!$D$15:$G$375,MATCH($O119,[1]WC!$D$15:$D$375,0),2)</f>
        <v>0</v>
      </c>
      <c r="I127" s="68">
        <f>INDEX([1]WC!$D$15:$G$375,MATCH($O119,[1]WC!$D$15:$D$375,0),3)</f>
        <v>0</v>
      </c>
      <c r="J127" s="68">
        <f>INDEX([1]WC!$D$15:$G$375,MATCH($O119,[1]WC!$D$15:$D$375,0),4)</f>
        <v>0</v>
      </c>
      <c r="M127" s="109">
        <f t="shared" si="27"/>
        <v>0</v>
      </c>
    </row>
    <row r="128" spans="1:19" ht="15" hidden="1" customHeight="1" x14ac:dyDescent="0.2">
      <c r="C128" s="186"/>
      <c r="D128" s="188"/>
      <c r="E128" s="188" t="str">
        <f>IFERROR(INDEX([1]Settings!$AE$4:$BF$200,MATCH($A128,[1]Settings!$AK$4:$AK$200,0),1),"")</f>
        <v>Comprehensive Agricultural Support Programme Grant</v>
      </c>
      <c r="F128" s="188"/>
      <c r="G128" s="110" t="s">
        <v>27</v>
      </c>
      <c r="H128" s="68">
        <f>INDEX([1]Unallocated!$D$15:$G$375,MATCH($O119,[1]Unallocated!$D$15:$D$375,0),2)</f>
        <v>0</v>
      </c>
      <c r="I128" s="68">
        <f>INDEX([1]Unallocated!$D$15:$G$375,MATCH($O119,[1]Unallocated!$D$15:$D$375,0),3)</f>
        <v>0</v>
      </c>
      <c r="J128" s="68">
        <f>INDEX([1]Unallocated!$D$15:$G$375,MATCH($O119,[1]Unallocated!$D$15:$D$375,0),4)</f>
        <v>0</v>
      </c>
      <c r="M128" s="109">
        <f t="shared" ref="M128" si="40">IF(SUM(H128:J128)=0,0,1)</f>
        <v>0</v>
      </c>
    </row>
    <row r="129" spans="1:19" ht="15" hidden="1" customHeight="1" x14ac:dyDescent="0.2">
      <c r="C129" s="187"/>
      <c r="D129" s="189"/>
      <c r="E129" s="189" t="str">
        <f>IFERROR(INDEX([1]Settings!$AE$4:$BF$200,MATCH($A129,[1]Settings!$AK$4:$AK$200,0),1),"")</f>
        <v>Comprehensive Agricultural Support Programme Grant</v>
      </c>
      <c r="F129" s="189"/>
      <c r="G129" s="111" t="s">
        <v>10</v>
      </c>
      <c r="H129" s="112">
        <f>SUM(H119:H128)</f>
        <v>0</v>
      </c>
      <c r="I129" s="112">
        <f>SUM(I119:I128)</f>
        <v>0</v>
      </c>
      <c r="J129" s="112">
        <f>SUM(J119:J128)</f>
        <v>0</v>
      </c>
      <c r="M129" s="109">
        <f t="shared" ref="M129" si="41">M119</f>
        <v>0</v>
      </c>
    </row>
    <row r="130" spans="1:19" ht="15" hidden="1" customHeight="1" x14ac:dyDescent="0.2">
      <c r="A130" s="104">
        <v>12</v>
      </c>
      <c r="C130" s="186" t="str">
        <f>_xlfn.IFNA(INDEX([1]Settings!$AE$4:$BF$200,MATCH($A130,[1]Settings!$AK$4:$AK$200,0),2),"")
&amp; CHAR(10) &amp; _xlfn.IFNA("(Vote " &amp; INDEX([1]Settings!$AE$4:$BF$200,MATCH($A130,[1]Settings!$AK$4:$AK$200,0),3) &amp; ")","")</f>
        <v xml:space="preserve">
</v>
      </c>
      <c r="D130" s="188" t="str">
        <f>IF(S130=1,CONCATENATE("(" &amp; $R130&amp; ") ",IFERROR(INDEX([1]Settings!$AE$4:$BF$200,MATCH($A130,[1]Settings!$AK$4:$AK$200,0),1),"")),IFERROR(INDEX([1]Settings!$AE$4:$BF$200,MATCH($A130,[1]Settings!$AK$4:$AK$200,0),1),""))</f>
        <v/>
      </c>
      <c r="E130" s="188" t="str">
        <f>TRIM(IFERROR(INDEX([1]Settings!$AE$4:$BF$200,MATCH($O130,[1]Settings!$AV$4:$AV$200,0),24),""))&amp;"."</f>
        <v>.</v>
      </c>
      <c r="F130" s="188" t="str">
        <f>_xlfn.IFNA(INDEX([1]Settings!$AE$4:$BF$200,MATCH($A130,[1]Settings!$AK$4:$AK$200,0),11),"")</f>
        <v/>
      </c>
      <c r="G130" s="110" t="s">
        <v>18</v>
      </c>
      <c r="H130" s="68">
        <f>INDEX([1]EC!$D$15:$G$375,MATCH($O130,[1]EC!$D$15:$D$375,0),2)</f>
        <v>0</v>
      </c>
      <c r="I130" s="68">
        <f>INDEX([1]EC!$D$15:$G$375,MATCH($O130,[1]EC!$D$15:$D$375,0),3)</f>
        <v>0</v>
      </c>
      <c r="J130" s="68">
        <f>INDEX([1]EC!$D$15:$G$375,MATCH($O130,[1]EC!$D$15:$D$375,0),4)</f>
        <v>0</v>
      </c>
      <c r="M130" s="109">
        <f t="shared" ref="M130" si="42">IF(LEN(D130)&gt;2,1,0)</f>
        <v>0</v>
      </c>
      <c r="O130" s="105" t="str">
        <f>IFERROR(INDEX([1]Settings!$AE$4:$BF$200,MATCH($A130,[1]Settings!$AK$4:$AK$200,0),1),"")</f>
        <v/>
      </c>
      <c r="Q130" s="109">
        <f>IF(LEN(C130)&lt;2,0,IF(C130=C119,Q119+1,1))</f>
        <v>0</v>
      </c>
      <c r="R130" s="109" t="str">
        <f>IFERROR(LOWER(RIGHT(LEFT(ADDRESS(1,Q130),2))),"")</f>
        <v/>
      </c>
      <c r="S130" s="109">
        <f>IF(Q130&gt;1,1,IF(Q141&gt;1,1,0))</f>
        <v>0</v>
      </c>
    </row>
    <row r="131" spans="1:19" ht="15" hidden="1" customHeight="1" x14ac:dyDescent="0.2">
      <c r="C131" s="186"/>
      <c r="D131" s="188"/>
      <c r="E131" s="188" t="str">
        <f>IFERROR(INDEX([1]Settings!$AE$4:$BF$200,MATCH($A131,[1]Settings!$AK$4:$AK$200,0),1),"")</f>
        <v>Comprehensive Agricultural Support Programme Grant</v>
      </c>
      <c r="F131" s="188"/>
      <c r="G131" s="110" t="s">
        <v>19</v>
      </c>
      <c r="H131" s="68">
        <f>INDEX([1]FS!$D$15:$G$375,MATCH($O130,[1]FS!$D$15:$D$375,0),2)</f>
        <v>0</v>
      </c>
      <c r="I131" s="68">
        <f>INDEX([1]FS!$D$15:$G$375,MATCH($O130,[1]FS!$D$15:$D$375,0),3)</f>
        <v>0</v>
      </c>
      <c r="J131" s="68">
        <f>INDEX([1]FS!$D$15:$G$375,MATCH($O130,[1]FS!$D$15:$D$375,0),4)</f>
        <v>0</v>
      </c>
      <c r="M131" s="109">
        <f t="shared" ref="M131" si="43">M130</f>
        <v>0</v>
      </c>
    </row>
    <row r="132" spans="1:19" ht="15" hidden="1" customHeight="1" x14ac:dyDescent="0.2">
      <c r="C132" s="186"/>
      <c r="D132" s="188"/>
      <c r="E132" s="188" t="str">
        <f>IFERROR(INDEX([1]Settings!$AE$4:$BF$200,MATCH($A132,[1]Settings!$AK$4:$AK$200,0),1),"")</f>
        <v>Comprehensive Agricultural Support Programme Grant</v>
      </c>
      <c r="F132" s="188"/>
      <c r="G132" s="110" t="s">
        <v>20</v>
      </c>
      <c r="H132" s="68">
        <f>INDEX([1]GT!$D$15:$G$375,MATCH($O130,[1]GT!$D$15:$D$375,0),2)</f>
        <v>0</v>
      </c>
      <c r="I132" s="68">
        <f>INDEX([1]GT!$D$15:$G$375,MATCH($O130,[1]GT!$D$15:$D$375,0),3)</f>
        <v>0</v>
      </c>
      <c r="J132" s="68">
        <f>INDEX([1]GT!$D$15:$G$375,MATCH($O130,[1]GT!$D$15:$D$375,0),4)</f>
        <v>0</v>
      </c>
      <c r="M132" s="109">
        <f t="shared" si="27"/>
        <v>0</v>
      </c>
    </row>
    <row r="133" spans="1:19" ht="15" hidden="1" customHeight="1" x14ac:dyDescent="0.2">
      <c r="C133" s="186"/>
      <c r="D133" s="188"/>
      <c r="E133" s="188" t="str">
        <f>IFERROR(INDEX([1]Settings!$AE$4:$BF$200,MATCH($A133,[1]Settings!$AK$4:$AK$200,0),1),"")</f>
        <v>Comprehensive Agricultural Support Programme Grant</v>
      </c>
      <c r="F133" s="188"/>
      <c r="G133" s="110" t="s">
        <v>21</v>
      </c>
      <c r="H133" s="68">
        <f>INDEX([1]KZN!$D$15:$G$375,MATCH($O130,[1]KZN!$D$15:$D$375,0),2)</f>
        <v>0</v>
      </c>
      <c r="I133" s="68">
        <f>INDEX([1]KZN!$D$15:$G$375,MATCH($O130,[1]KZN!$D$15:$D$375,0),3)</f>
        <v>0</v>
      </c>
      <c r="J133" s="68">
        <f>INDEX([1]KZN!$D$15:$G$375,MATCH($O130,[1]KZN!$D$15:$D$375,0),4)</f>
        <v>0</v>
      </c>
      <c r="M133" s="109">
        <f t="shared" si="27"/>
        <v>0</v>
      </c>
    </row>
    <row r="134" spans="1:19" ht="15" hidden="1" customHeight="1" x14ac:dyDescent="0.2">
      <c r="C134" s="186"/>
      <c r="D134" s="188"/>
      <c r="E134" s="188" t="str">
        <f>IFERROR(INDEX([1]Settings!$AE$4:$BF$200,MATCH($A134,[1]Settings!$AK$4:$AK$200,0),1),"")</f>
        <v>Comprehensive Agricultural Support Programme Grant</v>
      </c>
      <c r="F134" s="188"/>
      <c r="G134" s="110" t="s">
        <v>22</v>
      </c>
      <c r="H134" s="68">
        <f>INDEX([1]LIM!$D$15:$G$375,MATCH($O130,[1]LIM!$D$15:$D$375,0),2)</f>
        <v>0</v>
      </c>
      <c r="I134" s="68">
        <f>INDEX([1]LIM!$D$15:$G$375,MATCH($O130,[1]LIM!$D$15:$D$375,0),3)</f>
        <v>0</v>
      </c>
      <c r="J134" s="68">
        <f>INDEX([1]LIM!$D$15:$G$375,MATCH($O130,[1]LIM!$D$15:$D$375,0),4)</f>
        <v>0</v>
      </c>
      <c r="M134" s="109">
        <f t="shared" si="27"/>
        <v>0</v>
      </c>
    </row>
    <row r="135" spans="1:19" ht="15" hidden="1" customHeight="1" x14ac:dyDescent="0.2">
      <c r="C135" s="186"/>
      <c r="D135" s="188"/>
      <c r="E135" s="188" t="str">
        <f>IFERROR(INDEX([1]Settings!$AE$4:$BF$200,MATCH($A135,[1]Settings!$AK$4:$AK$200,0),1),"")</f>
        <v>Comprehensive Agricultural Support Programme Grant</v>
      </c>
      <c r="F135" s="188"/>
      <c r="G135" s="110" t="s">
        <v>23</v>
      </c>
      <c r="H135" s="68">
        <f>INDEX([1]MPU!$D$15:$G$375,MATCH($O130,[1]MPU!$D$15:$D$375,0),2)</f>
        <v>0</v>
      </c>
      <c r="I135" s="68">
        <f>INDEX([1]MPU!$D$15:$G$375,MATCH($O130,[1]MPU!$D$15:$D$375,0),3)</f>
        <v>0</v>
      </c>
      <c r="J135" s="68">
        <f>INDEX([1]MPU!$D$15:$G$375,MATCH($O130,[1]MPU!$D$15:$D$375,0),4)</f>
        <v>0</v>
      </c>
      <c r="M135" s="109">
        <f t="shared" si="27"/>
        <v>0</v>
      </c>
    </row>
    <row r="136" spans="1:19" ht="15" hidden="1" customHeight="1" x14ac:dyDescent="0.2">
      <c r="C136" s="186"/>
      <c r="D136" s="188"/>
      <c r="E136" s="188" t="str">
        <f>IFERROR(INDEX([1]Settings!$AE$4:$BF$200,MATCH($A136,[1]Settings!$AK$4:$AK$200,0),1),"")</f>
        <v>Comprehensive Agricultural Support Programme Grant</v>
      </c>
      <c r="F136" s="188"/>
      <c r="G136" s="110" t="s">
        <v>24</v>
      </c>
      <c r="H136" s="68">
        <f>INDEX([1]NC!$D$15:$G$375,MATCH($O130,[1]NC!$D$15:$D$375,0),2)</f>
        <v>0</v>
      </c>
      <c r="I136" s="68">
        <f>INDEX([1]NC!$D$15:$G$375,MATCH($O130,[1]NC!$D$15:$D$375,0),3)</f>
        <v>0</v>
      </c>
      <c r="J136" s="68">
        <f>INDEX([1]NC!$D$15:$G$375,MATCH($O130,[1]NC!$D$15:$D$375,0),4)</f>
        <v>0</v>
      </c>
      <c r="M136" s="109">
        <f t="shared" si="27"/>
        <v>0</v>
      </c>
    </row>
    <row r="137" spans="1:19" ht="15" hidden="1" customHeight="1" x14ac:dyDescent="0.2">
      <c r="C137" s="186"/>
      <c r="D137" s="188"/>
      <c r="E137" s="188" t="str">
        <f>IFERROR(INDEX([1]Settings!$AE$4:$BF$200,MATCH($A137,[1]Settings!$AK$4:$AK$200,0),1),"")</f>
        <v>Comprehensive Agricultural Support Programme Grant</v>
      </c>
      <c r="F137" s="188"/>
      <c r="G137" s="110" t="s">
        <v>25</v>
      </c>
      <c r="H137" s="68">
        <f>INDEX([1]NW!$D$15:$G$375,MATCH($O130,[1]NW!$D$15:$D$375,0),2)</f>
        <v>0</v>
      </c>
      <c r="I137" s="68">
        <f>INDEX([1]NW!$D$15:$G$375,MATCH($O130,[1]NW!$D$15:$D$375,0),3)</f>
        <v>0</v>
      </c>
      <c r="J137" s="68">
        <f>INDEX([1]NW!$D$15:$G$375,MATCH($O130,[1]NW!$D$15:$D$375,0),4)</f>
        <v>0</v>
      </c>
      <c r="M137" s="109">
        <f t="shared" si="27"/>
        <v>0</v>
      </c>
    </row>
    <row r="138" spans="1:19" ht="15" hidden="1" customHeight="1" x14ac:dyDescent="0.2">
      <c r="C138" s="186"/>
      <c r="D138" s="188"/>
      <c r="E138" s="188" t="str">
        <f>IFERROR(INDEX([1]Settings!$AE$4:$BF$200,MATCH($A138,[1]Settings!$AK$4:$AK$200,0),1),"")</f>
        <v>Comprehensive Agricultural Support Programme Grant</v>
      </c>
      <c r="F138" s="188"/>
      <c r="G138" s="110" t="s">
        <v>26</v>
      </c>
      <c r="H138" s="68">
        <f>INDEX([1]WC!$D$15:$G$375,MATCH($O130,[1]WC!$D$15:$D$375,0),2)</f>
        <v>0</v>
      </c>
      <c r="I138" s="68">
        <f>INDEX([1]WC!$D$15:$G$375,MATCH($O130,[1]WC!$D$15:$D$375,0),3)</f>
        <v>0</v>
      </c>
      <c r="J138" s="68">
        <f>INDEX([1]WC!$D$15:$G$375,MATCH($O130,[1]WC!$D$15:$D$375,0),4)</f>
        <v>0</v>
      </c>
      <c r="M138" s="109">
        <f t="shared" si="27"/>
        <v>0</v>
      </c>
    </row>
    <row r="139" spans="1:19" ht="15" hidden="1" customHeight="1" x14ac:dyDescent="0.2">
      <c r="C139" s="186"/>
      <c r="D139" s="188"/>
      <c r="E139" s="188" t="str">
        <f>IFERROR(INDEX([1]Settings!$AE$4:$BF$200,MATCH($A139,[1]Settings!$AK$4:$AK$200,0),1),"")</f>
        <v>Comprehensive Agricultural Support Programme Grant</v>
      </c>
      <c r="F139" s="188"/>
      <c r="G139" s="110" t="s">
        <v>27</v>
      </c>
      <c r="H139" s="68">
        <f>INDEX([1]Unallocated!$D$15:$G$375,MATCH($O130,[1]Unallocated!$D$15:$D$375,0),2)</f>
        <v>0</v>
      </c>
      <c r="I139" s="68">
        <f>INDEX([1]Unallocated!$D$15:$G$375,MATCH($O130,[1]Unallocated!$D$15:$D$375,0),3)</f>
        <v>0</v>
      </c>
      <c r="J139" s="68">
        <f>INDEX([1]Unallocated!$D$15:$G$375,MATCH($O130,[1]Unallocated!$D$15:$D$375,0),4)</f>
        <v>0</v>
      </c>
      <c r="M139" s="109">
        <f t="shared" ref="M139" si="44">IF(SUM(H139:J139)=0,0,1)</f>
        <v>0</v>
      </c>
    </row>
    <row r="140" spans="1:19" ht="15" hidden="1" customHeight="1" x14ac:dyDescent="0.2">
      <c r="C140" s="187"/>
      <c r="D140" s="189"/>
      <c r="E140" s="189" t="str">
        <f>IFERROR(INDEX([1]Settings!$AE$4:$BF$200,MATCH($A140,[1]Settings!$AK$4:$AK$200,0),1),"")</f>
        <v>Comprehensive Agricultural Support Programme Grant</v>
      </c>
      <c r="F140" s="189"/>
      <c r="G140" s="111" t="s">
        <v>10</v>
      </c>
      <c r="H140" s="112">
        <f>SUM(H130:H139)</f>
        <v>0</v>
      </c>
      <c r="I140" s="112">
        <f>SUM(I130:I139)</f>
        <v>0</v>
      </c>
      <c r="J140" s="112">
        <f>SUM(J130:J139)</f>
        <v>0</v>
      </c>
      <c r="M140" s="109">
        <f t="shared" ref="M140" si="45">M130</f>
        <v>0</v>
      </c>
    </row>
    <row r="141" spans="1:19" ht="15" hidden="1" customHeight="1" x14ac:dyDescent="0.2">
      <c r="A141" s="104">
        <v>13</v>
      </c>
      <c r="C141" s="186" t="str">
        <f>_xlfn.IFNA(INDEX([1]Settings!$AE$4:$BF$200,MATCH($A141,[1]Settings!$AK$4:$AK$200,0),2),"")
&amp; CHAR(10) &amp; _xlfn.IFNA("(Vote " &amp; INDEX([1]Settings!$AE$4:$BF$200,MATCH($A141,[1]Settings!$AK$4:$AK$200,0),3) &amp; ")","")</f>
        <v xml:space="preserve">
</v>
      </c>
      <c r="D141" s="188" t="str">
        <f>IF(S141=1,CONCATENATE("(" &amp; $R141&amp; ") ",IFERROR(INDEX([1]Settings!$AE$4:$BF$200,MATCH($A141,[1]Settings!$AK$4:$AK$200,0),1),"")),IFERROR(INDEX([1]Settings!$AE$4:$BF$200,MATCH($A141,[1]Settings!$AK$4:$AK$200,0),1),""))</f>
        <v/>
      </c>
      <c r="E141" s="188" t="str">
        <f>TRIM(IFERROR(INDEX([1]Settings!$AE$4:$BF$200,MATCH($O141,[1]Settings!$AV$4:$AV$200,0),24),""))&amp;"."</f>
        <v>.</v>
      </c>
      <c r="F141" s="188" t="str">
        <f>_xlfn.IFNA(INDEX([1]Settings!$AE$4:$BF$200,MATCH($A141,[1]Settings!$AK$4:$AK$200,0),11),"")</f>
        <v/>
      </c>
      <c r="G141" s="110" t="s">
        <v>18</v>
      </c>
      <c r="H141" s="68">
        <f>INDEX([1]EC!$D$15:$G$375,MATCH($O141,[1]EC!$D$15:$D$375,0),2)</f>
        <v>0</v>
      </c>
      <c r="I141" s="68">
        <f>INDEX([1]EC!$D$15:$G$375,MATCH($O141,[1]EC!$D$15:$D$375,0),3)</f>
        <v>0</v>
      </c>
      <c r="J141" s="68">
        <f>INDEX([1]EC!$D$15:$G$375,MATCH($O141,[1]EC!$D$15:$D$375,0),4)</f>
        <v>0</v>
      </c>
      <c r="M141" s="109">
        <f t="shared" ref="M141" si="46">IF(LEN(D141)&gt;2,1,0)</f>
        <v>0</v>
      </c>
      <c r="O141" s="105" t="str">
        <f>IFERROR(INDEX([1]Settings!$AE$4:$BF$200,MATCH($A141,[1]Settings!$AK$4:$AK$200,0),1),"")</f>
        <v/>
      </c>
      <c r="Q141" s="109">
        <f>IF(LEN(C141)&lt;2,0,IF(C141=C130,Q130+1,1))</f>
        <v>0</v>
      </c>
      <c r="R141" s="109" t="str">
        <f>IFERROR(LOWER(RIGHT(LEFT(ADDRESS(1,Q141),2))),"")</f>
        <v/>
      </c>
      <c r="S141" s="109">
        <f>IF(Q141&gt;1,1,IF(Q152&gt;1,1,0))</f>
        <v>0</v>
      </c>
    </row>
    <row r="142" spans="1:19" ht="15" hidden="1" customHeight="1" x14ac:dyDescent="0.2">
      <c r="C142" s="186"/>
      <c r="D142" s="188"/>
      <c r="E142" s="188" t="str">
        <f>IFERROR(INDEX([1]Settings!$AE$4:$BF$200,MATCH($A142,[1]Settings!$AK$4:$AK$200,0),1),"")</f>
        <v>Comprehensive Agricultural Support Programme Grant</v>
      </c>
      <c r="F142" s="188"/>
      <c r="G142" s="110" t="s">
        <v>19</v>
      </c>
      <c r="H142" s="68">
        <f>INDEX([1]FS!$D$15:$G$375,MATCH($O141,[1]FS!$D$15:$D$375,0),2)</f>
        <v>0</v>
      </c>
      <c r="I142" s="68">
        <f>INDEX([1]FS!$D$15:$G$375,MATCH($O141,[1]FS!$D$15:$D$375,0),3)</f>
        <v>0</v>
      </c>
      <c r="J142" s="68">
        <f>INDEX([1]FS!$D$15:$G$375,MATCH($O141,[1]FS!$D$15:$D$375,0),4)</f>
        <v>0</v>
      </c>
      <c r="M142" s="109">
        <f t="shared" ref="M142" si="47">M141</f>
        <v>0</v>
      </c>
    </row>
    <row r="143" spans="1:19" ht="15" hidden="1" customHeight="1" x14ac:dyDescent="0.2">
      <c r="C143" s="186"/>
      <c r="D143" s="188"/>
      <c r="E143" s="188" t="str">
        <f>IFERROR(INDEX([1]Settings!$AE$4:$BF$200,MATCH($A143,[1]Settings!$AK$4:$AK$200,0),1),"")</f>
        <v>Comprehensive Agricultural Support Programme Grant</v>
      </c>
      <c r="F143" s="188"/>
      <c r="G143" s="110" t="s">
        <v>20</v>
      </c>
      <c r="H143" s="68">
        <f>INDEX([1]GT!$D$15:$G$375,MATCH($O141,[1]GT!$D$15:$D$375,0),2)</f>
        <v>0</v>
      </c>
      <c r="I143" s="68">
        <f>INDEX([1]GT!$D$15:$G$375,MATCH($O141,[1]GT!$D$15:$D$375,0),3)</f>
        <v>0</v>
      </c>
      <c r="J143" s="68">
        <f>INDEX([1]GT!$D$15:$G$375,MATCH($O141,[1]GT!$D$15:$D$375,0),4)</f>
        <v>0</v>
      </c>
      <c r="M143" s="109">
        <f t="shared" si="27"/>
        <v>0</v>
      </c>
    </row>
    <row r="144" spans="1:19" ht="15" hidden="1" customHeight="1" x14ac:dyDescent="0.2">
      <c r="C144" s="186"/>
      <c r="D144" s="188"/>
      <c r="E144" s="188" t="str">
        <f>IFERROR(INDEX([1]Settings!$AE$4:$BF$200,MATCH($A144,[1]Settings!$AK$4:$AK$200,0),1),"")</f>
        <v>Comprehensive Agricultural Support Programme Grant</v>
      </c>
      <c r="F144" s="188"/>
      <c r="G144" s="110" t="s">
        <v>21</v>
      </c>
      <c r="H144" s="68">
        <f>INDEX([1]KZN!$D$15:$G$375,MATCH($O141,[1]KZN!$D$15:$D$375,0),2)</f>
        <v>0</v>
      </c>
      <c r="I144" s="68">
        <f>INDEX([1]KZN!$D$15:$G$375,MATCH($O141,[1]KZN!$D$15:$D$375,0),3)</f>
        <v>0</v>
      </c>
      <c r="J144" s="68">
        <f>INDEX([1]KZN!$D$15:$G$375,MATCH($O141,[1]KZN!$D$15:$D$375,0),4)</f>
        <v>0</v>
      </c>
      <c r="M144" s="109">
        <f t="shared" si="27"/>
        <v>0</v>
      </c>
    </row>
    <row r="145" spans="1:19" ht="15" hidden="1" customHeight="1" x14ac:dyDescent="0.2">
      <c r="C145" s="186"/>
      <c r="D145" s="188"/>
      <c r="E145" s="188" t="str">
        <f>IFERROR(INDEX([1]Settings!$AE$4:$BF$200,MATCH($A145,[1]Settings!$AK$4:$AK$200,0),1),"")</f>
        <v>Comprehensive Agricultural Support Programme Grant</v>
      </c>
      <c r="F145" s="188"/>
      <c r="G145" s="110" t="s">
        <v>22</v>
      </c>
      <c r="H145" s="68">
        <f>INDEX([1]LIM!$D$15:$G$375,MATCH($O141,[1]LIM!$D$15:$D$375,0),2)</f>
        <v>0</v>
      </c>
      <c r="I145" s="68">
        <f>INDEX([1]LIM!$D$15:$G$375,MATCH($O141,[1]LIM!$D$15:$D$375,0),3)</f>
        <v>0</v>
      </c>
      <c r="J145" s="68">
        <f>INDEX([1]LIM!$D$15:$G$375,MATCH($O141,[1]LIM!$D$15:$D$375,0),4)</f>
        <v>0</v>
      </c>
      <c r="M145" s="109">
        <f t="shared" si="27"/>
        <v>0</v>
      </c>
    </row>
    <row r="146" spans="1:19" ht="15" hidden="1" customHeight="1" x14ac:dyDescent="0.2">
      <c r="C146" s="186"/>
      <c r="D146" s="188"/>
      <c r="E146" s="188" t="str">
        <f>IFERROR(INDEX([1]Settings!$AE$4:$BF$200,MATCH($A146,[1]Settings!$AK$4:$AK$200,0),1),"")</f>
        <v>Comprehensive Agricultural Support Programme Grant</v>
      </c>
      <c r="F146" s="188"/>
      <c r="G146" s="110" t="s">
        <v>23</v>
      </c>
      <c r="H146" s="68">
        <f>INDEX([1]MPU!$D$15:$G$375,MATCH($O141,[1]MPU!$D$15:$D$375,0),2)</f>
        <v>0</v>
      </c>
      <c r="I146" s="68">
        <f>INDEX([1]MPU!$D$15:$G$375,MATCH($O141,[1]MPU!$D$15:$D$375,0),3)</f>
        <v>0</v>
      </c>
      <c r="J146" s="68">
        <f>INDEX([1]MPU!$D$15:$G$375,MATCH($O141,[1]MPU!$D$15:$D$375,0),4)</f>
        <v>0</v>
      </c>
      <c r="M146" s="109">
        <f t="shared" si="27"/>
        <v>0</v>
      </c>
    </row>
    <row r="147" spans="1:19" ht="15" hidden="1" customHeight="1" x14ac:dyDescent="0.2">
      <c r="C147" s="186"/>
      <c r="D147" s="188"/>
      <c r="E147" s="188" t="str">
        <f>IFERROR(INDEX([1]Settings!$AE$4:$BF$200,MATCH($A147,[1]Settings!$AK$4:$AK$200,0),1),"")</f>
        <v>Comprehensive Agricultural Support Programme Grant</v>
      </c>
      <c r="F147" s="188"/>
      <c r="G147" s="110" t="s">
        <v>24</v>
      </c>
      <c r="H147" s="68">
        <f>INDEX([1]NC!$D$15:$G$375,MATCH($O141,[1]NC!$D$15:$D$375,0),2)</f>
        <v>0</v>
      </c>
      <c r="I147" s="68">
        <f>INDEX([1]NC!$D$15:$G$375,MATCH($O141,[1]NC!$D$15:$D$375,0),3)</f>
        <v>0</v>
      </c>
      <c r="J147" s="68">
        <f>INDEX([1]NC!$D$15:$G$375,MATCH($O141,[1]NC!$D$15:$D$375,0),4)</f>
        <v>0</v>
      </c>
      <c r="M147" s="109">
        <f t="shared" si="27"/>
        <v>0</v>
      </c>
    </row>
    <row r="148" spans="1:19" ht="15" hidden="1" customHeight="1" x14ac:dyDescent="0.2">
      <c r="C148" s="186"/>
      <c r="D148" s="188"/>
      <c r="E148" s="188" t="str">
        <f>IFERROR(INDEX([1]Settings!$AE$4:$BF$200,MATCH($A148,[1]Settings!$AK$4:$AK$200,0),1),"")</f>
        <v>Comprehensive Agricultural Support Programme Grant</v>
      </c>
      <c r="F148" s="188"/>
      <c r="G148" s="110" t="s">
        <v>25</v>
      </c>
      <c r="H148" s="68">
        <f>INDEX([1]NW!$D$15:$G$375,MATCH($O141,[1]NW!$D$15:$D$375,0),2)</f>
        <v>0</v>
      </c>
      <c r="I148" s="68">
        <f>INDEX([1]NW!$D$15:$G$375,MATCH($O141,[1]NW!$D$15:$D$375,0),3)</f>
        <v>0</v>
      </c>
      <c r="J148" s="68">
        <f>INDEX([1]NW!$D$15:$G$375,MATCH($O141,[1]NW!$D$15:$D$375,0),4)</f>
        <v>0</v>
      </c>
      <c r="M148" s="109">
        <f t="shared" si="27"/>
        <v>0</v>
      </c>
    </row>
    <row r="149" spans="1:19" ht="15" hidden="1" customHeight="1" x14ac:dyDescent="0.2">
      <c r="C149" s="186"/>
      <c r="D149" s="188"/>
      <c r="E149" s="188" t="str">
        <f>IFERROR(INDEX([1]Settings!$AE$4:$BF$200,MATCH($A149,[1]Settings!$AK$4:$AK$200,0),1),"")</f>
        <v>Comprehensive Agricultural Support Programme Grant</v>
      </c>
      <c r="F149" s="188"/>
      <c r="G149" s="110" t="s">
        <v>26</v>
      </c>
      <c r="H149" s="68">
        <f>INDEX([1]WC!$D$15:$G$375,MATCH($O141,[1]WC!$D$15:$D$375,0),2)</f>
        <v>0</v>
      </c>
      <c r="I149" s="68">
        <f>INDEX([1]WC!$D$15:$G$375,MATCH($O141,[1]WC!$D$15:$D$375,0),3)</f>
        <v>0</v>
      </c>
      <c r="J149" s="68">
        <f>INDEX([1]WC!$D$15:$G$375,MATCH($O141,[1]WC!$D$15:$D$375,0),4)</f>
        <v>0</v>
      </c>
      <c r="M149" s="109">
        <f t="shared" si="27"/>
        <v>0</v>
      </c>
    </row>
    <row r="150" spans="1:19" ht="15" hidden="1" customHeight="1" x14ac:dyDescent="0.2">
      <c r="C150" s="186"/>
      <c r="D150" s="188"/>
      <c r="E150" s="188" t="str">
        <f>IFERROR(INDEX([1]Settings!$AE$4:$BF$200,MATCH($A150,[1]Settings!$AK$4:$AK$200,0),1),"")</f>
        <v>Comprehensive Agricultural Support Programme Grant</v>
      </c>
      <c r="F150" s="188"/>
      <c r="G150" s="110" t="s">
        <v>27</v>
      </c>
      <c r="H150" s="68">
        <f>INDEX([1]Unallocated!$D$15:$G$375,MATCH($O141,[1]Unallocated!$D$15:$D$375,0),2)</f>
        <v>0</v>
      </c>
      <c r="I150" s="68">
        <f>INDEX([1]Unallocated!$D$15:$G$375,MATCH($O141,[1]Unallocated!$D$15:$D$375,0),3)</f>
        <v>0</v>
      </c>
      <c r="J150" s="68">
        <f>INDEX([1]Unallocated!$D$15:$G$375,MATCH($O141,[1]Unallocated!$D$15:$D$375,0),4)</f>
        <v>0</v>
      </c>
      <c r="M150" s="109">
        <f t="shared" ref="M150" si="48">IF(SUM(H150:J150)=0,0,1)</f>
        <v>0</v>
      </c>
    </row>
    <row r="151" spans="1:19" ht="15" hidden="1" customHeight="1" x14ac:dyDescent="0.2">
      <c r="C151" s="187"/>
      <c r="D151" s="189"/>
      <c r="E151" s="189" t="str">
        <f>IFERROR(INDEX([1]Settings!$AE$4:$BF$200,MATCH($A151,[1]Settings!$AK$4:$AK$200,0),1),"")</f>
        <v>Comprehensive Agricultural Support Programme Grant</v>
      </c>
      <c r="F151" s="189"/>
      <c r="G151" s="111" t="s">
        <v>10</v>
      </c>
      <c r="H151" s="112">
        <f>SUM(H141:H150)</f>
        <v>0</v>
      </c>
      <c r="I151" s="112">
        <f>SUM(I141:I150)</f>
        <v>0</v>
      </c>
      <c r="J151" s="112">
        <f>SUM(J141:J150)</f>
        <v>0</v>
      </c>
      <c r="M151" s="109">
        <f t="shared" ref="M151" si="49">M141</f>
        <v>0</v>
      </c>
    </row>
    <row r="152" spans="1:19" ht="15" hidden="1" customHeight="1" x14ac:dyDescent="0.2">
      <c r="A152" s="104">
        <v>14</v>
      </c>
      <c r="C152" s="186" t="str">
        <f>_xlfn.IFNA(INDEX([1]Settings!$AE$4:$BF$200,MATCH($A152,[1]Settings!$AK$4:$AK$200,0),2),"")
&amp; CHAR(10) &amp; _xlfn.IFNA("(Vote " &amp; INDEX([1]Settings!$AE$4:$BF$200,MATCH($A152,[1]Settings!$AK$4:$AK$200,0),3) &amp; ")","")</f>
        <v xml:space="preserve">
</v>
      </c>
      <c r="D152" s="188" t="str">
        <f>IF(S152=1,CONCATENATE("(" &amp; $R152&amp; ") ",IFERROR(INDEX([1]Settings!$AE$4:$BF$200,MATCH($A152,[1]Settings!$AK$4:$AK$200,0),1),"")),IFERROR(INDEX([1]Settings!$AE$4:$BF$200,MATCH($A152,[1]Settings!$AK$4:$AK$200,0),1),""))</f>
        <v/>
      </c>
      <c r="E152" s="188" t="str">
        <f>TRIM(IFERROR(INDEX([1]Settings!$AE$4:$BF$200,MATCH($O152,[1]Settings!$AV$4:$AV$200,0),24),""))&amp;"."</f>
        <v>.</v>
      </c>
      <c r="F152" s="188" t="str">
        <f>_xlfn.IFNA(INDEX([1]Settings!$AE$4:$BF$200,MATCH($A152,[1]Settings!$AK$4:$AK$200,0),11),"")</f>
        <v/>
      </c>
      <c r="G152" s="110" t="s">
        <v>18</v>
      </c>
      <c r="H152" s="68">
        <f>INDEX([1]EC!$D$15:$G$375,MATCH($O152,[1]EC!$D$15:$D$375,0),2)</f>
        <v>0</v>
      </c>
      <c r="I152" s="68">
        <f>INDEX([1]EC!$D$15:$G$375,MATCH($O152,[1]EC!$D$15:$D$375,0),3)</f>
        <v>0</v>
      </c>
      <c r="J152" s="68">
        <f>INDEX([1]EC!$D$15:$G$375,MATCH($O152,[1]EC!$D$15:$D$375,0),4)</f>
        <v>0</v>
      </c>
      <c r="M152" s="109">
        <f t="shared" ref="M152" si="50">IF(LEN(D152)&gt;2,1,0)</f>
        <v>0</v>
      </c>
      <c r="O152" s="105" t="str">
        <f>IFERROR(INDEX([1]Settings!$AE$4:$BF$200,MATCH($A152,[1]Settings!$AK$4:$AK$200,0),1),"")</f>
        <v/>
      </c>
      <c r="Q152" s="109">
        <f>IF(LEN(C152)&lt;2,0,IF(C152=C141,Q141+1,1))</f>
        <v>0</v>
      </c>
      <c r="R152" s="109" t="str">
        <f>IFERROR(LOWER(RIGHT(LEFT(ADDRESS(1,Q152),2))),"")</f>
        <v/>
      </c>
      <c r="S152" s="109">
        <f>IF(Q152&gt;1,1,IF(Q163&gt;1,1,0))</f>
        <v>0</v>
      </c>
    </row>
    <row r="153" spans="1:19" ht="15" hidden="1" customHeight="1" x14ac:dyDescent="0.2">
      <c r="C153" s="186"/>
      <c r="D153" s="188"/>
      <c r="E153" s="188" t="str">
        <f>IFERROR(INDEX([1]Settings!$AE$4:$BF$200,MATCH($A153,[1]Settings!$AK$4:$AK$200,0),1),"")</f>
        <v>Comprehensive Agricultural Support Programme Grant</v>
      </c>
      <c r="F153" s="188"/>
      <c r="G153" s="110" t="s">
        <v>19</v>
      </c>
      <c r="H153" s="68">
        <f>INDEX([1]FS!$D$15:$G$375,MATCH($O152,[1]FS!$D$15:$D$375,0),2)</f>
        <v>0</v>
      </c>
      <c r="I153" s="68">
        <f>INDEX([1]FS!$D$15:$G$375,MATCH($O152,[1]FS!$D$15:$D$375,0),3)</f>
        <v>0</v>
      </c>
      <c r="J153" s="68">
        <f>INDEX([1]FS!$D$15:$G$375,MATCH($O152,[1]FS!$D$15:$D$375,0),4)</f>
        <v>0</v>
      </c>
      <c r="M153" s="109">
        <f t="shared" ref="M153:M215" si="51">M152</f>
        <v>0</v>
      </c>
    </row>
    <row r="154" spans="1:19" ht="15" hidden="1" customHeight="1" x14ac:dyDescent="0.2">
      <c r="C154" s="186"/>
      <c r="D154" s="188"/>
      <c r="E154" s="188" t="str">
        <f>IFERROR(INDEX([1]Settings!$AE$4:$BF$200,MATCH($A154,[1]Settings!$AK$4:$AK$200,0),1),"")</f>
        <v>Comprehensive Agricultural Support Programme Grant</v>
      </c>
      <c r="F154" s="188"/>
      <c r="G154" s="110" t="s">
        <v>20</v>
      </c>
      <c r="H154" s="68">
        <f>INDEX([1]GT!$D$15:$G$375,MATCH($O152,[1]GT!$D$15:$D$375,0),2)</f>
        <v>0</v>
      </c>
      <c r="I154" s="68">
        <f>INDEX([1]GT!$D$15:$G$375,MATCH($O152,[1]GT!$D$15:$D$375,0),3)</f>
        <v>0</v>
      </c>
      <c r="J154" s="68">
        <f>INDEX([1]GT!$D$15:$G$375,MATCH($O152,[1]GT!$D$15:$D$375,0),4)</f>
        <v>0</v>
      </c>
      <c r="M154" s="109">
        <f t="shared" si="51"/>
        <v>0</v>
      </c>
    </row>
    <row r="155" spans="1:19" ht="15" hidden="1" customHeight="1" x14ac:dyDescent="0.2">
      <c r="C155" s="186"/>
      <c r="D155" s="188"/>
      <c r="E155" s="188" t="str">
        <f>IFERROR(INDEX([1]Settings!$AE$4:$BF$200,MATCH($A155,[1]Settings!$AK$4:$AK$200,0),1),"")</f>
        <v>Comprehensive Agricultural Support Programme Grant</v>
      </c>
      <c r="F155" s="188"/>
      <c r="G155" s="110" t="s">
        <v>21</v>
      </c>
      <c r="H155" s="68">
        <f>INDEX([1]KZN!$D$15:$G$375,MATCH($O152,[1]KZN!$D$15:$D$375,0),2)</f>
        <v>0</v>
      </c>
      <c r="I155" s="68">
        <f>INDEX([1]KZN!$D$15:$G$375,MATCH($O152,[1]KZN!$D$15:$D$375,0),3)</f>
        <v>0</v>
      </c>
      <c r="J155" s="68">
        <f>INDEX([1]KZN!$D$15:$G$375,MATCH($O152,[1]KZN!$D$15:$D$375,0),4)</f>
        <v>0</v>
      </c>
      <c r="M155" s="109">
        <f t="shared" si="51"/>
        <v>0</v>
      </c>
    </row>
    <row r="156" spans="1:19" ht="15" hidden="1" customHeight="1" x14ac:dyDescent="0.2">
      <c r="C156" s="186"/>
      <c r="D156" s="188"/>
      <c r="E156" s="188" t="str">
        <f>IFERROR(INDEX([1]Settings!$AE$4:$BF$200,MATCH($A156,[1]Settings!$AK$4:$AK$200,0),1),"")</f>
        <v>Comprehensive Agricultural Support Programme Grant</v>
      </c>
      <c r="F156" s="188"/>
      <c r="G156" s="110" t="s">
        <v>22</v>
      </c>
      <c r="H156" s="68">
        <f>INDEX([1]LIM!$D$15:$G$375,MATCH($O152,[1]LIM!$D$15:$D$375,0),2)</f>
        <v>0</v>
      </c>
      <c r="I156" s="68">
        <f>INDEX([1]LIM!$D$15:$G$375,MATCH($O152,[1]LIM!$D$15:$D$375,0),3)</f>
        <v>0</v>
      </c>
      <c r="J156" s="68">
        <f>INDEX([1]LIM!$D$15:$G$375,MATCH($O152,[1]LIM!$D$15:$D$375,0),4)</f>
        <v>0</v>
      </c>
      <c r="M156" s="109">
        <f t="shared" si="51"/>
        <v>0</v>
      </c>
    </row>
    <row r="157" spans="1:19" ht="15" hidden="1" customHeight="1" x14ac:dyDescent="0.2">
      <c r="C157" s="186"/>
      <c r="D157" s="188"/>
      <c r="E157" s="188" t="str">
        <f>IFERROR(INDEX([1]Settings!$AE$4:$BF$200,MATCH($A157,[1]Settings!$AK$4:$AK$200,0),1),"")</f>
        <v>Comprehensive Agricultural Support Programme Grant</v>
      </c>
      <c r="F157" s="188"/>
      <c r="G157" s="110" t="s">
        <v>23</v>
      </c>
      <c r="H157" s="68">
        <f>INDEX([1]MPU!$D$15:$G$375,MATCH($O152,[1]MPU!$D$15:$D$375,0),2)</f>
        <v>0</v>
      </c>
      <c r="I157" s="68">
        <f>INDEX([1]MPU!$D$15:$G$375,MATCH($O152,[1]MPU!$D$15:$D$375,0),3)</f>
        <v>0</v>
      </c>
      <c r="J157" s="68">
        <f>INDEX([1]MPU!$D$15:$G$375,MATCH($O152,[1]MPU!$D$15:$D$375,0),4)</f>
        <v>0</v>
      </c>
      <c r="M157" s="109">
        <f t="shared" si="51"/>
        <v>0</v>
      </c>
    </row>
    <row r="158" spans="1:19" ht="15" hidden="1" customHeight="1" x14ac:dyDescent="0.2">
      <c r="C158" s="186"/>
      <c r="D158" s="188"/>
      <c r="E158" s="188" t="str">
        <f>IFERROR(INDEX([1]Settings!$AE$4:$BF$200,MATCH($A158,[1]Settings!$AK$4:$AK$200,0),1),"")</f>
        <v>Comprehensive Agricultural Support Programme Grant</v>
      </c>
      <c r="F158" s="188"/>
      <c r="G158" s="110" t="s">
        <v>24</v>
      </c>
      <c r="H158" s="68">
        <f>INDEX([1]NC!$D$15:$G$375,MATCH($O152,[1]NC!$D$15:$D$375,0),2)</f>
        <v>0</v>
      </c>
      <c r="I158" s="68">
        <f>INDEX([1]NC!$D$15:$G$375,MATCH($O152,[1]NC!$D$15:$D$375,0),3)</f>
        <v>0</v>
      </c>
      <c r="J158" s="68">
        <f>INDEX([1]NC!$D$15:$G$375,MATCH($O152,[1]NC!$D$15:$D$375,0),4)</f>
        <v>0</v>
      </c>
      <c r="M158" s="109">
        <f t="shared" si="51"/>
        <v>0</v>
      </c>
    </row>
    <row r="159" spans="1:19" ht="15" hidden="1" customHeight="1" x14ac:dyDescent="0.2">
      <c r="C159" s="186"/>
      <c r="D159" s="188"/>
      <c r="E159" s="188" t="str">
        <f>IFERROR(INDEX([1]Settings!$AE$4:$BF$200,MATCH($A159,[1]Settings!$AK$4:$AK$200,0),1),"")</f>
        <v>Comprehensive Agricultural Support Programme Grant</v>
      </c>
      <c r="F159" s="188"/>
      <c r="G159" s="110" t="s">
        <v>25</v>
      </c>
      <c r="H159" s="68">
        <f>INDEX([1]NW!$D$15:$G$375,MATCH($O152,[1]NW!$D$15:$D$375,0),2)</f>
        <v>0</v>
      </c>
      <c r="I159" s="68">
        <f>INDEX([1]NW!$D$15:$G$375,MATCH($O152,[1]NW!$D$15:$D$375,0),3)</f>
        <v>0</v>
      </c>
      <c r="J159" s="68">
        <f>INDEX([1]NW!$D$15:$G$375,MATCH($O152,[1]NW!$D$15:$D$375,0),4)</f>
        <v>0</v>
      </c>
      <c r="M159" s="109">
        <f t="shared" si="51"/>
        <v>0</v>
      </c>
    </row>
    <row r="160" spans="1:19" ht="15" hidden="1" customHeight="1" x14ac:dyDescent="0.2">
      <c r="C160" s="186"/>
      <c r="D160" s="188"/>
      <c r="E160" s="188" t="str">
        <f>IFERROR(INDEX([1]Settings!$AE$4:$BF$200,MATCH($A160,[1]Settings!$AK$4:$AK$200,0),1),"")</f>
        <v>Comprehensive Agricultural Support Programme Grant</v>
      </c>
      <c r="F160" s="188"/>
      <c r="G160" s="110" t="s">
        <v>26</v>
      </c>
      <c r="H160" s="68">
        <f>INDEX([1]WC!$D$15:$G$375,MATCH($O152,[1]WC!$D$15:$D$375,0),2)</f>
        <v>0</v>
      </c>
      <c r="I160" s="68">
        <f>INDEX([1]WC!$D$15:$G$375,MATCH($O152,[1]WC!$D$15:$D$375,0),3)</f>
        <v>0</v>
      </c>
      <c r="J160" s="68">
        <f>INDEX([1]WC!$D$15:$G$375,MATCH($O152,[1]WC!$D$15:$D$375,0),4)</f>
        <v>0</v>
      </c>
      <c r="M160" s="109">
        <f t="shared" si="51"/>
        <v>0</v>
      </c>
    </row>
    <row r="161" spans="1:19" ht="15" hidden="1" customHeight="1" x14ac:dyDescent="0.2">
      <c r="C161" s="186"/>
      <c r="D161" s="188"/>
      <c r="E161" s="188" t="str">
        <f>IFERROR(INDEX([1]Settings!$AE$4:$BF$200,MATCH($A161,[1]Settings!$AK$4:$AK$200,0),1),"")</f>
        <v>Comprehensive Agricultural Support Programme Grant</v>
      </c>
      <c r="F161" s="188"/>
      <c r="G161" s="110" t="s">
        <v>27</v>
      </c>
      <c r="H161" s="68">
        <f>INDEX([1]Unallocated!$D$15:$G$375,MATCH($O152,[1]Unallocated!$D$15:$D$375,0),2)</f>
        <v>0</v>
      </c>
      <c r="I161" s="68">
        <f>INDEX([1]Unallocated!$D$15:$G$375,MATCH($O152,[1]Unallocated!$D$15:$D$375,0),3)</f>
        <v>0</v>
      </c>
      <c r="J161" s="68">
        <f>INDEX([1]Unallocated!$D$15:$G$375,MATCH($O152,[1]Unallocated!$D$15:$D$375,0),4)</f>
        <v>0</v>
      </c>
      <c r="M161" s="109">
        <f t="shared" ref="M161" si="52">IF(SUM(H161:J161)=0,0,1)</f>
        <v>0</v>
      </c>
    </row>
    <row r="162" spans="1:19" ht="15" hidden="1" customHeight="1" x14ac:dyDescent="0.2">
      <c r="C162" s="187"/>
      <c r="D162" s="189"/>
      <c r="E162" s="189" t="str">
        <f>IFERROR(INDEX([1]Settings!$AE$4:$BF$200,MATCH($A162,[1]Settings!$AK$4:$AK$200,0),1),"")</f>
        <v>Comprehensive Agricultural Support Programme Grant</v>
      </c>
      <c r="F162" s="189"/>
      <c r="G162" s="111" t="s">
        <v>10</v>
      </c>
      <c r="H162" s="112">
        <f>SUM(H152:H161)</f>
        <v>0</v>
      </c>
      <c r="I162" s="112">
        <f>SUM(I152:I161)</f>
        <v>0</v>
      </c>
      <c r="J162" s="112">
        <f>SUM(J152:J161)</f>
        <v>0</v>
      </c>
      <c r="M162" s="109">
        <f t="shared" ref="M162" si="53">M152</f>
        <v>0</v>
      </c>
    </row>
    <row r="163" spans="1:19" ht="15" hidden="1" customHeight="1" x14ac:dyDescent="0.2">
      <c r="A163" s="104">
        <v>15</v>
      </c>
      <c r="C163" s="186" t="str">
        <f>_xlfn.IFNA(INDEX([1]Settings!$AE$4:$BF$200,MATCH($A163,[1]Settings!$AK$4:$AK$200,0),2),"")
&amp; CHAR(10) &amp; _xlfn.IFNA("(Vote " &amp; INDEX([1]Settings!$AE$4:$BF$200,MATCH($A163,[1]Settings!$AK$4:$AK$200,0),3) &amp; ")","")</f>
        <v xml:space="preserve">
</v>
      </c>
      <c r="D163" s="188" t="str">
        <f>IF(S163=1,CONCATENATE("(" &amp; $R163&amp; ") ",IFERROR(INDEX([1]Settings!$AE$4:$BF$200,MATCH($A163,[1]Settings!$AK$4:$AK$200,0),1),"")),IFERROR(INDEX([1]Settings!$AE$4:$BF$200,MATCH($A163,[1]Settings!$AK$4:$AK$200,0),1),""))</f>
        <v/>
      </c>
      <c r="E163" s="188" t="str">
        <f>TRIM(IFERROR(INDEX([1]Settings!$AE$4:$BF$200,MATCH($O163,[1]Settings!$AV$4:$AV$200,0),24),""))&amp;"."</f>
        <v>.</v>
      </c>
      <c r="F163" s="188" t="str">
        <f>_xlfn.IFNA(INDEX([1]Settings!$AE$4:$BF$200,MATCH($A163,[1]Settings!$AK$4:$AK$200,0),11),"")</f>
        <v/>
      </c>
      <c r="G163" s="110" t="s">
        <v>18</v>
      </c>
      <c r="H163" s="68">
        <f>INDEX([1]EC!$D$15:$G$375,MATCH($O163,[1]EC!$D$15:$D$375,0),2)</f>
        <v>0</v>
      </c>
      <c r="I163" s="68">
        <f>INDEX([1]EC!$D$15:$G$375,MATCH($O163,[1]EC!$D$15:$D$375,0),3)</f>
        <v>0</v>
      </c>
      <c r="J163" s="68">
        <f>INDEX([1]EC!$D$15:$G$375,MATCH($O163,[1]EC!$D$15:$D$375,0),4)</f>
        <v>0</v>
      </c>
      <c r="M163" s="109">
        <f t="shared" ref="M163" si="54">IF(LEN(D163)&gt;2,1,0)</f>
        <v>0</v>
      </c>
      <c r="O163" s="105" t="str">
        <f>IFERROR(INDEX([1]Settings!$AE$4:$BF$200,MATCH($A163,[1]Settings!$AK$4:$AK$200,0),1),"")</f>
        <v/>
      </c>
      <c r="Q163" s="109">
        <f>IF(LEN(C163)&lt;2,0,IF(C163=C152,Q152+1,1))</f>
        <v>0</v>
      </c>
      <c r="R163" s="109" t="str">
        <f>IFERROR(LOWER(RIGHT(LEFT(ADDRESS(1,Q163),2))),"")</f>
        <v/>
      </c>
      <c r="S163" s="109">
        <f>IF(Q163&gt;1,1,IF(Q174&gt;1,1,0))</f>
        <v>0</v>
      </c>
    </row>
    <row r="164" spans="1:19" ht="15" hidden="1" customHeight="1" x14ac:dyDescent="0.2">
      <c r="C164" s="186"/>
      <c r="D164" s="188"/>
      <c r="E164" s="188" t="str">
        <f>IFERROR(INDEX([1]Settings!$AE$4:$BF$200,MATCH($A164,[1]Settings!$AK$4:$AK$200,0),1),"")</f>
        <v>Comprehensive Agricultural Support Programme Grant</v>
      </c>
      <c r="F164" s="188"/>
      <c r="G164" s="110" t="s">
        <v>19</v>
      </c>
      <c r="H164" s="68">
        <f>INDEX([1]FS!$D$15:$G$375,MATCH($O163,[1]FS!$D$15:$D$375,0),2)</f>
        <v>0</v>
      </c>
      <c r="I164" s="68">
        <f>INDEX([1]FS!$D$15:$G$375,MATCH($O163,[1]FS!$D$15:$D$375,0),3)</f>
        <v>0</v>
      </c>
      <c r="J164" s="68">
        <f>INDEX([1]FS!$D$15:$G$375,MATCH($O163,[1]FS!$D$15:$D$375,0),4)</f>
        <v>0</v>
      </c>
      <c r="M164" s="109">
        <f t="shared" ref="M164" si="55">M163</f>
        <v>0</v>
      </c>
    </row>
    <row r="165" spans="1:19" ht="15" hidden="1" customHeight="1" x14ac:dyDescent="0.2">
      <c r="C165" s="186"/>
      <c r="D165" s="188"/>
      <c r="E165" s="188" t="str">
        <f>IFERROR(INDEX([1]Settings!$AE$4:$BF$200,MATCH($A165,[1]Settings!$AK$4:$AK$200,0),1),"")</f>
        <v>Comprehensive Agricultural Support Programme Grant</v>
      </c>
      <c r="F165" s="188"/>
      <c r="G165" s="110" t="s">
        <v>20</v>
      </c>
      <c r="H165" s="68">
        <f>INDEX([1]GT!$D$15:$G$375,MATCH($O163,[1]GT!$D$15:$D$375,0),2)</f>
        <v>0</v>
      </c>
      <c r="I165" s="68">
        <f>INDEX([1]GT!$D$15:$G$375,MATCH($O163,[1]GT!$D$15:$D$375,0),3)</f>
        <v>0</v>
      </c>
      <c r="J165" s="68">
        <f>INDEX([1]GT!$D$15:$G$375,MATCH($O163,[1]GT!$D$15:$D$375,0),4)</f>
        <v>0</v>
      </c>
      <c r="M165" s="109">
        <f t="shared" si="51"/>
        <v>0</v>
      </c>
    </row>
    <row r="166" spans="1:19" ht="15" hidden="1" customHeight="1" x14ac:dyDescent="0.2">
      <c r="C166" s="186"/>
      <c r="D166" s="188"/>
      <c r="E166" s="188" t="str">
        <f>IFERROR(INDEX([1]Settings!$AE$4:$BF$200,MATCH($A166,[1]Settings!$AK$4:$AK$200,0),1),"")</f>
        <v>Comprehensive Agricultural Support Programme Grant</v>
      </c>
      <c r="F166" s="188"/>
      <c r="G166" s="110" t="s">
        <v>21</v>
      </c>
      <c r="H166" s="68">
        <f>INDEX([1]KZN!$D$15:$G$375,MATCH($O163,[1]KZN!$D$15:$D$375,0),2)</f>
        <v>0</v>
      </c>
      <c r="I166" s="68">
        <f>INDEX([1]KZN!$D$15:$G$375,MATCH($O163,[1]KZN!$D$15:$D$375,0),3)</f>
        <v>0</v>
      </c>
      <c r="J166" s="68">
        <f>INDEX([1]KZN!$D$15:$G$375,MATCH($O163,[1]KZN!$D$15:$D$375,0),4)</f>
        <v>0</v>
      </c>
      <c r="M166" s="109">
        <f t="shared" si="51"/>
        <v>0</v>
      </c>
    </row>
    <row r="167" spans="1:19" ht="15" hidden="1" customHeight="1" x14ac:dyDescent="0.2">
      <c r="C167" s="186"/>
      <c r="D167" s="188"/>
      <c r="E167" s="188" t="str">
        <f>IFERROR(INDEX([1]Settings!$AE$4:$BF$200,MATCH($A167,[1]Settings!$AK$4:$AK$200,0),1),"")</f>
        <v>Comprehensive Agricultural Support Programme Grant</v>
      </c>
      <c r="F167" s="188"/>
      <c r="G167" s="110" t="s">
        <v>22</v>
      </c>
      <c r="H167" s="68">
        <f>INDEX([1]LIM!$D$15:$G$375,MATCH($O163,[1]LIM!$D$15:$D$375,0),2)</f>
        <v>0</v>
      </c>
      <c r="I167" s="68">
        <f>INDEX([1]LIM!$D$15:$G$375,MATCH($O163,[1]LIM!$D$15:$D$375,0),3)</f>
        <v>0</v>
      </c>
      <c r="J167" s="68">
        <f>INDEX([1]LIM!$D$15:$G$375,MATCH($O163,[1]LIM!$D$15:$D$375,0),4)</f>
        <v>0</v>
      </c>
      <c r="M167" s="109">
        <f t="shared" si="51"/>
        <v>0</v>
      </c>
    </row>
    <row r="168" spans="1:19" ht="15" hidden="1" customHeight="1" x14ac:dyDescent="0.2">
      <c r="C168" s="186"/>
      <c r="D168" s="188"/>
      <c r="E168" s="188" t="str">
        <f>IFERROR(INDEX([1]Settings!$AE$4:$BF$200,MATCH($A168,[1]Settings!$AK$4:$AK$200,0),1),"")</f>
        <v>Comprehensive Agricultural Support Programme Grant</v>
      </c>
      <c r="F168" s="188"/>
      <c r="G168" s="110" t="s">
        <v>23</v>
      </c>
      <c r="H168" s="68">
        <f>INDEX([1]MPU!$D$15:$G$375,MATCH($O163,[1]MPU!$D$15:$D$375,0),2)</f>
        <v>0</v>
      </c>
      <c r="I168" s="68">
        <f>INDEX([1]MPU!$D$15:$G$375,MATCH($O163,[1]MPU!$D$15:$D$375,0),3)</f>
        <v>0</v>
      </c>
      <c r="J168" s="68">
        <f>INDEX([1]MPU!$D$15:$G$375,MATCH($O163,[1]MPU!$D$15:$D$375,0),4)</f>
        <v>0</v>
      </c>
      <c r="M168" s="109">
        <f t="shared" si="51"/>
        <v>0</v>
      </c>
    </row>
    <row r="169" spans="1:19" ht="15" hidden="1" customHeight="1" x14ac:dyDescent="0.2">
      <c r="C169" s="186"/>
      <c r="D169" s="188"/>
      <c r="E169" s="188" t="str">
        <f>IFERROR(INDEX([1]Settings!$AE$4:$BF$200,MATCH($A169,[1]Settings!$AK$4:$AK$200,0),1),"")</f>
        <v>Comprehensive Agricultural Support Programme Grant</v>
      </c>
      <c r="F169" s="188"/>
      <c r="G169" s="110" t="s">
        <v>24</v>
      </c>
      <c r="H169" s="68">
        <f>INDEX([1]NC!$D$15:$G$375,MATCH($O163,[1]NC!$D$15:$D$375,0),2)</f>
        <v>0</v>
      </c>
      <c r="I169" s="68">
        <f>INDEX([1]NC!$D$15:$G$375,MATCH($O163,[1]NC!$D$15:$D$375,0),3)</f>
        <v>0</v>
      </c>
      <c r="J169" s="68">
        <f>INDEX([1]NC!$D$15:$G$375,MATCH($O163,[1]NC!$D$15:$D$375,0),4)</f>
        <v>0</v>
      </c>
      <c r="M169" s="109">
        <f t="shared" si="51"/>
        <v>0</v>
      </c>
    </row>
    <row r="170" spans="1:19" ht="15" hidden="1" customHeight="1" x14ac:dyDescent="0.2">
      <c r="C170" s="186"/>
      <c r="D170" s="188"/>
      <c r="E170" s="188" t="str">
        <f>IFERROR(INDEX([1]Settings!$AE$4:$BF$200,MATCH($A170,[1]Settings!$AK$4:$AK$200,0),1),"")</f>
        <v>Comprehensive Agricultural Support Programme Grant</v>
      </c>
      <c r="F170" s="188"/>
      <c r="G170" s="110" t="s">
        <v>25</v>
      </c>
      <c r="H170" s="68">
        <f>INDEX([1]NW!$D$15:$G$375,MATCH($O163,[1]NW!$D$15:$D$375,0),2)</f>
        <v>0</v>
      </c>
      <c r="I170" s="68">
        <f>INDEX([1]NW!$D$15:$G$375,MATCH($O163,[1]NW!$D$15:$D$375,0),3)</f>
        <v>0</v>
      </c>
      <c r="J170" s="68">
        <f>INDEX([1]NW!$D$15:$G$375,MATCH($O163,[1]NW!$D$15:$D$375,0),4)</f>
        <v>0</v>
      </c>
      <c r="M170" s="109">
        <f t="shared" si="51"/>
        <v>0</v>
      </c>
    </row>
    <row r="171" spans="1:19" ht="15" hidden="1" customHeight="1" x14ac:dyDescent="0.2">
      <c r="C171" s="186"/>
      <c r="D171" s="188"/>
      <c r="E171" s="188" t="str">
        <f>IFERROR(INDEX([1]Settings!$AE$4:$BF$200,MATCH($A171,[1]Settings!$AK$4:$AK$200,0),1),"")</f>
        <v>Comprehensive Agricultural Support Programme Grant</v>
      </c>
      <c r="F171" s="188"/>
      <c r="G171" s="110" t="s">
        <v>26</v>
      </c>
      <c r="H171" s="68">
        <f>INDEX([1]WC!$D$15:$G$375,MATCH($O163,[1]WC!$D$15:$D$375,0),2)</f>
        <v>0</v>
      </c>
      <c r="I171" s="68">
        <f>INDEX([1]WC!$D$15:$G$375,MATCH($O163,[1]WC!$D$15:$D$375,0),3)</f>
        <v>0</v>
      </c>
      <c r="J171" s="68">
        <f>INDEX([1]WC!$D$15:$G$375,MATCH($O163,[1]WC!$D$15:$D$375,0),4)</f>
        <v>0</v>
      </c>
      <c r="M171" s="109">
        <f t="shared" si="51"/>
        <v>0</v>
      </c>
    </row>
    <row r="172" spans="1:19" ht="15" hidden="1" customHeight="1" x14ac:dyDescent="0.2">
      <c r="C172" s="186"/>
      <c r="D172" s="188"/>
      <c r="E172" s="188" t="str">
        <f>IFERROR(INDEX([1]Settings!$AE$4:$BF$200,MATCH($A172,[1]Settings!$AK$4:$AK$200,0),1),"")</f>
        <v>Comprehensive Agricultural Support Programme Grant</v>
      </c>
      <c r="F172" s="188"/>
      <c r="G172" s="110" t="s">
        <v>27</v>
      </c>
      <c r="H172" s="68">
        <f>INDEX([1]Unallocated!$D$15:$G$375,MATCH($O163,[1]Unallocated!$D$15:$D$375,0),2)</f>
        <v>0</v>
      </c>
      <c r="I172" s="68">
        <f>INDEX([1]Unallocated!$D$15:$G$375,MATCH($O163,[1]Unallocated!$D$15:$D$375,0),3)</f>
        <v>0</v>
      </c>
      <c r="J172" s="68">
        <f>INDEX([1]Unallocated!$D$15:$G$375,MATCH($O163,[1]Unallocated!$D$15:$D$375,0),4)</f>
        <v>0</v>
      </c>
      <c r="M172" s="109">
        <f t="shared" ref="M172" si="56">IF(SUM(H172:J172)=0,0,1)</f>
        <v>0</v>
      </c>
    </row>
    <row r="173" spans="1:19" ht="15" hidden="1" customHeight="1" x14ac:dyDescent="0.2">
      <c r="C173" s="187"/>
      <c r="D173" s="189"/>
      <c r="E173" s="189" t="str">
        <f>IFERROR(INDEX([1]Settings!$AE$4:$BF$200,MATCH($A173,[1]Settings!$AK$4:$AK$200,0),1),"")</f>
        <v>Comprehensive Agricultural Support Programme Grant</v>
      </c>
      <c r="F173" s="189"/>
      <c r="G173" s="111" t="s">
        <v>10</v>
      </c>
      <c r="H173" s="112">
        <f>SUM(H163:H172)</f>
        <v>0</v>
      </c>
      <c r="I173" s="112">
        <f>SUM(I163:I172)</f>
        <v>0</v>
      </c>
      <c r="J173" s="112">
        <f>SUM(J163:J172)</f>
        <v>0</v>
      </c>
      <c r="M173" s="109">
        <f t="shared" ref="M173" si="57">M163</f>
        <v>0</v>
      </c>
    </row>
    <row r="174" spans="1:19" ht="15" hidden="1" customHeight="1" x14ac:dyDescent="0.2">
      <c r="A174" s="104">
        <v>16</v>
      </c>
      <c r="C174" s="186" t="str">
        <f>_xlfn.IFNA(INDEX([1]Settings!$AE$4:$BF$200,MATCH($A174,[1]Settings!$AK$4:$AK$200,0),2),"")
&amp; CHAR(10) &amp; _xlfn.IFNA("(Vote " &amp; INDEX([1]Settings!$AE$4:$BF$200,MATCH($A174,[1]Settings!$AK$4:$AK$200,0),3) &amp; ")","")</f>
        <v xml:space="preserve">
</v>
      </c>
      <c r="D174" s="188" t="str">
        <f>IF(S174=1,CONCATENATE("(" &amp; $R174&amp; ") ",IFERROR(INDEX([1]Settings!$AE$4:$BF$200,MATCH($A174,[1]Settings!$AK$4:$AK$200,0),1),"")),IFERROR(INDEX([1]Settings!$AE$4:$BF$200,MATCH($A174,[1]Settings!$AK$4:$AK$200,0),1),""))</f>
        <v/>
      </c>
      <c r="E174" s="188" t="str">
        <f>TRIM(IFERROR(INDEX([1]Settings!$AE$4:$BF$200,MATCH($O174,[1]Settings!$AV$4:$AV$200,0),24),""))&amp;"."</f>
        <v>.</v>
      </c>
      <c r="F174" s="188" t="str">
        <f>_xlfn.IFNA(INDEX([1]Settings!$AE$4:$BF$200,MATCH($A174,[1]Settings!$AK$4:$AK$200,0),11),"")</f>
        <v/>
      </c>
      <c r="G174" s="110" t="s">
        <v>18</v>
      </c>
      <c r="H174" s="68">
        <f>INDEX([1]EC!$D$15:$G$375,MATCH($O174,[1]EC!$D$15:$D$375,0),2)</f>
        <v>0</v>
      </c>
      <c r="I174" s="68">
        <f>INDEX([1]EC!$D$15:$G$375,MATCH($O174,[1]EC!$D$15:$D$375,0),3)</f>
        <v>0</v>
      </c>
      <c r="J174" s="68">
        <f>INDEX([1]EC!$D$15:$G$375,MATCH($O174,[1]EC!$D$15:$D$375,0),4)</f>
        <v>0</v>
      </c>
      <c r="M174" s="109">
        <f t="shared" ref="M174" si="58">IF(LEN(D174)&gt;2,1,0)</f>
        <v>0</v>
      </c>
      <c r="O174" s="105" t="str">
        <f>IFERROR(INDEX([1]Settings!$AE$4:$BF$200,MATCH($A174,[1]Settings!$AK$4:$AK$200,0),1),"")</f>
        <v/>
      </c>
      <c r="Q174" s="109">
        <f>IF(LEN(C174)&lt;2,0,IF(C174=C163,Q163+1,1))</f>
        <v>0</v>
      </c>
      <c r="R174" s="109" t="str">
        <f>IFERROR(LOWER(RIGHT(LEFT(ADDRESS(1,Q174),2))),"")</f>
        <v/>
      </c>
      <c r="S174" s="109">
        <f>IF(Q174&gt;1,1,IF(Q185&gt;1,1,0))</f>
        <v>0</v>
      </c>
    </row>
    <row r="175" spans="1:19" ht="15" hidden="1" customHeight="1" x14ac:dyDescent="0.2">
      <c r="C175" s="186"/>
      <c r="D175" s="188"/>
      <c r="E175" s="188" t="str">
        <f>IFERROR(INDEX([1]Settings!$AE$4:$BF$200,MATCH($A175,[1]Settings!$AK$4:$AK$200,0),1),"")</f>
        <v>Comprehensive Agricultural Support Programme Grant</v>
      </c>
      <c r="F175" s="188"/>
      <c r="G175" s="110" t="s">
        <v>19</v>
      </c>
      <c r="H175" s="68">
        <f>INDEX([1]FS!$D$15:$G$375,MATCH($O174,[1]FS!$D$15:$D$375,0),2)</f>
        <v>0</v>
      </c>
      <c r="I175" s="68">
        <f>INDEX([1]FS!$D$15:$G$375,MATCH($O174,[1]FS!$D$15:$D$375,0),3)</f>
        <v>0</v>
      </c>
      <c r="J175" s="68">
        <f>INDEX([1]FS!$D$15:$G$375,MATCH($O174,[1]FS!$D$15:$D$375,0),4)</f>
        <v>0</v>
      </c>
      <c r="M175" s="109">
        <f t="shared" ref="M175" si="59">M174</f>
        <v>0</v>
      </c>
    </row>
    <row r="176" spans="1:19" ht="15" hidden="1" customHeight="1" x14ac:dyDescent="0.2">
      <c r="C176" s="186"/>
      <c r="D176" s="188"/>
      <c r="E176" s="188" t="str">
        <f>IFERROR(INDEX([1]Settings!$AE$4:$BF$200,MATCH($A176,[1]Settings!$AK$4:$AK$200,0),1),"")</f>
        <v>Comprehensive Agricultural Support Programme Grant</v>
      </c>
      <c r="F176" s="188"/>
      <c r="G176" s="110" t="s">
        <v>20</v>
      </c>
      <c r="H176" s="68">
        <f>INDEX([1]GT!$D$15:$G$375,MATCH($O174,[1]GT!$D$15:$D$375,0),2)</f>
        <v>0</v>
      </c>
      <c r="I176" s="68">
        <f>INDEX([1]GT!$D$15:$G$375,MATCH($O174,[1]GT!$D$15:$D$375,0),3)</f>
        <v>0</v>
      </c>
      <c r="J176" s="68">
        <f>INDEX([1]GT!$D$15:$G$375,MATCH($O174,[1]GT!$D$15:$D$375,0),4)</f>
        <v>0</v>
      </c>
      <c r="M176" s="109">
        <f t="shared" si="51"/>
        <v>0</v>
      </c>
    </row>
    <row r="177" spans="1:19" ht="15" hidden="1" customHeight="1" x14ac:dyDescent="0.2">
      <c r="C177" s="186"/>
      <c r="D177" s="188"/>
      <c r="E177" s="188" t="str">
        <f>IFERROR(INDEX([1]Settings!$AE$4:$BF$200,MATCH($A177,[1]Settings!$AK$4:$AK$200,0),1),"")</f>
        <v>Comprehensive Agricultural Support Programme Grant</v>
      </c>
      <c r="F177" s="188"/>
      <c r="G177" s="110" t="s">
        <v>21</v>
      </c>
      <c r="H177" s="68">
        <f>INDEX([1]KZN!$D$15:$G$375,MATCH($O174,[1]KZN!$D$15:$D$375,0),2)</f>
        <v>0</v>
      </c>
      <c r="I177" s="68">
        <f>INDEX([1]KZN!$D$15:$G$375,MATCH($O174,[1]KZN!$D$15:$D$375,0),3)</f>
        <v>0</v>
      </c>
      <c r="J177" s="68">
        <f>INDEX([1]KZN!$D$15:$G$375,MATCH($O174,[1]KZN!$D$15:$D$375,0),4)</f>
        <v>0</v>
      </c>
      <c r="M177" s="109">
        <f t="shared" si="51"/>
        <v>0</v>
      </c>
    </row>
    <row r="178" spans="1:19" ht="15" hidden="1" customHeight="1" x14ac:dyDescent="0.2">
      <c r="C178" s="186"/>
      <c r="D178" s="188"/>
      <c r="E178" s="188" t="str">
        <f>IFERROR(INDEX([1]Settings!$AE$4:$BF$200,MATCH($A178,[1]Settings!$AK$4:$AK$200,0),1),"")</f>
        <v>Comprehensive Agricultural Support Programme Grant</v>
      </c>
      <c r="F178" s="188"/>
      <c r="G178" s="110" t="s">
        <v>22</v>
      </c>
      <c r="H178" s="68">
        <f>INDEX([1]LIM!$D$15:$G$375,MATCH($O174,[1]LIM!$D$15:$D$375,0),2)</f>
        <v>0</v>
      </c>
      <c r="I178" s="68">
        <f>INDEX([1]LIM!$D$15:$G$375,MATCH($O174,[1]LIM!$D$15:$D$375,0),3)</f>
        <v>0</v>
      </c>
      <c r="J178" s="68">
        <f>INDEX([1]LIM!$D$15:$G$375,MATCH($O174,[1]LIM!$D$15:$D$375,0),4)</f>
        <v>0</v>
      </c>
      <c r="M178" s="109">
        <f t="shared" si="51"/>
        <v>0</v>
      </c>
    </row>
    <row r="179" spans="1:19" ht="15" hidden="1" customHeight="1" x14ac:dyDescent="0.2">
      <c r="C179" s="186"/>
      <c r="D179" s="188"/>
      <c r="E179" s="188" t="str">
        <f>IFERROR(INDEX([1]Settings!$AE$4:$BF$200,MATCH($A179,[1]Settings!$AK$4:$AK$200,0),1),"")</f>
        <v>Comprehensive Agricultural Support Programme Grant</v>
      </c>
      <c r="F179" s="188"/>
      <c r="G179" s="110" t="s">
        <v>23</v>
      </c>
      <c r="H179" s="68">
        <f>INDEX([1]MPU!$D$15:$G$375,MATCH($O174,[1]MPU!$D$15:$D$375,0),2)</f>
        <v>0</v>
      </c>
      <c r="I179" s="68">
        <f>INDEX([1]MPU!$D$15:$G$375,MATCH($O174,[1]MPU!$D$15:$D$375,0),3)</f>
        <v>0</v>
      </c>
      <c r="J179" s="68">
        <f>INDEX([1]MPU!$D$15:$G$375,MATCH($O174,[1]MPU!$D$15:$D$375,0),4)</f>
        <v>0</v>
      </c>
      <c r="M179" s="109">
        <f t="shared" si="51"/>
        <v>0</v>
      </c>
    </row>
    <row r="180" spans="1:19" ht="15" hidden="1" customHeight="1" x14ac:dyDescent="0.2">
      <c r="C180" s="186"/>
      <c r="D180" s="188"/>
      <c r="E180" s="188" t="str">
        <f>IFERROR(INDEX([1]Settings!$AE$4:$BF$200,MATCH($A180,[1]Settings!$AK$4:$AK$200,0),1),"")</f>
        <v>Comprehensive Agricultural Support Programme Grant</v>
      </c>
      <c r="F180" s="188"/>
      <c r="G180" s="110" t="s">
        <v>24</v>
      </c>
      <c r="H180" s="68">
        <f>INDEX([1]NC!$D$15:$G$375,MATCH($O174,[1]NC!$D$15:$D$375,0),2)</f>
        <v>0</v>
      </c>
      <c r="I180" s="68">
        <f>INDEX([1]NC!$D$15:$G$375,MATCH($O174,[1]NC!$D$15:$D$375,0),3)</f>
        <v>0</v>
      </c>
      <c r="J180" s="68">
        <f>INDEX([1]NC!$D$15:$G$375,MATCH($O174,[1]NC!$D$15:$D$375,0),4)</f>
        <v>0</v>
      </c>
      <c r="M180" s="109">
        <f t="shared" si="51"/>
        <v>0</v>
      </c>
    </row>
    <row r="181" spans="1:19" ht="15" hidden="1" customHeight="1" x14ac:dyDescent="0.2">
      <c r="C181" s="186"/>
      <c r="D181" s="188"/>
      <c r="E181" s="188" t="str">
        <f>IFERROR(INDEX([1]Settings!$AE$4:$BF$200,MATCH($A181,[1]Settings!$AK$4:$AK$200,0),1),"")</f>
        <v>Comprehensive Agricultural Support Programme Grant</v>
      </c>
      <c r="F181" s="188"/>
      <c r="G181" s="110" t="s">
        <v>25</v>
      </c>
      <c r="H181" s="68">
        <f>INDEX([1]NW!$D$15:$G$375,MATCH($O174,[1]NW!$D$15:$D$375,0),2)</f>
        <v>0</v>
      </c>
      <c r="I181" s="68">
        <f>INDEX([1]NW!$D$15:$G$375,MATCH($O174,[1]NW!$D$15:$D$375,0),3)</f>
        <v>0</v>
      </c>
      <c r="J181" s="68">
        <f>INDEX([1]NW!$D$15:$G$375,MATCH($O174,[1]NW!$D$15:$D$375,0),4)</f>
        <v>0</v>
      </c>
      <c r="M181" s="109">
        <f t="shared" si="51"/>
        <v>0</v>
      </c>
    </row>
    <row r="182" spans="1:19" ht="15" hidden="1" customHeight="1" x14ac:dyDescent="0.2">
      <c r="C182" s="186"/>
      <c r="D182" s="188"/>
      <c r="E182" s="188" t="str">
        <f>IFERROR(INDEX([1]Settings!$AE$4:$BF$200,MATCH($A182,[1]Settings!$AK$4:$AK$200,0),1),"")</f>
        <v>Comprehensive Agricultural Support Programme Grant</v>
      </c>
      <c r="F182" s="188"/>
      <c r="G182" s="110" t="s">
        <v>26</v>
      </c>
      <c r="H182" s="68">
        <f>INDEX([1]WC!$D$15:$G$375,MATCH($O174,[1]WC!$D$15:$D$375,0),2)</f>
        <v>0</v>
      </c>
      <c r="I182" s="68">
        <f>INDEX([1]WC!$D$15:$G$375,MATCH($O174,[1]WC!$D$15:$D$375,0),3)</f>
        <v>0</v>
      </c>
      <c r="J182" s="68">
        <f>INDEX([1]WC!$D$15:$G$375,MATCH($O174,[1]WC!$D$15:$D$375,0),4)</f>
        <v>0</v>
      </c>
      <c r="M182" s="109">
        <f t="shared" si="51"/>
        <v>0</v>
      </c>
    </row>
    <row r="183" spans="1:19" ht="15" hidden="1" customHeight="1" x14ac:dyDescent="0.2">
      <c r="C183" s="186"/>
      <c r="D183" s="188"/>
      <c r="E183" s="188" t="str">
        <f>IFERROR(INDEX([1]Settings!$AE$4:$BF$200,MATCH($A183,[1]Settings!$AK$4:$AK$200,0),1),"")</f>
        <v>Comprehensive Agricultural Support Programme Grant</v>
      </c>
      <c r="F183" s="188"/>
      <c r="G183" s="110" t="s">
        <v>27</v>
      </c>
      <c r="H183" s="68">
        <f>INDEX([1]Unallocated!$D$15:$G$375,MATCH($O174,[1]Unallocated!$D$15:$D$375,0),2)</f>
        <v>0</v>
      </c>
      <c r="I183" s="68">
        <f>INDEX([1]Unallocated!$D$15:$G$375,MATCH($O174,[1]Unallocated!$D$15:$D$375,0),3)</f>
        <v>0</v>
      </c>
      <c r="J183" s="68">
        <f>INDEX([1]Unallocated!$D$15:$G$375,MATCH($O174,[1]Unallocated!$D$15:$D$375,0),4)</f>
        <v>0</v>
      </c>
      <c r="M183" s="109">
        <f t="shared" ref="M183" si="60">IF(SUM(H183:J183)=0,0,1)</f>
        <v>0</v>
      </c>
    </row>
    <row r="184" spans="1:19" ht="15" hidden="1" customHeight="1" x14ac:dyDescent="0.2">
      <c r="C184" s="187"/>
      <c r="D184" s="189"/>
      <c r="E184" s="189" t="str">
        <f>IFERROR(INDEX([1]Settings!$AE$4:$BF$200,MATCH($A184,[1]Settings!$AK$4:$AK$200,0),1),"")</f>
        <v>Comprehensive Agricultural Support Programme Grant</v>
      </c>
      <c r="F184" s="189"/>
      <c r="G184" s="111" t="s">
        <v>10</v>
      </c>
      <c r="H184" s="112">
        <f>SUM(H174:H183)</f>
        <v>0</v>
      </c>
      <c r="I184" s="112">
        <f>SUM(I174:I183)</f>
        <v>0</v>
      </c>
      <c r="J184" s="112">
        <f>SUM(J174:J183)</f>
        <v>0</v>
      </c>
      <c r="M184" s="109">
        <f t="shared" ref="M184" si="61">M174</f>
        <v>0</v>
      </c>
    </row>
    <row r="185" spans="1:19" ht="15" hidden="1" customHeight="1" x14ac:dyDescent="0.2">
      <c r="A185" s="104">
        <v>17</v>
      </c>
      <c r="C185" s="186" t="str">
        <f>_xlfn.IFNA(INDEX([1]Settings!$AE$4:$BF$200,MATCH($A185,[1]Settings!$AK$4:$AK$200,0),2),"")
&amp; CHAR(10) &amp; _xlfn.IFNA("(Vote " &amp; INDEX([1]Settings!$AE$4:$BF$200,MATCH($A185,[1]Settings!$AK$4:$AK$200,0),3) &amp; ")","")</f>
        <v xml:space="preserve">
</v>
      </c>
      <c r="D185" s="188" t="str">
        <f>IF(S185=1,CONCATENATE("(" &amp; $R185&amp; ") ",IFERROR(INDEX([1]Settings!$AE$4:$BF$200,MATCH($A185,[1]Settings!$AK$4:$AK$200,0),1),"")),IFERROR(INDEX([1]Settings!$AE$4:$BF$200,MATCH($A185,[1]Settings!$AK$4:$AK$200,0),1),""))</f>
        <v/>
      </c>
      <c r="E185" s="188" t="str">
        <f>TRIM(IFERROR(INDEX([1]Settings!$AE$4:$BF$200,MATCH($O185,[1]Settings!$AV$4:$AV$200,0),24),""))&amp;"."</f>
        <v>.</v>
      </c>
      <c r="F185" s="188" t="str">
        <f>_xlfn.IFNA(INDEX([1]Settings!$AE$4:$BF$200,MATCH($A185,[1]Settings!$AK$4:$AK$200,0),11),"")</f>
        <v/>
      </c>
      <c r="G185" s="110" t="s">
        <v>18</v>
      </c>
      <c r="H185" s="68">
        <f>INDEX([1]EC!$D$15:$G$375,MATCH($O185,[1]EC!$D$15:$D$375,0),2)</f>
        <v>0</v>
      </c>
      <c r="I185" s="68">
        <f>INDEX([1]EC!$D$15:$G$375,MATCH($O185,[1]EC!$D$15:$D$375,0),3)</f>
        <v>0</v>
      </c>
      <c r="J185" s="68">
        <f>INDEX([1]EC!$D$15:$G$375,MATCH($O185,[1]EC!$D$15:$D$375,0),4)</f>
        <v>0</v>
      </c>
      <c r="M185" s="109">
        <f t="shared" ref="M185" si="62">IF(LEN(D185)&gt;2,1,0)</f>
        <v>0</v>
      </c>
      <c r="O185" s="105" t="str">
        <f>IFERROR(INDEX([1]Settings!$AE$4:$BF$200,MATCH($A185,[1]Settings!$AK$4:$AK$200,0),1),"")</f>
        <v/>
      </c>
      <c r="Q185" s="109">
        <f>IF(LEN(C185)&lt;2,0,IF(C185=C174,Q174+1,1))</f>
        <v>0</v>
      </c>
      <c r="R185" s="109" t="str">
        <f>IFERROR(LOWER(RIGHT(LEFT(ADDRESS(1,Q185),2))),"")</f>
        <v/>
      </c>
      <c r="S185" s="109">
        <f>IF(Q185&gt;1,1,IF(Q196&gt;1,1,0))</f>
        <v>0</v>
      </c>
    </row>
    <row r="186" spans="1:19" ht="15" hidden="1" customHeight="1" x14ac:dyDescent="0.2">
      <c r="C186" s="186"/>
      <c r="D186" s="188"/>
      <c r="E186" s="188" t="str">
        <f>IFERROR(INDEX([1]Settings!$AE$4:$BF$200,MATCH($A186,[1]Settings!$AK$4:$AK$200,0),1),"")</f>
        <v>Comprehensive Agricultural Support Programme Grant</v>
      </c>
      <c r="F186" s="188"/>
      <c r="G186" s="110" t="s">
        <v>19</v>
      </c>
      <c r="H186" s="68">
        <f>INDEX([1]FS!$D$15:$G$375,MATCH($O185,[1]FS!$D$15:$D$375,0),2)</f>
        <v>0</v>
      </c>
      <c r="I186" s="68">
        <f>INDEX([1]FS!$D$15:$G$375,MATCH($O185,[1]FS!$D$15:$D$375,0),3)</f>
        <v>0</v>
      </c>
      <c r="J186" s="68">
        <f>INDEX([1]FS!$D$15:$G$375,MATCH($O185,[1]FS!$D$15:$D$375,0),4)</f>
        <v>0</v>
      </c>
      <c r="M186" s="109">
        <f t="shared" ref="M186" si="63">M185</f>
        <v>0</v>
      </c>
    </row>
    <row r="187" spans="1:19" ht="15" hidden="1" customHeight="1" x14ac:dyDescent="0.2">
      <c r="C187" s="186"/>
      <c r="D187" s="188"/>
      <c r="E187" s="188" t="str">
        <f>IFERROR(INDEX([1]Settings!$AE$4:$BF$200,MATCH($A187,[1]Settings!$AK$4:$AK$200,0),1),"")</f>
        <v>Comprehensive Agricultural Support Programme Grant</v>
      </c>
      <c r="F187" s="188"/>
      <c r="G187" s="110" t="s">
        <v>20</v>
      </c>
      <c r="H187" s="68">
        <f>INDEX([1]GT!$D$15:$G$375,MATCH($O185,[1]GT!$D$15:$D$375,0),2)</f>
        <v>0</v>
      </c>
      <c r="I187" s="68">
        <f>INDEX([1]GT!$D$15:$G$375,MATCH($O185,[1]GT!$D$15:$D$375,0),3)</f>
        <v>0</v>
      </c>
      <c r="J187" s="68">
        <f>INDEX([1]GT!$D$15:$G$375,MATCH($O185,[1]GT!$D$15:$D$375,0),4)</f>
        <v>0</v>
      </c>
      <c r="M187" s="109">
        <f t="shared" si="51"/>
        <v>0</v>
      </c>
    </row>
    <row r="188" spans="1:19" ht="15" hidden="1" customHeight="1" x14ac:dyDescent="0.2">
      <c r="C188" s="186"/>
      <c r="D188" s="188"/>
      <c r="E188" s="188" t="str">
        <f>IFERROR(INDEX([1]Settings!$AE$4:$BF$200,MATCH($A188,[1]Settings!$AK$4:$AK$200,0),1),"")</f>
        <v>Comprehensive Agricultural Support Programme Grant</v>
      </c>
      <c r="F188" s="188"/>
      <c r="G188" s="110" t="s">
        <v>21</v>
      </c>
      <c r="H188" s="68">
        <f>INDEX([1]KZN!$D$15:$G$375,MATCH($O185,[1]KZN!$D$15:$D$375,0),2)</f>
        <v>0</v>
      </c>
      <c r="I188" s="68">
        <f>INDEX([1]KZN!$D$15:$G$375,MATCH($O185,[1]KZN!$D$15:$D$375,0),3)</f>
        <v>0</v>
      </c>
      <c r="J188" s="68">
        <f>INDEX([1]KZN!$D$15:$G$375,MATCH($O185,[1]KZN!$D$15:$D$375,0),4)</f>
        <v>0</v>
      </c>
      <c r="M188" s="109">
        <f t="shared" si="51"/>
        <v>0</v>
      </c>
    </row>
    <row r="189" spans="1:19" ht="15" hidden="1" customHeight="1" x14ac:dyDescent="0.2">
      <c r="C189" s="186"/>
      <c r="D189" s="188"/>
      <c r="E189" s="188" t="str">
        <f>IFERROR(INDEX([1]Settings!$AE$4:$BF$200,MATCH($A189,[1]Settings!$AK$4:$AK$200,0),1),"")</f>
        <v>Comprehensive Agricultural Support Programme Grant</v>
      </c>
      <c r="F189" s="188"/>
      <c r="G189" s="110" t="s">
        <v>22</v>
      </c>
      <c r="H189" s="68">
        <f>INDEX([1]LIM!$D$15:$G$375,MATCH($O185,[1]LIM!$D$15:$D$375,0),2)</f>
        <v>0</v>
      </c>
      <c r="I189" s="68">
        <f>INDEX([1]LIM!$D$15:$G$375,MATCH($O185,[1]LIM!$D$15:$D$375,0),3)</f>
        <v>0</v>
      </c>
      <c r="J189" s="68">
        <f>INDEX([1]LIM!$D$15:$G$375,MATCH($O185,[1]LIM!$D$15:$D$375,0),4)</f>
        <v>0</v>
      </c>
      <c r="M189" s="109">
        <f t="shared" si="51"/>
        <v>0</v>
      </c>
    </row>
    <row r="190" spans="1:19" ht="15" hidden="1" customHeight="1" x14ac:dyDescent="0.2">
      <c r="C190" s="186"/>
      <c r="D190" s="188"/>
      <c r="E190" s="188" t="str">
        <f>IFERROR(INDEX([1]Settings!$AE$4:$BF$200,MATCH($A190,[1]Settings!$AK$4:$AK$200,0),1),"")</f>
        <v>Comprehensive Agricultural Support Programme Grant</v>
      </c>
      <c r="F190" s="188"/>
      <c r="G190" s="110" t="s">
        <v>23</v>
      </c>
      <c r="H190" s="68">
        <f>INDEX([1]MPU!$D$15:$G$375,MATCH($O185,[1]MPU!$D$15:$D$375,0),2)</f>
        <v>0</v>
      </c>
      <c r="I190" s="68">
        <f>INDEX([1]MPU!$D$15:$G$375,MATCH($O185,[1]MPU!$D$15:$D$375,0),3)</f>
        <v>0</v>
      </c>
      <c r="J190" s="68">
        <f>INDEX([1]MPU!$D$15:$G$375,MATCH($O185,[1]MPU!$D$15:$D$375,0),4)</f>
        <v>0</v>
      </c>
      <c r="M190" s="109">
        <f t="shared" si="51"/>
        <v>0</v>
      </c>
    </row>
    <row r="191" spans="1:19" ht="15" hidden="1" customHeight="1" x14ac:dyDescent="0.2">
      <c r="C191" s="186"/>
      <c r="D191" s="188"/>
      <c r="E191" s="188" t="str">
        <f>IFERROR(INDEX([1]Settings!$AE$4:$BF$200,MATCH($A191,[1]Settings!$AK$4:$AK$200,0),1),"")</f>
        <v>Comprehensive Agricultural Support Programme Grant</v>
      </c>
      <c r="F191" s="188"/>
      <c r="G191" s="110" t="s">
        <v>24</v>
      </c>
      <c r="H191" s="68">
        <f>INDEX([1]NC!$D$15:$G$375,MATCH($O185,[1]NC!$D$15:$D$375,0),2)</f>
        <v>0</v>
      </c>
      <c r="I191" s="68">
        <f>INDEX([1]NC!$D$15:$G$375,MATCH($O185,[1]NC!$D$15:$D$375,0),3)</f>
        <v>0</v>
      </c>
      <c r="J191" s="68">
        <f>INDEX([1]NC!$D$15:$G$375,MATCH($O185,[1]NC!$D$15:$D$375,0),4)</f>
        <v>0</v>
      </c>
      <c r="M191" s="109">
        <f t="shared" si="51"/>
        <v>0</v>
      </c>
    </row>
    <row r="192" spans="1:19" ht="15" hidden="1" customHeight="1" x14ac:dyDescent="0.2">
      <c r="C192" s="186"/>
      <c r="D192" s="188"/>
      <c r="E192" s="188" t="str">
        <f>IFERROR(INDEX([1]Settings!$AE$4:$BF$200,MATCH($A192,[1]Settings!$AK$4:$AK$200,0),1),"")</f>
        <v>Comprehensive Agricultural Support Programme Grant</v>
      </c>
      <c r="F192" s="188"/>
      <c r="G192" s="110" t="s">
        <v>25</v>
      </c>
      <c r="H192" s="68">
        <f>INDEX([1]NW!$D$15:$G$375,MATCH($O185,[1]NW!$D$15:$D$375,0),2)</f>
        <v>0</v>
      </c>
      <c r="I192" s="68">
        <f>INDEX([1]NW!$D$15:$G$375,MATCH($O185,[1]NW!$D$15:$D$375,0),3)</f>
        <v>0</v>
      </c>
      <c r="J192" s="68">
        <f>INDEX([1]NW!$D$15:$G$375,MATCH($O185,[1]NW!$D$15:$D$375,0),4)</f>
        <v>0</v>
      </c>
      <c r="M192" s="109">
        <f t="shared" si="51"/>
        <v>0</v>
      </c>
    </row>
    <row r="193" spans="1:19" ht="15" hidden="1" customHeight="1" x14ac:dyDescent="0.2">
      <c r="C193" s="186"/>
      <c r="D193" s="188"/>
      <c r="E193" s="188" t="str">
        <f>IFERROR(INDEX([1]Settings!$AE$4:$BF$200,MATCH($A193,[1]Settings!$AK$4:$AK$200,0),1),"")</f>
        <v>Comprehensive Agricultural Support Programme Grant</v>
      </c>
      <c r="F193" s="188"/>
      <c r="G193" s="110" t="s">
        <v>26</v>
      </c>
      <c r="H193" s="68">
        <f>INDEX([1]WC!$D$15:$G$375,MATCH($O185,[1]WC!$D$15:$D$375,0),2)</f>
        <v>0</v>
      </c>
      <c r="I193" s="68">
        <f>INDEX([1]WC!$D$15:$G$375,MATCH($O185,[1]WC!$D$15:$D$375,0),3)</f>
        <v>0</v>
      </c>
      <c r="J193" s="68">
        <f>INDEX([1]WC!$D$15:$G$375,MATCH($O185,[1]WC!$D$15:$D$375,0),4)</f>
        <v>0</v>
      </c>
      <c r="M193" s="109">
        <f t="shared" si="51"/>
        <v>0</v>
      </c>
    </row>
    <row r="194" spans="1:19" ht="15" hidden="1" customHeight="1" x14ac:dyDescent="0.2">
      <c r="C194" s="186"/>
      <c r="D194" s="188"/>
      <c r="E194" s="188" t="str">
        <f>IFERROR(INDEX([1]Settings!$AE$4:$BF$200,MATCH($A194,[1]Settings!$AK$4:$AK$200,0),1),"")</f>
        <v>Comprehensive Agricultural Support Programme Grant</v>
      </c>
      <c r="F194" s="188"/>
      <c r="G194" s="110" t="s">
        <v>27</v>
      </c>
      <c r="H194" s="68">
        <f>INDEX([1]Unallocated!$D$15:$G$375,MATCH($O185,[1]Unallocated!$D$15:$D$375,0),2)</f>
        <v>0</v>
      </c>
      <c r="I194" s="68">
        <f>INDEX([1]Unallocated!$D$15:$G$375,MATCH($O185,[1]Unallocated!$D$15:$D$375,0),3)</f>
        <v>0</v>
      </c>
      <c r="J194" s="68">
        <f>INDEX([1]Unallocated!$D$15:$G$375,MATCH($O185,[1]Unallocated!$D$15:$D$375,0),4)</f>
        <v>0</v>
      </c>
      <c r="M194" s="109">
        <f t="shared" ref="M194" si="64">IF(SUM(H194:J194)=0,0,1)</f>
        <v>0</v>
      </c>
    </row>
    <row r="195" spans="1:19" ht="15" hidden="1" customHeight="1" x14ac:dyDescent="0.2">
      <c r="C195" s="186"/>
      <c r="D195" s="189"/>
      <c r="E195" s="189" t="str">
        <f>IFERROR(INDEX([1]Settings!$AE$4:$BF$200,MATCH($A195,[1]Settings!$AK$4:$AK$200,0),1),"")</f>
        <v>Comprehensive Agricultural Support Programme Grant</v>
      </c>
      <c r="F195" s="189"/>
      <c r="G195" s="111" t="s">
        <v>10</v>
      </c>
      <c r="H195" s="112">
        <f>SUM(H185:H194)</f>
        <v>0</v>
      </c>
      <c r="I195" s="112">
        <f>SUM(I185:I194)</f>
        <v>0</v>
      </c>
      <c r="J195" s="112">
        <f>SUM(J185:J194)</f>
        <v>0</v>
      </c>
      <c r="M195" s="109">
        <f t="shared" ref="M195" si="65">M185</f>
        <v>0</v>
      </c>
    </row>
    <row r="196" spans="1:19" ht="15" hidden="1" customHeight="1" x14ac:dyDescent="0.2">
      <c r="A196" s="104">
        <v>18</v>
      </c>
      <c r="C196" s="190" t="str">
        <f>_xlfn.IFNA(INDEX([1]Settings!$AE$4:$BF$200,MATCH($A196,[1]Settings!$AK$4:$AK$200,0),2),"")
&amp; CHAR(10) &amp; _xlfn.IFNA("(Vote " &amp; INDEX([1]Settings!$AE$4:$BF$200,MATCH($A196,[1]Settings!$AK$4:$AK$200,0),3) &amp; ")","")</f>
        <v xml:space="preserve">
</v>
      </c>
      <c r="D196" s="188" t="str">
        <f>IF(S196=1,CONCATENATE("(" &amp; $R196&amp; ") ",IFERROR(INDEX([1]Settings!$AE$4:$BF$200,MATCH($A196,[1]Settings!$AK$4:$AK$200,0),1),"")),IFERROR(INDEX([1]Settings!$AE$4:$BF$200,MATCH($A196,[1]Settings!$AK$4:$AK$200,0),1),""))</f>
        <v/>
      </c>
      <c r="E196" s="188" t="str">
        <f>TRIM(IFERROR(INDEX([1]Settings!$AE$4:$BF$200,MATCH($O196,[1]Settings!$AV$4:$AV$200,0),24),""))&amp;"."</f>
        <v>.</v>
      </c>
      <c r="F196" s="188" t="str">
        <f>_xlfn.IFNA(INDEX([1]Settings!$AE$4:$BF$200,MATCH($A196,[1]Settings!$AK$4:$AK$200,0),11),"")</f>
        <v/>
      </c>
      <c r="G196" s="110" t="s">
        <v>18</v>
      </c>
      <c r="H196" s="68">
        <f>INDEX([1]EC!$D$15:$G$375,MATCH($O196,[1]EC!$D$15:$D$375,0),2)</f>
        <v>0</v>
      </c>
      <c r="I196" s="68">
        <f>INDEX([1]EC!$D$15:$G$375,MATCH($O196,[1]EC!$D$15:$D$375,0),3)</f>
        <v>0</v>
      </c>
      <c r="J196" s="68">
        <f>INDEX([1]EC!$D$15:$G$375,MATCH($O196,[1]EC!$D$15:$D$375,0),4)</f>
        <v>0</v>
      </c>
      <c r="M196" s="109">
        <f t="shared" ref="M196" si="66">IF(LEN(D196)&gt;2,1,0)</f>
        <v>0</v>
      </c>
      <c r="O196" s="105" t="str">
        <f>IFERROR(INDEX([1]Settings!$AE$4:$BF$200,MATCH($A196,[1]Settings!$AK$4:$AK$200,0),1),"")</f>
        <v/>
      </c>
      <c r="Q196" s="109">
        <f>IF(LEN(C196)&lt;2,0,IF(C196=C185,Q185+1,1))</f>
        <v>0</v>
      </c>
      <c r="R196" s="109" t="str">
        <f>IFERROR(LOWER(RIGHT(LEFT(ADDRESS(1,Q196),2))),"")</f>
        <v/>
      </c>
      <c r="S196" s="109">
        <f>IF(Q196&gt;1,1,IF(Q207&gt;1,1,0))</f>
        <v>0</v>
      </c>
    </row>
    <row r="197" spans="1:19" ht="15" hidden="1" customHeight="1" x14ac:dyDescent="0.2">
      <c r="C197" s="186"/>
      <c r="D197" s="188"/>
      <c r="E197" s="188" t="str">
        <f>IFERROR(INDEX([1]Settings!$AE$4:$BF$200,MATCH($A197,[1]Settings!$AK$4:$AK$200,0),1),"")</f>
        <v>Comprehensive Agricultural Support Programme Grant</v>
      </c>
      <c r="F197" s="188"/>
      <c r="G197" s="110" t="s">
        <v>19</v>
      </c>
      <c r="H197" s="68">
        <f>INDEX([1]FS!$D$15:$G$375,MATCH($O196,[1]FS!$D$15:$D$375,0),2)</f>
        <v>0</v>
      </c>
      <c r="I197" s="68">
        <f>INDEX([1]FS!$D$15:$G$375,MATCH($O196,[1]FS!$D$15:$D$375,0),3)</f>
        <v>0</v>
      </c>
      <c r="J197" s="68">
        <f>INDEX([1]FS!$D$15:$G$375,MATCH($O196,[1]FS!$D$15:$D$375,0),4)</f>
        <v>0</v>
      </c>
      <c r="M197" s="109">
        <f t="shared" ref="M197" si="67">M196</f>
        <v>0</v>
      </c>
    </row>
    <row r="198" spans="1:19" ht="15" hidden="1" customHeight="1" x14ac:dyDescent="0.2">
      <c r="C198" s="186"/>
      <c r="D198" s="188"/>
      <c r="E198" s="188" t="str">
        <f>IFERROR(INDEX([1]Settings!$AE$4:$BF$200,MATCH($A198,[1]Settings!$AK$4:$AK$200,0),1),"")</f>
        <v>Comprehensive Agricultural Support Programme Grant</v>
      </c>
      <c r="F198" s="188"/>
      <c r="G198" s="110" t="s">
        <v>20</v>
      </c>
      <c r="H198" s="68">
        <f>INDEX([1]GT!$D$15:$G$375,MATCH($O196,[1]GT!$D$15:$D$375,0),2)</f>
        <v>0</v>
      </c>
      <c r="I198" s="68">
        <f>INDEX([1]GT!$D$15:$G$375,MATCH($O196,[1]GT!$D$15:$D$375,0),3)</f>
        <v>0</v>
      </c>
      <c r="J198" s="68">
        <f>INDEX([1]GT!$D$15:$G$375,MATCH($O196,[1]GT!$D$15:$D$375,0),4)</f>
        <v>0</v>
      </c>
      <c r="M198" s="109">
        <f t="shared" si="51"/>
        <v>0</v>
      </c>
    </row>
    <row r="199" spans="1:19" ht="15" hidden="1" customHeight="1" x14ac:dyDescent="0.2">
      <c r="C199" s="186"/>
      <c r="D199" s="188"/>
      <c r="E199" s="188" t="str">
        <f>IFERROR(INDEX([1]Settings!$AE$4:$BF$200,MATCH($A199,[1]Settings!$AK$4:$AK$200,0),1),"")</f>
        <v>Comprehensive Agricultural Support Programme Grant</v>
      </c>
      <c r="F199" s="188"/>
      <c r="G199" s="110" t="s">
        <v>21</v>
      </c>
      <c r="H199" s="68">
        <f>INDEX([1]KZN!$D$15:$G$375,MATCH($O196,[1]KZN!$D$15:$D$375,0),2)</f>
        <v>0</v>
      </c>
      <c r="I199" s="68">
        <f>INDEX([1]KZN!$D$15:$G$375,MATCH($O196,[1]KZN!$D$15:$D$375,0),3)</f>
        <v>0</v>
      </c>
      <c r="J199" s="68">
        <f>INDEX([1]KZN!$D$15:$G$375,MATCH($O196,[1]KZN!$D$15:$D$375,0),4)</f>
        <v>0</v>
      </c>
      <c r="M199" s="109">
        <f t="shared" si="51"/>
        <v>0</v>
      </c>
    </row>
    <row r="200" spans="1:19" ht="15" hidden="1" customHeight="1" x14ac:dyDescent="0.2">
      <c r="C200" s="186"/>
      <c r="D200" s="188"/>
      <c r="E200" s="188" t="str">
        <f>IFERROR(INDEX([1]Settings!$AE$4:$BF$200,MATCH($A200,[1]Settings!$AK$4:$AK$200,0),1),"")</f>
        <v>Comprehensive Agricultural Support Programme Grant</v>
      </c>
      <c r="F200" s="188"/>
      <c r="G200" s="110" t="s">
        <v>22</v>
      </c>
      <c r="H200" s="68">
        <f>INDEX([1]LIM!$D$15:$G$375,MATCH($O196,[1]LIM!$D$15:$D$375,0),2)</f>
        <v>0</v>
      </c>
      <c r="I200" s="68">
        <f>INDEX([1]LIM!$D$15:$G$375,MATCH($O196,[1]LIM!$D$15:$D$375,0),3)</f>
        <v>0</v>
      </c>
      <c r="J200" s="68">
        <f>INDEX([1]LIM!$D$15:$G$375,MATCH($O196,[1]LIM!$D$15:$D$375,0),4)</f>
        <v>0</v>
      </c>
      <c r="M200" s="109">
        <f t="shared" si="51"/>
        <v>0</v>
      </c>
    </row>
    <row r="201" spans="1:19" ht="15" hidden="1" customHeight="1" x14ac:dyDescent="0.2">
      <c r="C201" s="186"/>
      <c r="D201" s="188"/>
      <c r="E201" s="188" t="str">
        <f>IFERROR(INDEX([1]Settings!$AE$4:$BF$200,MATCH($A201,[1]Settings!$AK$4:$AK$200,0),1),"")</f>
        <v>Comprehensive Agricultural Support Programme Grant</v>
      </c>
      <c r="F201" s="188"/>
      <c r="G201" s="110" t="s">
        <v>23</v>
      </c>
      <c r="H201" s="68">
        <f>INDEX([1]MPU!$D$15:$G$375,MATCH($O196,[1]MPU!$D$15:$D$375,0),2)</f>
        <v>0</v>
      </c>
      <c r="I201" s="68">
        <f>INDEX([1]MPU!$D$15:$G$375,MATCH($O196,[1]MPU!$D$15:$D$375,0),3)</f>
        <v>0</v>
      </c>
      <c r="J201" s="68">
        <f>INDEX([1]MPU!$D$15:$G$375,MATCH($O196,[1]MPU!$D$15:$D$375,0),4)</f>
        <v>0</v>
      </c>
      <c r="M201" s="109">
        <f t="shared" si="51"/>
        <v>0</v>
      </c>
    </row>
    <row r="202" spans="1:19" ht="15" hidden="1" customHeight="1" x14ac:dyDescent="0.2">
      <c r="C202" s="186"/>
      <c r="D202" s="188"/>
      <c r="E202" s="188" t="str">
        <f>IFERROR(INDEX([1]Settings!$AE$4:$BF$200,MATCH($A202,[1]Settings!$AK$4:$AK$200,0),1),"")</f>
        <v>Comprehensive Agricultural Support Programme Grant</v>
      </c>
      <c r="F202" s="188"/>
      <c r="G202" s="110" t="s">
        <v>24</v>
      </c>
      <c r="H202" s="68">
        <f>INDEX([1]NC!$D$15:$G$375,MATCH($O196,[1]NC!$D$15:$D$375,0),2)</f>
        <v>0</v>
      </c>
      <c r="I202" s="68">
        <f>INDEX([1]NC!$D$15:$G$375,MATCH($O196,[1]NC!$D$15:$D$375,0),3)</f>
        <v>0</v>
      </c>
      <c r="J202" s="68">
        <f>INDEX([1]NC!$D$15:$G$375,MATCH($O196,[1]NC!$D$15:$D$375,0),4)</f>
        <v>0</v>
      </c>
      <c r="M202" s="109">
        <f t="shared" si="51"/>
        <v>0</v>
      </c>
    </row>
    <row r="203" spans="1:19" ht="15" hidden="1" customHeight="1" x14ac:dyDescent="0.2">
      <c r="C203" s="186"/>
      <c r="D203" s="188"/>
      <c r="E203" s="188" t="str">
        <f>IFERROR(INDEX([1]Settings!$AE$4:$BF$200,MATCH($A203,[1]Settings!$AK$4:$AK$200,0),1),"")</f>
        <v>Comprehensive Agricultural Support Programme Grant</v>
      </c>
      <c r="F203" s="188"/>
      <c r="G203" s="110" t="s">
        <v>25</v>
      </c>
      <c r="H203" s="68">
        <f>INDEX([1]NW!$D$15:$G$375,MATCH($O196,[1]NW!$D$15:$D$375,0),2)</f>
        <v>0</v>
      </c>
      <c r="I203" s="68">
        <f>INDEX([1]NW!$D$15:$G$375,MATCH($O196,[1]NW!$D$15:$D$375,0),3)</f>
        <v>0</v>
      </c>
      <c r="J203" s="68">
        <f>INDEX([1]NW!$D$15:$G$375,MATCH($O196,[1]NW!$D$15:$D$375,0),4)</f>
        <v>0</v>
      </c>
      <c r="M203" s="109">
        <f t="shared" si="51"/>
        <v>0</v>
      </c>
    </row>
    <row r="204" spans="1:19" ht="15" hidden="1" customHeight="1" x14ac:dyDescent="0.2">
      <c r="C204" s="186"/>
      <c r="D204" s="188"/>
      <c r="E204" s="188" t="str">
        <f>IFERROR(INDEX([1]Settings!$AE$4:$BF$200,MATCH($A204,[1]Settings!$AK$4:$AK$200,0),1),"")</f>
        <v>Comprehensive Agricultural Support Programme Grant</v>
      </c>
      <c r="F204" s="188"/>
      <c r="G204" s="110" t="s">
        <v>26</v>
      </c>
      <c r="H204" s="68">
        <f>INDEX([1]WC!$D$15:$G$375,MATCH($O196,[1]WC!$D$15:$D$375,0),2)</f>
        <v>0</v>
      </c>
      <c r="I204" s="68">
        <f>INDEX([1]WC!$D$15:$G$375,MATCH($O196,[1]WC!$D$15:$D$375,0),3)</f>
        <v>0</v>
      </c>
      <c r="J204" s="68">
        <f>INDEX([1]WC!$D$15:$G$375,MATCH($O196,[1]WC!$D$15:$D$375,0),4)</f>
        <v>0</v>
      </c>
      <c r="M204" s="109">
        <f t="shared" si="51"/>
        <v>0</v>
      </c>
    </row>
    <row r="205" spans="1:19" ht="15" hidden="1" customHeight="1" x14ac:dyDescent="0.2">
      <c r="C205" s="186"/>
      <c r="D205" s="188"/>
      <c r="E205" s="188" t="str">
        <f>IFERROR(INDEX([1]Settings!$AE$4:$BF$200,MATCH($A205,[1]Settings!$AK$4:$AK$200,0),1),"")</f>
        <v>Comprehensive Agricultural Support Programme Grant</v>
      </c>
      <c r="F205" s="188"/>
      <c r="G205" s="110" t="s">
        <v>27</v>
      </c>
      <c r="H205" s="68">
        <f>INDEX([1]Unallocated!$D$15:$G$375,MATCH($O196,[1]Unallocated!$D$15:$D$375,0),2)</f>
        <v>0</v>
      </c>
      <c r="I205" s="68">
        <f>INDEX([1]Unallocated!$D$15:$G$375,MATCH($O196,[1]Unallocated!$D$15:$D$375,0),3)</f>
        <v>0</v>
      </c>
      <c r="J205" s="68">
        <f>INDEX([1]Unallocated!$D$15:$G$375,MATCH($O196,[1]Unallocated!$D$15:$D$375,0),4)</f>
        <v>0</v>
      </c>
      <c r="M205" s="109">
        <f t="shared" ref="M205" si="68">IF(SUM(H205:J205)=0,0,1)</f>
        <v>0</v>
      </c>
    </row>
    <row r="206" spans="1:19" ht="15" hidden="1" customHeight="1" x14ac:dyDescent="0.2">
      <c r="C206" s="187"/>
      <c r="D206" s="189"/>
      <c r="E206" s="189" t="str">
        <f>IFERROR(INDEX([1]Settings!$AE$4:$BF$200,MATCH($A206,[1]Settings!$AK$4:$AK$200,0),1),"")</f>
        <v>Comprehensive Agricultural Support Programme Grant</v>
      </c>
      <c r="F206" s="189"/>
      <c r="G206" s="111" t="s">
        <v>10</v>
      </c>
      <c r="H206" s="112">
        <f>SUM(H196:H205)</f>
        <v>0</v>
      </c>
      <c r="I206" s="112">
        <f>SUM(I196:I205)</f>
        <v>0</v>
      </c>
      <c r="J206" s="112">
        <f>SUM(J196:J205)</f>
        <v>0</v>
      </c>
      <c r="M206" s="109">
        <f t="shared" ref="M206" si="69">M196</f>
        <v>0</v>
      </c>
    </row>
    <row r="207" spans="1:19" ht="15" hidden="1" customHeight="1" x14ac:dyDescent="0.2">
      <c r="A207" s="104">
        <v>19</v>
      </c>
      <c r="C207" s="186" t="str">
        <f>_xlfn.IFNA(INDEX([1]Settings!$AE$4:$BF$200,MATCH($A207,[1]Settings!$AK$4:$AK$200,0),2),"")
&amp; CHAR(10) &amp; _xlfn.IFNA("(Vote " &amp; INDEX([1]Settings!$AE$4:$BF$200,MATCH($A207,[1]Settings!$AK$4:$AK$200,0),3) &amp; ")","")</f>
        <v xml:space="preserve">
</v>
      </c>
      <c r="D207" s="188" t="str">
        <f>IF(S207=1,CONCATENATE("(" &amp; $R207&amp; ") ",IFERROR(INDEX([1]Settings!$AE$4:$BF$200,MATCH($A207,[1]Settings!$AK$4:$AK$200,0),1),"")),IFERROR(INDEX([1]Settings!$AE$4:$BF$200,MATCH($A207,[1]Settings!$AK$4:$AK$200,0),1),""))</f>
        <v/>
      </c>
      <c r="E207" s="188" t="str">
        <f>TRIM(IFERROR(INDEX([1]Settings!$AE$4:$BF$200,MATCH($O207,[1]Settings!$AV$4:$AV$200,0),24),""))&amp;"."</f>
        <v>.</v>
      </c>
      <c r="F207" s="188" t="str">
        <f>_xlfn.IFNA(INDEX([1]Settings!$AE$4:$BF$200,MATCH($A207,[1]Settings!$AK$4:$AK$200,0),11),"")</f>
        <v/>
      </c>
      <c r="G207" s="110" t="s">
        <v>18</v>
      </c>
      <c r="H207" s="68">
        <f>INDEX([1]EC!$D$15:$G$375,MATCH($O207,[1]EC!$D$15:$D$375,0),2)</f>
        <v>0</v>
      </c>
      <c r="I207" s="68">
        <f>INDEX([1]EC!$D$15:$G$375,MATCH($O207,[1]EC!$D$15:$D$375,0),3)</f>
        <v>0</v>
      </c>
      <c r="J207" s="68">
        <f>INDEX([1]EC!$D$15:$G$375,MATCH($O207,[1]EC!$D$15:$D$375,0),4)</f>
        <v>0</v>
      </c>
      <c r="M207" s="109">
        <f t="shared" ref="M207" si="70">IF(LEN(D207)&gt;2,1,0)</f>
        <v>0</v>
      </c>
      <c r="O207" s="105" t="str">
        <f>IFERROR(INDEX([1]Settings!$AE$4:$BF$200,MATCH($A207,[1]Settings!$AK$4:$AK$200,0),1),"")</f>
        <v/>
      </c>
      <c r="Q207" s="109">
        <f>IF(LEN(C207)&lt;2,0,IF(C207=C196,Q196+1,1))</f>
        <v>0</v>
      </c>
      <c r="R207" s="109" t="str">
        <f>IFERROR(LOWER(RIGHT(LEFT(ADDRESS(1,Q207),2))),"")</f>
        <v/>
      </c>
      <c r="S207" s="109">
        <f>IF(Q207&gt;1,1,IF(Q218&gt;1,1,0))</f>
        <v>0</v>
      </c>
    </row>
    <row r="208" spans="1:19" ht="15" hidden="1" customHeight="1" x14ac:dyDescent="0.2">
      <c r="C208" s="186"/>
      <c r="D208" s="188"/>
      <c r="E208" s="188" t="str">
        <f>IFERROR(INDEX([1]Settings!$AE$4:$BF$200,MATCH($A208,[1]Settings!$AK$4:$AK$200,0),1),"")</f>
        <v>Comprehensive Agricultural Support Programme Grant</v>
      </c>
      <c r="F208" s="188"/>
      <c r="G208" s="110" t="s">
        <v>19</v>
      </c>
      <c r="H208" s="68">
        <f>INDEX([1]FS!$D$15:$G$375,MATCH($O207,[1]FS!$D$15:$D$375,0),2)</f>
        <v>0</v>
      </c>
      <c r="I208" s="68">
        <f>INDEX([1]FS!$D$15:$G$375,MATCH($O207,[1]FS!$D$15:$D$375,0),3)</f>
        <v>0</v>
      </c>
      <c r="J208" s="68">
        <f>INDEX([1]FS!$D$15:$G$375,MATCH($O207,[1]FS!$D$15:$D$375,0),4)</f>
        <v>0</v>
      </c>
      <c r="M208" s="109">
        <f t="shared" ref="M208" si="71">M207</f>
        <v>0</v>
      </c>
    </row>
    <row r="209" spans="1:19" ht="15" hidden="1" customHeight="1" x14ac:dyDescent="0.2">
      <c r="C209" s="186"/>
      <c r="D209" s="188"/>
      <c r="E209" s="188" t="str">
        <f>IFERROR(INDEX([1]Settings!$AE$4:$BF$200,MATCH($A209,[1]Settings!$AK$4:$AK$200,0),1),"")</f>
        <v>Comprehensive Agricultural Support Programme Grant</v>
      </c>
      <c r="F209" s="188"/>
      <c r="G209" s="110" t="s">
        <v>20</v>
      </c>
      <c r="H209" s="68">
        <f>INDEX([1]GT!$D$15:$G$375,MATCH($O207,[1]GT!$D$15:$D$375,0),2)</f>
        <v>0</v>
      </c>
      <c r="I209" s="68">
        <f>INDEX([1]GT!$D$15:$G$375,MATCH($O207,[1]GT!$D$15:$D$375,0),3)</f>
        <v>0</v>
      </c>
      <c r="J209" s="68">
        <f>INDEX([1]GT!$D$15:$G$375,MATCH($O207,[1]GT!$D$15:$D$375,0),4)</f>
        <v>0</v>
      </c>
      <c r="M209" s="109">
        <f t="shared" si="51"/>
        <v>0</v>
      </c>
    </row>
    <row r="210" spans="1:19" ht="15" hidden="1" customHeight="1" x14ac:dyDescent="0.2">
      <c r="C210" s="186"/>
      <c r="D210" s="188"/>
      <c r="E210" s="188" t="str">
        <f>IFERROR(INDEX([1]Settings!$AE$4:$BF$200,MATCH($A210,[1]Settings!$AK$4:$AK$200,0),1),"")</f>
        <v>Comprehensive Agricultural Support Programme Grant</v>
      </c>
      <c r="F210" s="188"/>
      <c r="G210" s="110" t="s">
        <v>21</v>
      </c>
      <c r="H210" s="68">
        <f>INDEX([1]KZN!$D$15:$G$375,MATCH($O207,[1]KZN!$D$15:$D$375,0),2)</f>
        <v>0</v>
      </c>
      <c r="I210" s="68">
        <f>INDEX([1]KZN!$D$15:$G$375,MATCH($O207,[1]KZN!$D$15:$D$375,0),3)</f>
        <v>0</v>
      </c>
      <c r="J210" s="68">
        <f>INDEX([1]KZN!$D$15:$G$375,MATCH($O207,[1]KZN!$D$15:$D$375,0),4)</f>
        <v>0</v>
      </c>
      <c r="M210" s="109">
        <f t="shared" si="51"/>
        <v>0</v>
      </c>
    </row>
    <row r="211" spans="1:19" ht="15" hidden="1" customHeight="1" x14ac:dyDescent="0.2">
      <c r="C211" s="186"/>
      <c r="D211" s="188"/>
      <c r="E211" s="188" t="str">
        <f>IFERROR(INDEX([1]Settings!$AE$4:$BF$200,MATCH($A211,[1]Settings!$AK$4:$AK$200,0),1),"")</f>
        <v>Comprehensive Agricultural Support Programme Grant</v>
      </c>
      <c r="F211" s="188"/>
      <c r="G211" s="110" t="s">
        <v>22</v>
      </c>
      <c r="H211" s="68">
        <f>INDEX([1]LIM!$D$15:$G$375,MATCH($O207,[1]LIM!$D$15:$D$375,0),2)</f>
        <v>0</v>
      </c>
      <c r="I211" s="68">
        <f>INDEX([1]LIM!$D$15:$G$375,MATCH($O207,[1]LIM!$D$15:$D$375,0),3)</f>
        <v>0</v>
      </c>
      <c r="J211" s="68">
        <f>INDEX([1]LIM!$D$15:$G$375,MATCH($O207,[1]LIM!$D$15:$D$375,0),4)</f>
        <v>0</v>
      </c>
      <c r="M211" s="109">
        <f t="shared" si="51"/>
        <v>0</v>
      </c>
    </row>
    <row r="212" spans="1:19" ht="15" hidden="1" customHeight="1" x14ac:dyDescent="0.2">
      <c r="C212" s="186"/>
      <c r="D212" s="188"/>
      <c r="E212" s="188" t="str">
        <f>IFERROR(INDEX([1]Settings!$AE$4:$BF$200,MATCH($A212,[1]Settings!$AK$4:$AK$200,0),1),"")</f>
        <v>Comprehensive Agricultural Support Programme Grant</v>
      </c>
      <c r="F212" s="188"/>
      <c r="G212" s="110" t="s">
        <v>23</v>
      </c>
      <c r="H212" s="68">
        <f>INDEX([1]MPU!$D$15:$G$375,MATCH($O207,[1]MPU!$D$15:$D$375,0),2)</f>
        <v>0</v>
      </c>
      <c r="I212" s="68">
        <f>INDEX([1]MPU!$D$15:$G$375,MATCH($O207,[1]MPU!$D$15:$D$375,0),3)</f>
        <v>0</v>
      </c>
      <c r="J212" s="68">
        <f>INDEX([1]MPU!$D$15:$G$375,MATCH($O207,[1]MPU!$D$15:$D$375,0),4)</f>
        <v>0</v>
      </c>
      <c r="M212" s="109">
        <f t="shared" si="51"/>
        <v>0</v>
      </c>
    </row>
    <row r="213" spans="1:19" ht="15" hidden="1" customHeight="1" x14ac:dyDescent="0.2">
      <c r="C213" s="186"/>
      <c r="D213" s="188"/>
      <c r="E213" s="188" t="str">
        <f>IFERROR(INDEX([1]Settings!$AE$4:$BF$200,MATCH($A213,[1]Settings!$AK$4:$AK$200,0),1),"")</f>
        <v>Comprehensive Agricultural Support Programme Grant</v>
      </c>
      <c r="F213" s="188"/>
      <c r="G213" s="110" t="s">
        <v>24</v>
      </c>
      <c r="H213" s="68">
        <f>INDEX([1]NC!$D$15:$G$375,MATCH($O207,[1]NC!$D$15:$D$375,0),2)</f>
        <v>0</v>
      </c>
      <c r="I213" s="68">
        <f>INDEX([1]NC!$D$15:$G$375,MATCH($O207,[1]NC!$D$15:$D$375,0),3)</f>
        <v>0</v>
      </c>
      <c r="J213" s="68">
        <f>INDEX([1]NC!$D$15:$G$375,MATCH($O207,[1]NC!$D$15:$D$375,0),4)</f>
        <v>0</v>
      </c>
      <c r="M213" s="109">
        <f t="shared" si="51"/>
        <v>0</v>
      </c>
    </row>
    <row r="214" spans="1:19" ht="15" hidden="1" customHeight="1" x14ac:dyDescent="0.2">
      <c r="C214" s="186"/>
      <c r="D214" s="188"/>
      <c r="E214" s="188" t="str">
        <f>IFERROR(INDEX([1]Settings!$AE$4:$BF$200,MATCH($A214,[1]Settings!$AK$4:$AK$200,0),1),"")</f>
        <v>Comprehensive Agricultural Support Programme Grant</v>
      </c>
      <c r="F214" s="188"/>
      <c r="G214" s="110" t="s">
        <v>25</v>
      </c>
      <c r="H214" s="68">
        <f>INDEX([1]NW!$D$15:$G$375,MATCH($O207,[1]NW!$D$15:$D$375,0),2)</f>
        <v>0</v>
      </c>
      <c r="I214" s="68">
        <f>INDEX([1]NW!$D$15:$G$375,MATCH($O207,[1]NW!$D$15:$D$375,0),3)</f>
        <v>0</v>
      </c>
      <c r="J214" s="68">
        <f>INDEX([1]NW!$D$15:$G$375,MATCH($O207,[1]NW!$D$15:$D$375,0),4)</f>
        <v>0</v>
      </c>
      <c r="M214" s="109">
        <f t="shared" si="51"/>
        <v>0</v>
      </c>
    </row>
    <row r="215" spans="1:19" ht="15" hidden="1" customHeight="1" x14ac:dyDescent="0.2">
      <c r="C215" s="186"/>
      <c r="D215" s="188"/>
      <c r="E215" s="188" t="str">
        <f>IFERROR(INDEX([1]Settings!$AE$4:$BF$200,MATCH($A215,[1]Settings!$AK$4:$AK$200,0),1),"")</f>
        <v>Comprehensive Agricultural Support Programme Grant</v>
      </c>
      <c r="F215" s="188"/>
      <c r="G215" s="110" t="s">
        <v>26</v>
      </c>
      <c r="H215" s="68">
        <f>INDEX([1]WC!$D$15:$G$375,MATCH($O207,[1]WC!$D$15:$D$375,0),2)</f>
        <v>0</v>
      </c>
      <c r="I215" s="68">
        <f>INDEX([1]WC!$D$15:$G$375,MATCH($O207,[1]WC!$D$15:$D$375,0),3)</f>
        <v>0</v>
      </c>
      <c r="J215" s="68">
        <f>INDEX([1]WC!$D$15:$G$375,MATCH($O207,[1]WC!$D$15:$D$375,0),4)</f>
        <v>0</v>
      </c>
      <c r="M215" s="109">
        <f t="shared" si="51"/>
        <v>0</v>
      </c>
    </row>
    <row r="216" spans="1:19" ht="15" hidden="1" customHeight="1" x14ac:dyDescent="0.2">
      <c r="C216" s="186"/>
      <c r="D216" s="188"/>
      <c r="E216" s="188" t="str">
        <f>IFERROR(INDEX([1]Settings!$AE$4:$BF$200,MATCH($A216,[1]Settings!$AK$4:$AK$200,0),1),"")</f>
        <v>Comprehensive Agricultural Support Programme Grant</v>
      </c>
      <c r="F216" s="188"/>
      <c r="G216" s="110" t="s">
        <v>27</v>
      </c>
      <c r="H216" s="68">
        <f>INDEX([1]Unallocated!$D$15:$G$375,MATCH($O207,[1]Unallocated!$D$15:$D$375,0),2)</f>
        <v>0</v>
      </c>
      <c r="I216" s="68">
        <f>INDEX([1]Unallocated!$D$15:$G$375,MATCH($O207,[1]Unallocated!$D$15:$D$375,0),3)</f>
        <v>0</v>
      </c>
      <c r="J216" s="68">
        <f>INDEX([1]Unallocated!$D$15:$G$375,MATCH($O207,[1]Unallocated!$D$15:$D$375,0),4)</f>
        <v>0</v>
      </c>
      <c r="M216" s="109">
        <f t="shared" ref="M216" si="72">IF(SUM(H216:J216)=0,0,1)</f>
        <v>0</v>
      </c>
    </row>
    <row r="217" spans="1:19" ht="15" hidden="1" customHeight="1" x14ac:dyDescent="0.2">
      <c r="C217" s="187"/>
      <c r="D217" s="189"/>
      <c r="E217" s="189" t="str">
        <f>IFERROR(INDEX([1]Settings!$AE$4:$BF$200,MATCH($A217,[1]Settings!$AK$4:$AK$200,0),1),"")</f>
        <v>Comprehensive Agricultural Support Programme Grant</v>
      </c>
      <c r="F217" s="189"/>
      <c r="G217" s="111" t="s">
        <v>10</v>
      </c>
      <c r="H217" s="112">
        <f>SUM(H207:H216)</f>
        <v>0</v>
      </c>
      <c r="I217" s="112">
        <f>SUM(I207:I216)</f>
        <v>0</v>
      </c>
      <c r="J217" s="112">
        <f>SUM(J207:J216)</f>
        <v>0</v>
      </c>
      <c r="M217" s="109">
        <f t="shared" ref="M217" si="73">M207</f>
        <v>0</v>
      </c>
    </row>
    <row r="218" spans="1:19" ht="15" hidden="1" customHeight="1" x14ac:dyDescent="0.2">
      <c r="A218" s="104">
        <v>20</v>
      </c>
      <c r="C218" s="186" t="str">
        <f>_xlfn.IFNA(INDEX([1]Settings!$AE$4:$BF$200,MATCH($A218,[1]Settings!$AK$4:$AK$200,0),2),"")
&amp; CHAR(10) &amp; _xlfn.IFNA("(Vote " &amp; INDEX([1]Settings!$AE$4:$BF$200,MATCH($A218,[1]Settings!$AK$4:$AK$200,0),3) &amp; ")","")</f>
        <v xml:space="preserve">
</v>
      </c>
      <c r="D218" s="188" t="str">
        <f>IF(S218=1,CONCATENATE("(" &amp; $R218&amp; ") ",IFERROR(INDEX([1]Settings!$AE$4:$BF$200,MATCH($A218,[1]Settings!$AK$4:$AK$200,0),1),"")),IFERROR(INDEX([1]Settings!$AE$4:$BF$200,MATCH($A218,[1]Settings!$AK$4:$AK$200,0),1),""))</f>
        <v/>
      </c>
      <c r="E218" s="188" t="str">
        <f>TRIM(IFERROR(INDEX([1]Settings!$AE$4:$BF$200,MATCH($O218,[1]Settings!$AV$4:$AV$200,0),24),""))&amp;"."</f>
        <v>.</v>
      </c>
      <c r="F218" s="188" t="str">
        <f>_xlfn.IFNA(INDEX([1]Settings!$AE$4:$BF$200,MATCH($A218,[1]Settings!$AK$4:$AK$200,0),11),"")</f>
        <v/>
      </c>
      <c r="G218" s="110" t="s">
        <v>18</v>
      </c>
      <c r="H218" s="68">
        <f>INDEX([1]EC!$D$15:$G$375,MATCH($O218,[1]EC!$D$15:$D$375,0),2)</f>
        <v>0</v>
      </c>
      <c r="I218" s="68">
        <f>INDEX([1]EC!$D$15:$G$375,MATCH($O218,[1]EC!$D$15:$D$375,0),3)</f>
        <v>0</v>
      </c>
      <c r="J218" s="68">
        <f>INDEX([1]EC!$D$15:$G$375,MATCH($O218,[1]EC!$D$15:$D$375,0),4)</f>
        <v>0</v>
      </c>
      <c r="M218" s="109">
        <f t="shared" ref="M218" si="74">IF(LEN(D218)&gt;2,1,0)</f>
        <v>0</v>
      </c>
      <c r="O218" s="105" t="str">
        <f>IFERROR(INDEX([1]Settings!$AE$4:$BF$200,MATCH($A218,[1]Settings!$AK$4:$AK$200,0),1),"")</f>
        <v/>
      </c>
      <c r="Q218" s="109">
        <f>IF(LEN(C218)&lt;2,0,IF(C218=C207,Q207+1,1))</f>
        <v>0</v>
      </c>
      <c r="R218" s="109" t="str">
        <f>IFERROR(LOWER(RIGHT(LEFT(ADDRESS(1,Q218),2))),"")</f>
        <v/>
      </c>
      <c r="S218" s="109">
        <f>IF(Q218&gt;1,1,IF(Q229&gt;1,1,0))</f>
        <v>0</v>
      </c>
    </row>
    <row r="219" spans="1:19" ht="15" hidden="1" customHeight="1" x14ac:dyDescent="0.2">
      <c r="C219" s="186"/>
      <c r="D219" s="188"/>
      <c r="E219" s="188" t="str">
        <f>IFERROR(INDEX([1]Settings!$AE$4:$BF$200,MATCH($A219,[1]Settings!$AK$4:$AK$200,0),1),"")</f>
        <v>Comprehensive Agricultural Support Programme Grant</v>
      </c>
      <c r="F219" s="188"/>
      <c r="G219" s="110" t="s">
        <v>19</v>
      </c>
      <c r="H219" s="68">
        <f>INDEX([1]FS!$D$15:$G$375,MATCH($O218,[1]FS!$D$15:$D$375,0),2)</f>
        <v>0</v>
      </c>
      <c r="I219" s="68">
        <f>INDEX([1]FS!$D$15:$G$375,MATCH($O218,[1]FS!$D$15:$D$375,0),3)</f>
        <v>0</v>
      </c>
      <c r="J219" s="68">
        <f>INDEX([1]FS!$D$15:$G$375,MATCH($O218,[1]FS!$D$15:$D$375,0),4)</f>
        <v>0</v>
      </c>
      <c r="M219" s="109">
        <f t="shared" ref="M219:M226" si="75">M218</f>
        <v>0</v>
      </c>
    </row>
    <row r="220" spans="1:19" ht="15" hidden="1" customHeight="1" x14ac:dyDescent="0.2">
      <c r="C220" s="186"/>
      <c r="D220" s="188"/>
      <c r="E220" s="188" t="str">
        <f>IFERROR(INDEX([1]Settings!$AE$4:$BF$200,MATCH($A220,[1]Settings!$AK$4:$AK$200,0),1),"")</f>
        <v>Comprehensive Agricultural Support Programme Grant</v>
      </c>
      <c r="F220" s="188"/>
      <c r="G220" s="110" t="s">
        <v>20</v>
      </c>
      <c r="H220" s="68">
        <f>INDEX([1]GT!$D$15:$G$375,MATCH($O218,[1]GT!$D$15:$D$375,0),2)</f>
        <v>0</v>
      </c>
      <c r="I220" s="68">
        <f>INDEX([1]GT!$D$15:$G$375,MATCH($O218,[1]GT!$D$15:$D$375,0),3)</f>
        <v>0</v>
      </c>
      <c r="J220" s="68">
        <f>INDEX([1]GT!$D$15:$G$375,MATCH($O218,[1]GT!$D$15:$D$375,0),4)</f>
        <v>0</v>
      </c>
      <c r="M220" s="109">
        <f t="shared" si="75"/>
        <v>0</v>
      </c>
    </row>
    <row r="221" spans="1:19" ht="15" hidden="1" customHeight="1" x14ac:dyDescent="0.2">
      <c r="C221" s="186"/>
      <c r="D221" s="188"/>
      <c r="E221" s="188" t="str">
        <f>IFERROR(INDEX([1]Settings!$AE$4:$BF$200,MATCH($A221,[1]Settings!$AK$4:$AK$200,0),1),"")</f>
        <v>Comprehensive Agricultural Support Programme Grant</v>
      </c>
      <c r="F221" s="188"/>
      <c r="G221" s="110" t="s">
        <v>21</v>
      </c>
      <c r="H221" s="68">
        <f>INDEX([1]KZN!$D$15:$G$375,MATCH($O218,[1]KZN!$D$15:$D$375,0),2)</f>
        <v>0</v>
      </c>
      <c r="I221" s="68">
        <f>INDEX([1]KZN!$D$15:$G$375,MATCH($O218,[1]KZN!$D$15:$D$375,0),3)</f>
        <v>0</v>
      </c>
      <c r="J221" s="68">
        <f>INDEX([1]KZN!$D$15:$G$375,MATCH($O218,[1]KZN!$D$15:$D$375,0),4)</f>
        <v>0</v>
      </c>
      <c r="M221" s="109">
        <f t="shared" si="75"/>
        <v>0</v>
      </c>
    </row>
    <row r="222" spans="1:19" ht="15" hidden="1" customHeight="1" x14ac:dyDescent="0.2">
      <c r="C222" s="186"/>
      <c r="D222" s="188"/>
      <c r="E222" s="188" t="str">
        <f>IFERROR(INDEX([1]Settings!$AE$4:$BF$200,MATCH($A222,[1]Settings!$AK$4:$AK$200,0),1),"")</f>
        <v>Comprehensive Agricultural Support Programme Grant</v>
      </c>
      <c r="F222" s="188"/>
      <c r="G222" s="110" t="s">
        <v>22</v>
      </c>
      <c r="H222" s="68">
        <f>INDEX([1]LIM!$D$15:$G$375,MATCH($O218,[1]LIM!$D$15:$D$375,0),2)</f>
        <v>0</v>
      </c>
      <c r="I222" s="68">
        <f>INDEX([1]LIM!$D$15:$G$375,MATCH($O218,[1]LIM!$D$15:$D$375,0),3)</f>
        <v>0</v>
      </c>
      <c r="J222" s="68">
        <f>INDEX([1]LIM!$D$15:$G$375,MATCH($O218,[1]LIM!$D$15:$D$375,0),4)</f>
        <v>0</v>
      </c>
      <c r="M222" s="109">
        <f t="shared" si="75"/>
        <v>0</v>
      </c>
    </row>
    <row r="223" spans="1:19" ht="15" hidden="1" customHeight="1" x14ac:dyDescent="0.2">
      <c r="C223" s="186"/>
      <c r="D223" s="188"/>
      <c r="E223" s="188" t="str">
        <f>IFERROR(INDEX([1]Settings!$AE$4:$BF$200,MATCH($A223,[1]Settings!$AK$4:$AK$200,0),1),"")</f>
        <v>Comprehensive Agricultural Support Programme Grant</v>
      </c>
      <c r="F223" s="188"/>
      <c r="G223" s="110" t="s">
        <v>23</v>
      </c>
      <c r="H223" s="68">
        <f>INDEX([1]MPU!$D$15:$G$375,MATCH($O218,[1]MPU!$D$15:$D$375,0),2)</f>
        <v>0</v>
      </c>
      <c r="I223" s="68">
        <f>INDEX([1]MPU!$D$15:$G$375,MATCH($O218,[1]MPU!$D$15:$D$375,0),3)</f>
        <v>0</v>
      </c>
      <c r="J223" s="68">
        <f>INDEX([1]MPU!$D$15:$G$375,MATCH($O218,[1]MPU!$D$15:$D$375,0),4)</f>
        <v>0</v>
      </c>
      <c r="M223" s="109">
        <f t="shared" si="75"/>
        <v>0</v>
      </c>
    </row>
    <row r="224" spans="1:19" ht="15" hidden="1" customHeight="1" x14ac:dyDescent="0.2">
      <c r="C224" s="186"/>
      <c r="D224" s="188"/>
      <c r="E224" s="188" t="str">
        <f>IFERROR(INDEX([1]Settings!$AE$4:$BF$200,MATCH($A224,[1]Settings!$AK$4:$AK$200,0),1),"")</f>
        <v>Comprehensive Agricultural Support Programme Grant</v>
      </c>
      <c r="F224" s="188"/>
      <c r="G224" s="110" t="s">
        <v>24</v>
      </c>
      <c r="H224" s="68">
        <f>INDEX([1]NC!$D$15:$G$375,MATCH($O218,[1]NC!$D$15:$D$375,0),2)</f>
        <v>0</v>
      </c>
      <c r="I224" s="68">
        <f>INDEX([1]NC!$D$15:$G$375,MATCH($O218,[1]NC!$D$15:$D$375,0),3)</f>
        <v>0</v>
      </c>
      <c r="J224" s="68">
        <f>INDEX([1]NC!$D$15:$G$375,MATCH($O218,[1]NC!$D$15:$D$375,0),4)</f>
        <v>0</v>
      </c>
      <c r="M224" s="109">
        <f t="shared" si="75"/>
        <v>0</v>
      </c>
    </row>
    <row r="225" spans="2:19" ht="15" hidden="1" customHeight="1" x14ac:dyDescent="0.2">
      <c r="C225" s="186"/>
      <c r="D225" s="188"/>
      <c r="E225" s="188" t="str">
        <f>IFERROR(INDEX([1]Settings!$AE$4:$BF$200,MATCH($A225,[1]Settings!$AK$4:$AK$200,0),1),"")</f>
        <v>Comprehensive Agricultural Support Programme Grant</v>
      </c>
      <c r="F225" s="188"/>
      <c r="G225" s="110" t="s">
        <v>25</v>
      </c>
      <c r="H225" s="68">
        <f>INDEX([1]NW!$D$15:$G$375,MATCH($O218,[1]NW!$D$15:$D$375,0),2)</f>
        <v>0</v>
      </c>
      <c r="I225" s="68">
        <f>INDEX([1]NW!$D$15:$G$375,MATCH($O218,[1]NW!$D$15:$D$375,0),3)</f>
        <v>0</v>
      </c>
      <c r="J225" s="68">
        <f>INDEX([1]NW!$D$15:$G$375,MATCH($O218,[1]NW!$D$15:$D$375,0),4)</f>
        <v>0</v>
      </c>
      <c r="M225" s="109">
        <f t="shared" si="75"/>
        <v>0</v>
      </c>
    </row>
    <row r="226" spans="2:19" ht="15" hidden="1" customHeight="1" x14ac:dyDescent="0.2">
      <c r="C226" s="186"/>
      <c r="D226" s="188"/>
      <c r="E226" s="188" t="str">
        <f>IFERROR(INDEX([1]Settings!$AE$4:$BF$200,MATCH($A226,[1]Settings!$AK$4:$AK$200,0),1),"")</f>
        <v>Comprehensive Agricultural Support Programme Grant</v>
      </c>
      <c r="F226" s="188"/>
      <c r="G226" s="110" t="s">
        <v>26</v>
      </c>
      <c r="H226" s="68">
        <f>INDEX([1]WC!$D$15:$G$375,MATCH($O218,[1]WC!$D$15:$D$375,0),2)</f>
        <v>0</v>
      </c>
      <c r="I226" s="68">
        <f>INDEX([1]WC!$D$15:$G$375,MATCH($O218,[1]WC!$D$15:$D$375,0),3)</f>
        <v>0</v>
      </c>
      <c r="J226" s="68">
        <f>INDEX([1]WC!$D$15:$G$375,MATCH($O218,[1]WC!$D$15:$D$375,0),4)</f>
        <v>0</v>
      </c>
      <c r="M226" s="109">
        <f t="shared" si="75"/>
        <v>0</v>
      </c>
    </row>
    <row r="227" spans="2:19" ht="15" hidden="1" customHeight="1" x14ac:dyDescent="0.2">
      <c r="C227" s="186"/>
      <c r="D227" s="188"/>
      <c r="E227" s="188" t="str">
        <f>IFERROR(INDEX([1]Settings!$AE$4:$BF$200,MATCH($A227,[1]Settings!$AK$4:$AK$200,0),1),"")</f>
        <v>Comprehensive Agricultural Support Programme Grant</v>
      </c>
      <c r="F227" s="188"/>
      <c r="G227" s="110" t="s">
        <v>27</v>
      </c>
      <c r="H227" s="68">
        <f>INDEX([1]Unallocated!$D$15:$G$375,MATCH($O218,[1]Unallocated!$D$15:$D$375,0),2)</f>
        <v>0</v>
      </c>
      <c r="I227" s="68">
        <f>INDEX([1]Unallocated!$D$15:$G$375,MATCH($O218,[1]Unallocated!$D$15:$D$375,0),3)</f>
        <v>0</v>
      </c>
      <c r="J227" s="68">
        <f>INDEX([1]Unallocated!$D$15:$G$375,MATCH($O218,[1]Unallocated!$D$15:$D$375,0),4)</f>
        <v>0</v>
      </c>
      <c r="M227" s="109">
        <f t="shared" ref="M227" si="76">IF(SUM(H227:J227)=0,0,1)</f>
        <v>0</v>
      </c>
    </row>
    <row r="228" spans="2:19" ht="15" hidden="1" customHeight="1" x14ac:dyDescent="0.2">
      <c r="C228" s="186"/>
      <c r="D228" s="189"/>
      <c r="E228" s="189" t="str">
        <f>IFERROR(INDEX([1]Settings!$AE$4:$BF$200,MATCH($A228,[1]Settings!$AK$4:$AK$200,0),1),"")</f>
        <v>Comprehensive Agricultural Support Programme Grant</v>
      </c>
      <c r="F228" s="189"/>
      <c r="G228" s="111" t="s">
        <v>10</v>
      </c>
      <c r="H228" s="112">
        <f>SUM(H218:H227)</f>
        <v>0</v>
      </c>
      <c r="I228" s="112">
        <f>SUM(I218:I227)</f>
        <v>0</v>
      </c>
      <c r="J228" s="112">
        <f>SUM(J218:J227)</f>
        <v>0</v>
      </c>
      <c r="M228" s="109">
        <f t="shared" ref="M228" si="77">M218</f>
        <v>0</v>
      </c>
    </row>
    <row r="229" spans="2:19" ht="15" customHeight="1" x14ac:dyDescent="0.2">
      <c r="Q229" s="109"/>
      <c r="R229" s="109"/>
      <c r="S229" s="109"/>
    </row>
    <row r="230" spans="2:19" ht="15" customHeight="1" x14ac:dyDescent="0.2"/>
    <row r="231" spans="2:19" ht="15" customHeight="1" x14ac:dyDescent="0.2"/>
    <row r="232" spans="2:19" ht="15" customHeight="1" x14ac:dyDescent="0.2"/>
    <row r="233" spans="2:19" ht="15" customHeight="1" x14ac:dyDescent="0.2"/>
    <row r="234" spans="2:19" s="104" customFormat="1" ht="15" customHeight="1" x14ac:dyDescent="0.2">
      <c r="B234" s="105"/>
      <c r="C234" s="99"/>
      <c r="D234" s="105"/>
      <c r="E234" s="105"/>
      <c r="F234" s="105"/>
      <c r="G234" s="105"/>
      <c r="H234" s="105"/>
      <c r="I234" s="105"/>
      <c r="J234" s="105"/>
      <c r="K234" s="105"/>
      <c r="L234" s="105"/>
      <c r="M234" s="109"/>
      <c r="N234" s="105"/>
      <c r="O234" s="105"/>
      <c r="P234" s="105"/>
      <c r="Q234" s="105"/>
      <c r="R234" s="105"/>
      <c r="S234" s="105"/>
    </row>
    <row r="235" spans="2:19" s="104" customFormat="1" ht="15" customHeight="1" x14ac:dyDescent="0.2">
      <c r="B235" s="105"/>
      <c r="C235" s="99"/>
      <c r="D235" s="105"/>
      <c r="E235" s="105"/>
      <c r="F235" s="105"/>
      <c r="G235" s="105"/>
      <c r="H235" s="105"/>
      <c r="I235" s="105"/>
      <c r="J235" s="105"/>
      <c r="K235" s="105"/>
      <c r="L235" s="105"/>
      <c r="M235" s="109"/>
      <c r="N235" s="105"/>
      <c r="O235" s="105"/>
      <c r="P235" s="105"/>
      <c r="Q235" s="105"/>
      <c r="R235" s="105"/>
      <c r="S235" s="105"/>
    </row>
    <row r="236" spans="2:19" s="104" customFormat="1" ht="15" customHeight="1" x14ac:dyDescent="0.2">
      <c r="B236" s="105"/>
      <c r="C236" s="99"/>
      <c r="D236" s="105"/>
      <c r="E236" s="105"/>
      <c r="F236" s="105"/>
      <c r="G236" s="105"/>
      <c r="H236" s="105"/>
      <c r="I236" s="105"/>
      <c r="J236" s="105"/>
      <c r="K236" s="105"/>
      <c r="L236" s="105"/>
      <c r="M236" s="109"/>
      <c r="N236" s="105"/>
      <c r="O236" s="105"/>
      <c r="P236" s="105"/>
      <c r="Q236" s="105"/>
      <c r="R236" s="105"/>
      <c r="S236" s="105"/>
    </row>
    <row r="237" spans="2:19" s="104" customFormat="1" ht="15" customHeight="1" x14ac:dyDescent="0.2">
      <c r="B237" s="105"/>
      <c r="C237" s="99"/>
      <c r="D237" s="105"/>
      <c r="E237" s="105"/>
      <c r="F237" s="105"/>
      <c r="G237" s="105"/>
      <c r="H237" s="105"/>
      <c r="I237" s="105"/>
      <c r="J237" s="105"/>
      <c r="K237" s="105"/>
      <c r="L237" s="105"/>
      <c r="M237" s="109"/>
      <c r="N237" s="105"/>
      <c r="O237" s="105"/>
      <c r="P237" s="105"/>
      <c r="Q237" s="105"/>
      <c r="R237" s="105"/>
      <c r="S237" s="105"/>
    </row>
    <row r="238" spans="2:19" s="104" customFormat="1" ht="15" customHeight="1" x14ac:dyDescent="0.2">
      <c r="B238" s="105"/>
      <c r="C238" s="99"/>
      <c r="D238" s="105"/>
      <c r="E238" s="105"/>
      <c r="F238" s="105"/>
      <c r="G238" s="105"/>
      <c r="H238" s="105"/>
      <c r="I238" s="105"/>
      <c r="J238" s="105"/>
      <c r="K238" s="105"/>
      <c r="L238" s="105"/>
      <c r="M238" s="109"/>
      <c r="N238" s="105"/>
      <c r="O238" s="105"/>
      <c r="P238" s="105"/>
      <c r="Q238" s="105"/>
      <c r="R238" s="105"/>
      <c r="S238" s="105"/>
    </row>
    <row r="239" spans="2:19" s="104" customFormat="1" ht="15" customHeight="1" x14ac:dyDescent="0.2">
      <c r="B239" s="105"/>
      <c r="C239" s="99"/>
      <c r="D239" s="105"/>
      <c r="E239" s="105"/>
      <c r="F239" s="105"/>
      <c r="G239" s="105"/>
      <c r="H239" s="105"/>
      <c r="I239" s="105"/>
      <c r="J239" s="105"/>
      <c r="K239" s="105"/>
      <c r="L239" s="105"/>
      <c r="M239" s="109"/>
      <c r="N239" s="105"/>
      <c r="O239" s="105"/>
      <c r="P239" s="105"/>
      <c r="Q239" s="105"/>
      <c r="R239" s="105"/>
      <c r="S239" s="105"/>
    </row>
    <row r="240" spans="2:19" s="104" customFormat="1" ht="15" customHeight="1" x14ac:dyDescent="0.2">
      <c r="B240" s="105"/>
      <c r="C240" s="99"/>
      <c r="D240" s="105"/>
      <c r="E240" s="105"/>
      <c r="F240" s="105"/>
      <c r="G240" s="105"/>
      <c r="H240" s="105"/>
      <c r="I240" s="105"/>
      <c r="J240" s="105"/>
      <c r="K240" s="105"/>
      <c r="L240" s="105"/>
      <c r="M240" s="109"/>
      <c r="N240" s="105"/>
      <c r="O240" s="105"/>
      <c r="P240" s="105"/>
      <c r="Q240" s="105"/>
      <c r="R240" s="105"/>
      <c r="S240" s="105"/>
    </row>
    <row r="241" spans="2:19" s="104" customFormat="1" ht="15" customHeight="1" x14ac:dyDescent="0.2">
      <c r="B241" s="105"/>
      <c r="C241" s="99"/>
      <c r="D241" s="105"/>
      <c r="E241" s="105"/>
      <c r="F241" s="105"/>
      <c r="G241" s="105"/>
      <c r="H241" s="105"/>
      <c r="I241" s="105"/>
      <c r="J241" s="105"/>
      <c r="K241" s="105"/>
      <c r="L241" s="105"/>
      <c r="M241" s="109"/>
      <c r="N241" s="105"/>
      <c r="O241" s="105"/>
      <c r="P241" s="105"/>
      <c r="Q241" s="105"/>
      <c r="R241" s="105"/>
      <c r="S241" s="105"/>
    </row>
    <row r="242" spans="2:19" s="104" customFormat="1" ht="15" customHeight="1" x14ac:dyDescent="0.2">
      <c r="B242" s="105"/>
      <c r="C242" s="99"/>
      <c r="D242" s="105"/>
      <c r="E242" s="105"/>
      <c r="F242" s="105"/>
      <c r="G242" s="105"/>
      <c r="H242" s="105"/>
      <c r="I242" s="105"/>
      <c r="J242" s="105"/>
      <c r="K242" s="105"/>
      <c r="L242" s="105"/>
      <c r="M242" s="109"/>
      <c r="N242" s="105"/>
      <c r="O242" s="105"/>
      <c r="P242" s="105"/>
      <c r="Q242" s="105"/>
      <c r="R242" s="105"/>
      <c r="S242" s="105"/>
    </row>
    <row r="243" spans="2:19" s="104" customFormat="1" ht="15" customHeight="1" x14ac:dyDescent="0.2">
      <c r="B243" s="105"/>
      <c r="C243" s="99"/>
      <c r="D243" s="105"/>
      <c r="E243" s="105"/>
      <c r="F243" s="105"/>
      <c r="G243" s="105"/>
      <c r="H243" s="105"/>
      <c r="I243" s="105"/>
      <c r="J243" s="105"/>
      <c r="K243" s="105"/>
      <c r="L243" s="105"/>
      <c r="M243" s="109"/>
      <c r="N243" s="105"/>
      <c r="O243" s="105"/>
      <c r="P243" s="105"/>
      <c r="Q243" s="105"/>
      <c r="R243" s="105"/>
      <c r="S243" s="105"/>
    </row>
    <row r="244" spans="2:19" s="104" customFormat="1" ht="15" customHeight="1" x14ac:dyDescent="0.2">
      <c r="B244" s="105"/>
      <c r="C244" s="99"/>
      <c r="D244" s="105"/>
      <c r="E244" s="105"/>
      <c r="F244" s="105"/>
      <c r="G244" s="105"/>
      <c r="H244" s="105"/>
      <c r="I244" s="105"/>
      <c r="J244" s="105"/>
      <c r="K244" s="105"/>
      <c r="L244" s="105"/>
      <c r="M244" s="109"/>
      <c r="N244" s="105"/>
      <c r="O244" s="105"/>
      <c r="P244" s="105"/>
      <c r="Q244" s="105"/>
      <c r="R244" s="105"/>
      <c r="S244" s="105"/>
    </row>
    <row r="245" spans="2:19" s="104" customFormat="1" ht="15" customHeight="1" x14ac:dyDescent="0.2">
      <c r="B245" s="105"/>
      <c r="C245" s="99"/>
      <c r="D245" s="105"/>
      <c r="E245" s="105"/>
      <c r="F245" s="105"/>
      <c r="G245" s="105"/>
      <c r="H245" s="105"/>
      <c r="I245" s="105"/>
      <c r="J245" s="105"/>
      <c r="K245" s="105"/>
      <c r="L245" s="105"/>
      <c r="M245" s="109"/>
      <c r="N245" s="105"/>
      <c r="O245" s="105"/>
      <c r="P245" s="105"/>
      <c r="Q245" s="105"/>
      <c r="R245" s="105"/>
      <c r="S245" s="105"/>
    </row>
    <row r="246" spans="2:19" s="104" customFormat="1" ht="15" customHeight="1" x14ac:dyDescent="0.2">
      <c r="B246" s="105"/>
      <c r="C246" s="99"/>
      <c r="D246" s="105"/>
      <c r="E246" s="105"/>
      <c r="F246" s="105"/>
      <c r="G246" s="105"/>
      <c r="H246" s="105"/>
      <c r="I246" s="105"/>
      <c r="J246" s="105"/>
      <c r="K246" s="105"/>
      <c r="L246" s="105"/>
      <c r="M246" s="109"/>
      <c r="N246" s="105"/>
      <c r="O246" s="105"/>
      <c r="P246" s="105"/>
      <c r="Q246" s="105"/>
      <c r="R246" s="105"/>
      <c r="S246" s="105"/>
    </row>
    <row r="247" spans="2:19" s="104" customFormat="1" ht="15" customHeight="1" x14ac:dyDescent="0.2">
      <c r="B247" s="105"/>
      <c r="C247" s="99"/>
      <c r="D247" s="105"/>
      <c r="E247" s="105"/>
      <c r="F247" s="105"/>
      <c r="G247" s="105"/>
      <c r="H247" s="105"/>
      <c r="I247" s="105"/>
      <c r="J247" s="105"/>
      <c r="K247" s="105"/>
      <c r="L247" s="105"/>
      <c r="M247" s="109"/>
      <c r="N247" s="105"/>
      <c r="O247" s="105"/>
      <c r="P247" s="105"/>
      <c r="Q247" s="105"/>
      <c r="R247" s="105"/>
      <c r="S247" s="105"/>
    </row>
    <row r="248" spans="2:19" s="104" customFormat="1" ht="15" customHeight="1" x14ac:dyDescent="0.2">
      <c r="B248" s="105"/>
      <c r="C248" s="99"/>
      <c r="D248" s="105"/>
      <c r="E248" s="105"/>
      <c r="F248" s="105"/>
      <c r="G248" s="105"/>
      <c r="H248" s="105"/>
      <c r="I248" s="105"/>
      <c r="J248" s="105"/>
      <c r="K248" s="105"/>
      <c r="L248" s="105"/>
      <c r="M248" s="109"/>
      <c r="N248" s="105"/>
      <c r="O248" s="105"/>
      <c r="P248" s="105"/>
      <c r="Q248" s="105"/>
      <c r="R248" s="105"/>
      <c r="S248" s="105"/>
    </row>
    <row r="249" spans="2:19" s="104" customFormat="1" ht="15" customHeight="1" x14ac:dyDescent="0.2">
      <c r="B249" s="105"/>
      <c r="C249" s="99"/>
      <c r="D249" s="105"/>
      <c r="E249" s="105"/>
      <c r="F249" s="105"/>
      <c r="G249" s="105"/>
      <c r="H249" s="105"/>
      <c r="I249" s="105"/>
      <c r="J249" s="105"/>
      <c r="K249" s="105"/>
      <c r="L249" s="105"/>
      <c r="M249" s="109"/>
      <c r="N249" s="105"/>
      <c r="O249" s="105"/>
      <c r="P249" s="105"/>
      <c r="Q249" s="105"/>
      <c r="R249" s="105"/>
      <c r="S249" s="105"/>
    </row>
    <row r="250" spans="2:19" s="104" customFormat="1" ht="15" customHeight="1" x14ac:dyDescent="0.2">
      <c r="B250" s="105"/>
      <c r="C250" s="99"/>
      <c r="D250" s="105"/>
      <c r="E250" s="105"/>
      <c r="F250" s="105"/>
      <c r="G250" s="105"/>
      <c r="H250" s="105"/>
      <c r="I250" s="105"/>
      <c r="J250" s="105"/>
      <c r="K250" s="105"/>
      <c r="L250" s="105"/>
      <c r="M250" s="109"/>
      <c r="N250" s="105"/>
      <c r="O250" s="105"/>
      <c r="P250" s="105"/>
      <c r="Q250" s="105"/>
      <c r="R250" s="105"/>
      <c r="S250" s="105"/>
    </row>
    <row r="251" spans="2:19" s="104" customFormat="1" ht="15" customHeight="1" x14ac:dyDescent="0.2">
      <c r="B251" s="105"/>
      <c r="C251" s="99"/>
      <c r="D251" s="105"/>
      <c r="E251" s="105"/>
      <c r="F251" s="105"/>
      <c r="G251" s="105"/>
      <c r="H251" s="105"/>
      <c r="I251" s="105"/>
      <c r="J251" s="105"/>
      <c r="K251" s="105"/>
      <c r="L251" s="105"/>
      <c r="M251" s="109"/>
      <c r="N251" s="105"/>
      <c r="O251" s="105"/>
      <c r="P251" s="105"/>
      <c r="Q251" s="105"/>
      <c r="R251" s="105"/>
      <c r="S251" s="105"/>
    </row>
    <row r="252" spans="2:19" s="104" customFormat="1" ht="15" customHeight="1" x14ac:dyDescent="0.2">
      <c r="B252" s="105"/>
      <c r="C252" s="99"/>
      <c r="D252" s="105"/>
      <c r="E252" s="105"/>
      <c r="F252" s="105"/>
      <c r="G252" s="105"/>
      <c r="H252" s="105"/>
      <c r="I252" s="105"/>
      <c r="J252" s="105"/>
      <c r="K252" s="105"/>
      <c r="L252" s="105"/>
      <c r="M252" s="109"/>
      <c r="N252" s="105"/>
      <c r="O252" s="105"/>
      <c r="P252" s="105"/>
      <c r="Q252" s="105"/>
      <c r="R252" s="105"/>
      <c r="S252" s="105"/>
    </row>
    <row r="253" spans="2:19" s="104" customFormat="1" ht="15" customHeight="1" x14ac:dyDescent="0.2">
      <c r="B253" s="105"/>
      <c r="C253" s="99"/>
      <c r="D253" s="105"/>
      <c r="E253" s="105"/>
      <c r="F253" s="105"/>
      <c r="G253" s="105"/>
      <c r="H253" s="105"/>
      <c r="I253" s="105"/>
      <c r="J253" s="105"/>
      <c r="K253" s="105"/>
      <c r="L253" s="105"/>
      <c r="M253" s="109"/>
      <c r="N253" s="105"/>
      <c r="O253" s="105"/>
      <c r="P253" s="105"/>
      <c r="Q253" s="105"/>
      <c r="R253" s="105"/>
      <c r="S253" s="105"/>
    </row>
    <row r="254" spans="2:19" s="104" customFormat="1" ht="15" customHeight="1" x14ac:dyDescent="0.2">
      <c r="B254" s="105"/>
      <c r="C254" s="99"/>
      <c r="D254" s="105"/>
      <c r="E254" s="105"/>
      <c r="F254" s="105"/>
      <c r="G254" s="105"/>
      <c r="H254" s="105"/>
      <c r="I254" s="105"/>
      <c r="J254" s="105"/>
      <c r="K254" s="105"/>
      <c r="L254" s="105"/>
      <c r="M254" s="109"/>
      <c r="N254" s="105"/>
      <c r="O254" s="105"/>
      <c r="P254" s="105"/>
      <c r="Q254" s="105"/>
      <c r="R254" s="105"/>
      <c r="S254" s="105"/>
    </row>
    <row r="255" spans="2:19" s="104" customFormat="1" ht="15" customHeight="1" x14ac:dyDescent="0.2">
      <c r="B255" s="105"/>
      <c r="C255" s="99"/>
      <c r="D255" s="105"/>
      <c r="E255" s="105"/>
      <c r="F255" s="105"/>
      <c r="G255" s="105"/>
      <c r="H255" s="105"/>
      <c r="I255" s="105"/>
      <c r="J255" s="105"/>
      <c r="K255" s="105"/>
      <c r="L255" s="105"/>
      <c r="M255" s="109"/>
      <c r="N255" s="105"/>
      <c r="O255" s="105"/>
      <c r="P255" s="105"/>
      <c r="Q255" s="105"/>
      <c r="R255" s="105"/>
      <c r="S255" s="105"/>
    </row>
    <row r="256" spans="2:19" s="104" customFormat="1" ht="15" customHeight="1" x14ac:dyDescent="0.2">
      <c r="B256" s="105"/>
      <c r="C256" s="99"/>
      <c r="D256" s="105"/>
      <c r="E256" s="105"/>
      <c r="F256" s="105"/>
      <c r="G256" s="105"/>
      <c r="H256" s="105"/>
      <c r="I256" s="105"/>
      <c r="J256" s="105"/>
      <c r="K256" s="105"/>
      <c r="L256" s="105"/>
      <c r="M256" s="109"/>
      <c r="N256" s="105"/>
      <c r="O256" s="105"/>
      <c r="P256" s="105"/>
      <c r="Q256" s="105"/>
      <c r="R256" s="105"/>
      <c r="S256" s="105"/>
    </row>
    <row r="257" spans="2:19" s="104" customFormat="1" ht="15" customHeight="1" x14ac:dyDescent="0.2">
      <c r="B257" s="105"/>
      <c r="C257" s="99"/>
      <c r="D257" s="105"/>
      <c r="E257" s="105"/>
      <c r="F257" s="105"/>
      <c r="G257" s="105"/>
      <c r="H257" s="105"/>
      <c r="I257" s="105"/>
      <c r="J257" s="105"/>
      <c r="K257" s="105"/>
      <c r="L257" s="105"/>
      <c r="M257" s="109"/>
      <c r="N257" s="105"/>
      <c r="O257" s="105"/>
      <c r="P257" s="105"/>
      <c r="Q257" s="105"/>
      <c r="R257" s="105"/>
      <c r="S257" s="105"/>
    </row>
    <row r="258" spans="2:19" s="104" customFormat="1" ht="15" customHeight="1" x14ac:dyDescent="0.2">
      <c r="B258" s="105"/>
      <c r="C258" s="99"/>
      <c r="D258" s="105"/>
      <c r="E258" s="105"/>
      <c r="F258" s="105"/>
      <c r="G258" s="105"/>
      <c r="H258" s="105"/>
      <c r="I258" s="105"/>
      <c r="J258" s="105"/>
      <c r="K258" s="105"/>
      <c r="L258" s="105"/>
      <c r="M258" s="109"/>
      <c r="N258" s="105"/>
      <c r="O258" s="105"/>
      <c r="P258" s="105"/>
      <c r="Q258" s="105"/>
      <c r="R258" s="105"/>
      <c r="S258" s="105"/>
    </row>
    <row r="259" spans="2:19" s="104" customFormat="1" ht="15" customHeight="1" x14ac:dyDescent="0.2">
      <c r="B259" s="105"/>
      <c r="C259" s="99"/>
      <c r="D259" s="105"/>
      <c r="E259" s="105"/>
      <c r="F259" s="105"/>
      <c r="G259" s="105"/>
      <c r="H259" s="105"/>
      <c r="I259" s="105"/>
      <c r="J259" s="105"/>
      <c r="K259" s="105"/>
      <c r="L259" s="105"/>
      <c r="M259" s="109"/>
      <c r="N259" s="105"/>
      <c r="O259" s="105"/>
      <c r="P259" s="105"/>
      <c r="Q259" s="105"/>
      <c r="R259" s="105"/>
      <c r="S259" s="105"/>
    </row>
    <row r="260" spans="2:19" s="104" customFormat="1" ht="15" customHeight="1" x14ac:dyDescent="0.2">
      <c r="B260" s="105"/>
      <c r="C260" s="99"/>
      <c r="D260" s="105"/>
      <c r="E260" s="105"/>
      <c r="F260" s="105"/>
      <c r="G260" s="105"/>
      <c r="H260" s="105"/>
      <c r="I260" s="105"/>
      <c r="J260" s="105"/>
      <c r="K260" s="105"/>
      <c r="L260" s="105"/>
      <c r="M260" s="109"/>
      <c r="N260" s="105"/>
      <c r="O260" s="105"/>
      <c r="P260" s="105"/>
      <c r="Q260" s="105"/>
      <c r="R260" s="105"/>
      <c r="S260" s="105"/>
    </row>
    <row r="261" spans="2:19" s="104" customFormat="1" ht="15" customHeight="1" x14ac:dyDescent="0.2">
      <c r="B261" s="105"/>
      <c r="C261" s="99"/>
      <c r="D261" s="105"/>
      <c r="E261" s="105"/>
      <c r="F261" s="105"/>
      <c r="G261" s="105"/>
      <c r="H261" s="105"/>
      <c r="I261" s="105"/>
      <c r="J261" s="105"/>
      <c r="K261" s="105"/>
      <c r="L261" s="105"/>
      <c r="M261" s="109"/>
      <c r="N261" s="105"/>
      <c r="O261" s="105"/>
      <c r="P261" s="105"/>
      <c r="Q261" s="105"/>
      <c r="R261" s="105"/>
      <c r="S261" s="105"/>
    </row>
    <row r="262" spans="2:19" s="104" customFormat="1" ht="15" customHeight="1" x14ac:dyDescent="0.2">
      <c r="B262" s="105"/>
      <c r="C262" s="99"/>
      <c r="D262" s="105"/>
      <c r="E262" s="105"/>
      <c r="F262" s="105"/>
      <c r="G262" s="105"/>
      <c r="H262" s="105"/>
      <c r="I262" s="105"/>
      <c r="J262" s="105"/>
      <c r="K262" s="105"/>
      <c r="L262" s="105"/>
      <c r="M262" s="109"/>
      <c r="N262" s="105"/>
      <c r="O262" s="105"/>
      <c r="P262" s="105"/>
      <c r="Q262" s="105"/>
      <c r="R262" s="105"/>
      <c r="S262" s="105"/>
    </row>
    <row r="263" spans="2:19" s="104" customFormat="1" ht="15" customHeight="1" x14ac:dyDescent="0.2">
      <c r="B263" s="105"/>
      <c r="C263" s="99"/>
      <c r="D263" s="105"/>
      <c r="E263" s="105"/>
      <c r="F263" s="105"/>
      <c r="G263" s="105"/>
      <c r="H263" s="105"/>
      <c r="I263" s="105"/>
      <c r="J263" s="105"/>
      <c r="K263" s="105"/>
      <c r="L263" s="105"/>
      <c r="M263" s="109"/>
      <c r="N263" s="105"/>
      <c r="O263" s="105"/>
      <c r="P263" s="105"/>
      <c r="Q263" s="105"/>
      <c r="R263" s="105"/>
      <c r="S263" s="105"/>
    </row>
    <row r="264" spans="2:19" s="104" customFormat="1" ht="15" customHeight="1" x14ac:dyDescent="0.2">
      <c r="B264" s="105"/>
      <c r="C264" s="99"/>
      <c r="D264" s="105"/>
      <c r="E264" s="105"/>
      <c r="F264" s="105"/>
      <c r="G264" s="105"/>
      <c r="H264" s="105"/>
      <c r="I264" s="105"/>
      <c r="J264" s="105"/>
      <c r="K264" s="105"/>
      <c r="L264" s="105"/>
      <c r="M264" s="109"/>
      <c r="N264" s="105"/>
      <c r="O264" s="105"/>
      <c r="P264" s="105"/>
      <c r="Q264" s="105"/>
      <c r="R264" s="105"/>
      <c r="S264" s="105"/>
    </row>
    <row r="265" spans="2:19" s="104" customFormat="1" ht="15" customHeight="1" x14ac:dyDescent="0.2">
      <c r="B265" s="105"/>
      <c r="C265" s="99"/>
      <c r="D265" s="105"/>
      <c r="E265" s="105"/>
      <c r="F265" s="105"/>
      <c r="G265" s="105"/>
      <c r="H265" s="105"/>
      <c r="I265" s="105"/>
      <c r="J265" s="105"/>
      <c r="K265" s="105"/>
      <c r="L265" s="105"/>
      <c r="M265" s="109"/>
      <c r="N265" s="105"/>
      <c r="O265" s="105"/>
      <c r="P265" s="105"/>
      <c r="Q265" s="105"/>
      <c r="R265" s="105"/>
      <c r="S265" s="105"/>
    </row>
    <row r="266" spans="2:19" s="104" customFormat="1" ht="15" customHeight="1" x14ac:dyDescent="0.2">
      <c r="B266" s="105"/>
      <c r="C266" s="99"/>
      <c r="D266" s="105"/>
      <c r="E266" s="105"/>
      <c r="F266" s="105"/>
      <c r="G266" s="105"/>
      <c r="H266" s="105"/>
      <c r="I266" s="105"/>
      <c r="J266" s="105"/>
      <c r="K266" s="105"/>
      <c r="L266" s="105"/>
      <c r="M266" s="109"/>
      <c r="N266" s="105"/>
      <c r="O266" s="105"/>
      <c r="P266" s="105"/>
      <c r="Q266" s="105"/>
      <c r="R266" s="105"/>
      <c r="S266" s="105"/>
    </row>
    <row r="267" spans="2:19" s="104" customFormat="1" ht="15" customHeight="1" x14ac:dyDescent="0.2">
      <c r="B267" s="105"/>
      <c r="C267" s="99"/>
      <c r="D267" s="105"/>
      <c r="E267" s="105"/>
      <c r="F267" s="105"/>
      <c r="G267" s="105"/>
      <c r="H267" s="105"/>
      <c r="I267" s="105"/>
      <c r="J267" s="105"/>
      <c r="K267" s="105"/>
      <c r="L267" s="105"/>
      <c r="M267" s="109"/>
      <c r="N267" s="105"/>
      <c r="O267" s="105"/>
      <c r="P267" s="105"/>
      <c r="Q267" s="105"/>
      <c r="R267" s="105"/>
      <c r="S267" s="105"/>
    </row>
    <row r="268" spans="2:19" s="104" customFormat="1" ht="15" customHeight="1" x14ac:dyDescent="0.2">
      <c r="B268" s="105"/>
      <c r="C268" s="99"/>
      <c r="D268" s="105"/>
      <c r="E268" s="105"/>
      <c r="F268" s="105"/>
      <c r="G268" s="105"/>
      <c r="H268" s="105"/>
      <c r="I268" s="105"/>
      <c r="J268" s="105"/>
      <c r="K268" s="105"/>
      <c r="L268" s="105"/>
      <c r="M268" s="109"/>
      <c r="N268" s="105"/>
      <c r="O268" s="105"/>
      <c r="P268" s="105"/>
      <c r="Q268" s="105"/>
      <c r="R268" s="105"/>
      <c r="S268" s="105"/>
    </row>
    <row r="269" spans="2:19" s="104" customFormat="1" ht="15" customHeight="1" x14ac:dyDescent="0.2">
      <c r="B269" s="105"/>
      <c r="C269" s="99"/>
      <c r="D269" s="105"/>
      <c r="E269" s="105"/>
      <c r="F269" s="105"/>
      <c r="G269" s="105"/>
      <c r="H269" s="105"/>
      <c r="I269" s="105"/>
      <c r="J269" s="105"/>
      <c r="K269" s="105"/>
      <c r="L269" s="105"/>
      <c r="M269" s="109"/>
      <c r="N269" s="105"/>
      <c r="O269" s="105"/>
      <c r="P269" s="105"/>
      <c r="Q269" s="105"/>
      <c r="R269" s="105"/>
      <c r="S269" s="105"/>
    </row>
    <row r="270" spans="2:19" s="104" customFormat="1" ht="15" customHeight="1" x14ac:dyDescent="0.2">
      <c r="B270" s="105"/>
      <c r="C270" s="99"/>
      <c r="D270" s="105"/>
      <c r="E270" s="105"/>
      <c r="F270" s="105"/>
      <c r="G270" s="105"/>
      <c r="H270" s="105"/>
      <c r="I270" s="105"/>
      <c r="J270" s="105"/>
      <c r="K270" s="105"/>
      <c r="L270" s="105"/>
      <c r="M270" s="109"/>
      <c r="N270" s="105"/>
      <c r="O270" s="105"/>
      <c r="P270" s="105"/>
      <c r="Q270" s="105"/>
      <c r="R270" s="105"/>
      <c r="S270" s="105"/>
    </row>
    <row r="271" spans="2:19" s="104" customFormat="1" ht="15" customHeight="1" x14ac:dyDescent="0.2">
      <c r="B271" s="105"/>
      <c r="C271" s="99"/>
      <c r="D271" s="105"/>
      <c r="E271" s="105"/>
      <c r="F271" s="105"/>
      <c r="G271" s="105"/>
      <c r="H271" s="105"/>
      <c r="I271" s="105"/>
      <c r="J271" s="105"/>
      <c r="K271" s="105"/>
      <c r="L271" s="105"/>
      <c r="M271" s="109"/>
      <c r="N271" s="105"/>
      <c r="O271" s="105"/>
      <c r="P271" s="105"/>
      <c r="Q271" s="105"/>
      <c r="R271" s="105"/>
      <c r="S271" s="105"/>
    </row>
    <row r="272" spans="2:19" s="104" customFormat="1" ht="15" customHeight="1" x14ac:dyDescent="0.2">
      <c r="B272" s="105"/>
      <c r="C272" s="99"/>
      <c r="D272" s="105"/>
      <c r="E272" s="105"/>
      <c r="F272" s="105"/>
      <c r="G272" s="105"/>
      <c r="H272" s="105"/>
      <c r="I272" s="105"/>
      <c r="J272" s="105"/>
      <c r="K272" s="105"/>
      <c r="L272" s="105"/>
      <c r="M272" s="109"/>
      <c r="N272" s="105"/>
      <c r="O272" s="105"/>
      <c r="P272" s="105"/>
      <c r="Q272" s="105"/>
      <c r="R272" s="105"/>
      <c r="S272" s="105"/>
    </row>
    <row r="273" spans="2:19" s="104" customFormat="1" ht="15" customHeight="1" x14ac:dyDescent="0.2">
      <c r="B273" s="105"/>
      <c r="C273" s="99"/>
      <c r="D273" s="105"/>
      <c r="E273" s="105"/>
      <c r="F273" s="105"/>
      <c r="G273" s="105"/>
      <c r="H273" s="105"/>
      <c r="I273" s="105"/>
      <c r="J273" s="105"/>
      <c r="K273" s="105"/>
      <c r="L273" s="105"/>
      <c r="M273" s="109"/>
      <c r="N273" s="105"/>
      <c r="O273" s="105"/>
      <c r="P273" s="105"/>
      <c r="Q273" s="105"/>
      <c r="R273" s="105"/>
      <c r="S273" s="105"/>
    </row>
    <row r="274" spans="2:19" s="104" customFormat="1" ht="15" customHeight="1" x14ac:dyDescent="0.2">
      <c r="B274" s="105"/>
      <c r="C274" s="99"/>
      <c r="D274" s="105"/>
      <c r="E274" s="105"/>
      <c r="F274" s="105"/>
      <c r="G274" s="105"/>
      <c r="H274" s="105"/>
      <c r="I274" s="105"/>
      <c r="J274" s="105"/>
      <c r="K274" s="105"/>
      <c r="L274" s="105"/>
      <c r="M274" s="109"/>
      <c r="N274" s="105"/>
      <c r="O274" s="105"/>
      <c r="P274" s="105"/>
      <c r="Q274" s="105"/>
      <c r="R274" s="105"/>
      <c r="S274" s="105"/>
    </row>
    <row r="275" spans="2:19" s="104" customFormat="1" ht="15" customHeight="1" x14ac:dyDescent="0.2">
      <c r="B275" s="105"/>
      <c r="C275" s="99"/>
      <c r="D275" s="105"/>
      <c r="E275" s="105"/>
      <c r="F275" s="105"/>
      <c r="G275" s="105"/>
      <c r="H275" s="105"/>
      <c r="I275" s="105"/>
      <c r="J275" s="105"/>
      <c r="K275" s="105"/>
      <c r="L275" s="105"/>
      <c r="M275" s="109"/>
      <c r="N275" s="105"/>
      <c r="O275" s="105"/>
      <c r="P275" s="105"/>
      <c r="Q275" s="105"/>
      <c r="R275" s="105"/>
      <c r="S275" s="105"/>
    </row>
    <row r="276" spans="2:19" s="104" customFormat="1" ht="15" customHeight="1" x14ac:dyDescent="0.2">
      <c r="B276" s="105"/>
      <c r="C276" s="99"/>
      <c r="D276" s="105"/>
      <c r="E276" s="105"/>
      <c r="F276" s="105"/>
      <c r="G276" s="105"/>
      <c r="H276" s="105"/>
      <c r="I276" s="105"/>
      <c r="J276" s="105"/>
      <c r="K276" s="105"/>
      <c r="L276" s="105"/>
      <c r="M276" s="109"/>
      <c r="N276" s="105"/>
      <c r="O276" s="105"/>
      <c r="P276" s="105"/>
      <c r="Q276" s="105"/>
      <c r="R276" s="105"/>
      <c r="S276" s="105"/>
    </row>
    <row r="277" spans="2:19" s="104" customFormat="1" ht="15" customHeight="1" x14ac:dyDescent="0.2">
      <c r="B277" s="105"/>
      <c r="C277" s="99"/>
      <c r="D277" s="105"/>
      <c r="E277" s="105"/>
      <c r="F277" s="105"/>
      <c r="G277" s="105"/>
      <c r="H277" s="105"/>
      <c r="I277" s="105"/>
      <c r="J277" s="105"/>
      <c r="K277" s="105"/>
      <c r="L277" s="105"/>
      <c r="M277" s="109"/>
      <c r="N277" s="105"/>
      <c r="O277" s="105"/>
      <c r="P277" s="105"/>
      <c r="Q277" s="105"/>
      <c r="R277" s="105"/>
      <c r="S277" s="105"/>
    </row>
    <row r="278" spans="2:19" s="104" customFormat="1" ht="15" customHeight="1" x14ac:dyDescent="0.2">
      <c r="B278" s="105"/>
      <c r="C278" s="99"/>
      <c r="D278" s="105"/>
      <c r="E278" s="105"/>
      <c r="F278" s="105"/>
      <c r="G278" s="105"/>
      <c r="H278" s="105"/>
      <c r="I278" s="105"/>
      <c r="J278" s="105"/>
      <c r="K278" s="105"/>
      <c r="L278" s="105"/>
      <c r="M278" s="109"/>
      <c r="N278" s="105"/>
      <c r="O278" s="105"/>
      <c r="P278" s="105"/>
      <c r="Q278" s="105"/>
      <c r="R278" s="105"/>
      <c r="S278" s="105"/>
    </row>
    <row r="279" spans="2:19" s="104" customFormat="1" ht="15" customHeight="1" x14ac:dyDescent="0.2">
      <c r="B279" s="105"/>
      <c r="C279" s="99"/>
      <c r="D279" s="105"/>
      <c r="E279" s="105"/>
      <c r="F279" s="105"/>
      <c r="G279" s="105"/>
      <c r="H279" s="105"/>
      <c r="I279" s="105"/>
      <c r="J279" s="105"/>
      <c r="K279" s="105"/>
      <c r="L279" s="105"/>
      <c r="M279" s="109"/>
      <c r="N279" s="105"/>
      <c r="O279" s="105"/>
      <c r="P279" s="105"/>
      <c r="Q279" s="105"/>
      <c r="R279" s="105"/>
      <c r="S279" s="105"/>
    </row>
    <row r="280" spans="2:19" s="104" customFormat="1" ht="15" customHeight="1" x14ac:dyDescent="0.2">
      <c r="B280" s="105"/>
      <c r="C280" s="99"/>
      <c r="D280" s="105"/>
      <c r="E280" s="105"/>
      <c r="F280" s="105"/>
      <c r="G280" s="105"/>
      <c r="H280" s="105"/>
      <c r="I280" s="105"/>
      <c r="J280" s="105"/>
      <c r="K280" s="105"/>
      <c r="L280" s="105"/>
      <c r="M280" s="109"/>
      <c r="N280" s="105"/>
      <c r="O280" s="105"/>
      <c r="P280" s="105"/>
      <c r="Q280" s="105"/>
      <c r="R280" s="105"/>
      <c r="S280" s="105"/>
    </row>
    <row r="281" spans="2:19" s="104" customFormat="1" ht="15" customHeight="1" x14ac:dyDescent="0.2">
      <c r="B281" s="105"/>
      <c r="C281" s="99"/>
      <c r="D281" s="105"/>
      <c r="E281" s="105"/>
      <c r="F281" s="105"/>
      <c r="G281" s="105"/>
      <c r="H281" s="105"/>
      <c r="I281" s="105"/>
      <c r="J281" s="105"/>
      <c r="K281" s="105"/>
      <c r="L281" s="105"/>
      <c r="M281" s="109"/>
      <c r="N281" s="105"/>
      <c r="O281" s="105"/>
      <c r="P281" s="105"/>
      <c r="Q281" s="105"/>
      <c r="R281" s="105"/>
      <c r="S281" s="105"/>
    </row>
    <row r="282" spans="2:19" s="104" customFormat="1" ht="15" customHeight="1" x14ac:dyDescent="0.2">
      <c r="B282" s="105"/>
      <c r="C282" s="99"/>
      <c r="D282" s="105"/>
      <c r="E282" s="105"/>
      <c r="F282" s="105"/>
      <c r="G282" s="105"/>
      <c r="H282" s="105"/>
      <c r="I282" s="105"/>
      <c r="J282" s="105"/>
      <c r="K282" s="105"/>
      <c r="L282" s="105"/>
      <c r="M282" s="109"/>
      <c r="N282" s="105"/>
      <c r="O282" s="105"/>
      <c r="P282" s="105"/>
      <c r="Q282" s="105"/>
      <c r="R282" s="105"/>
      <c r="S282" s="105"/>
    </row>
    <row r="283" spans="2:19" s="104" customFormat="1" ht="15" customHeight="1" x14ac:dyDescent="0.2">
      <c r="B283" s="105"/>
      <c r="C283" s="99"/>
      <c r="D283" s="105"/>
      <c r="E283" s="105"/>
      <c r="F283" s="105"/>
      <c r="G283" s="105"/>
      <c r="H283" s="105"/>
      <c r="I283" s="105"/>
      <c r="J283" s="105"/>
      <c r="K283" s="105"/>
      <c r="L283" s="105"/>
      <c r="M283" s="109"/>
      <c r="N283" s="105"/>
      <c r="O283" s="105"/>
      <c r="P283" s="105"/>
      <c r="Q283" s="105"/>
      <c r="R283" s="105"/>
      <c r="S283" s="105"/>
    </row>
    <row r="284" spans="2:19" s="104" customFormat="1" ht="15" customHeight="1" x14ac:dyDescent="0.2">
      <c r="B284" s="105"/>
      <c r="C284" s="99"/>
      <c r="D284" s="105"/>
      <c r="E284" s="105"/>
      <c r="F284" s="105"/>
      <c r="G284" s="105"/>
      <c r="H284" s="105"/>
      <c r="I284" s="105"/>
      <c r="J284" s="105"/>
      <c r="K284" s="105"/>
      <c r="L284" s="105"/>
      <c r="M284" s="109"/>
      <c r="N284" s="105"/>
      <c r="O284" s="105"/>
      <c r="P284" s="105"/>
      <c r="Q284" s="105"/>
      <c r="R284" s="105"/>
      <c r="S284" s="105"/>
    </row>
    <row r="285" spans="2:19" s="104" customFormat="1" ht="15" customHeight="1" x14ac:dyDescent="0.2">
      <c r="B285" s="105"/>
      <c r="C285" s="99"/>
      <c r="D285" s="105"/>
      <c r="E285" s="105"/>
      <c r="F285" s="105"/>
      <c r="G285" s="105"/>
      <c r="H285" s="105"/>
      <c r="I285" s="105"/>
      <c r="J285" s="105"/>
      <c r="K285" s="105"/>
      <c r="L285" s="105"/>
      <c r="M285" s="109"/>
      <c r="N285" s="105"/>
      <c r="O285" s="105"/>
      <c r="P285" s="105"/>
      <c r="Q285" s="105"/>
      <c r="R285" s="105"/>
      <c r="S285" s="105"/>
    </row>
    <row r="286" spans="2:19" s="104" customFormat="1" ht="15" customHeight="1" x14ac:dyDescent="0.2">
      <c r="B286" s="105"/>
      <c r="C286" s="99"/>
      <c r="D286" s="105"/>
      <c r="E286" s="105"/>
      <c r="F286" s="105"/>
      <c r="G286" s="105"/>
      <c r="H286" s="105"/>
      <c r="I286" s="105"/>
      <c r="J286" s="105"/>
      <c r="K286" s="105"/>
      <c r="L286" s="105"/>
      <c r="M286" s="109"/>
      <c r="N286" s="105"/>
      <c r="O286" s="105"/>
      <c r="P286" s="105"/>
      <c r="Q286" s="105"/>
      <c r="R286" s="105"/>
      <c r="S286" s="105"/>
    </row>
    <row r="287" spans="2:19" s="104" customFormat="1" ht="15" customHeight="1" x14ac:dyDescent="0.2">
      <c r="B287" s="105"/>
      <c r="C287" s="99"/>
      <c r="D287" s="105"/>
      <c r="E287" s="105"/>
      <c r="F287" s="105"/>
      <c r="G287" s="105"/>
      <c r="H287" s="105"/>
      <c r="I287" s="105"/>
      <c r="J287" s="105"/>
      <c r="K287" s="105"/>
      <c r="L287" s="105"/>
      <c r="M287" s="109"/>
      <c r="N287" s="105"/>
      <c r="O287" s="105"/>
      <c r="P287" s="105"/>
      <c r="Q287" s="105"/>
      <c r="R287" s="105"/>
      <c r="S287" s="105"/>
    </row>
    <row r="288" spans="2:19" s="104" customFormat="1" ht="15" customHeight="1" x14ac:dyDescent="0.2">
      <c r="B288" s="105"/>
      <c r="C288" s="99"/>
      <c r="D288" s="105"/>
      <c r="E288" s="105"/>
      <c r="F288" s="105"/>
      <c r="G288" s="105"/>
      <c r="H288" s="105"/>
      <c r="I288" s="105"/>
      <c r="J288" s="105"/>
      <c r="K288" s="105"/>
      <c r="L288" s="105"/>
      <c r="M288" s="109"/>
      <c r="N288" s="105"/>
      <c r="O288" s="105"/>
      <c r="P288" s="105"/>
      <c r="Q288" s="105"/>
      <c r="R288" s="105"/>
      <c r="S288" s="105"/>
    </row>
    <row r="289" spans="2:19" s="104" customFormat="1" ht="15" customHeight="1" x14ac:dyDescent="0.2">
      <c r="B289" s="105"/>
      <c r="C289" s="99"/>
      <c r="D289" s="105"/>
      <c r="E289" s="105"/>
      <c r="F289" s="105"/>
      <c r="G289" s="105"/>
      <c r="H289" s="105"/>
      <c r="I289" s="105"/>
      <c r="J289" s="105"/>
      <c r="K289" s="105"/>
      <c r="L289" s="105"/>
      <c r="M289" s="109"/>
      <c r="N289" s="105"/>
      <c r="O289" s="105"/>
      <c r="P289" s="105"/>
      <c r="Q289" s="105"/>
      <c r="R289" s="105"/>
      <c r="S289" s="105"/>
    </row>
    <row r="290" spans="2:19" s="104" customFormat="1" ht="15" customHeight="1" x14ac:dyDescent="0.2">
      <c r="B290" s="105"/>
      <c r="C290" s="99"/>
      <c r="D290" s="105"/>
      <c r="E290" s="105"/>
      <c r="F290" s="105"/>
      <c r="G290" s="105"/>
      <c r="H290" s="105"/>
      <c r="I290" s="105"/>
      <c r="J290" s="105"/>
      <c r="K290" s="105"/>
      <c r="L290" s="105"/>
      <c r="M290" s="109"/>
      <c r="N290" s="105"/>
      <c r="O290" s="105"/>
      <c r="P290" s="105"/>
      <c r="Q290" s="105"/>
      <c r="R290" s="105"/>
      <c r="S290" s="105"/>
    </row>
    <row r="291" spans="2:19" s="104" customFormat="1" ht="15" customHeight="1" x14ac:dyDescent="0.2">
      <c r="B291" s="105"/>
      <c r="C291" s="99"/>
      <c r="D291" s="105"/>
      <c r="E291" s="105"/>
      <c r="F291" s="105"/>
      <c r="G291" s="105"/>
      <c r="H291" s="105"/>
      <c r="I291" s="105"/>
      <c r="J291" s="105"/>
      <c r="K291" s="105"/>
      <c r="L291" s="105"/>
      <c r="M291" s="109"/>
      <c r="N291" s="105"/>
      <c r="O291" s="105"/>
      <c r="P291" s="105"/>
      <c r="Q291" s="105"/>
      <c r="R291" s="105"/>
      <c r="S291" s="105"/>
    </row>
    <row r="292" spans="2:19" s="104" customFormat="1" ht="15" customHeight="1" x14ac:dyDescent="0.2">
      <c r="B292" s="105"/>
      <c r="C292" s="99"/>
      <c r="D292" s="105"/>
      <c r="E292" s="105"/>
      <c r="F292" s="105"/>
      <c r="G292" s="105"/>
      <c r="H292" s="105"/>
      <c r="I292" s="105"/>
      <c r="J292" s="105"/>
      <c r="K292" s="105"/>
      <c r="L292" s="105"/>
      <c r="M292" s="109"/>
      <c r="N292" s="105"/>
      <c r="O292" s="105"/>
      <c r="P292" s="105"/>
      <c r="Q292" s="105"/>
      <c r="R292" s="105"/>
      <c r="S292" s="105"/>
    </row>
    <row r="293" spans="2:19" s="104" customFormat="1" ht="15" customHeight="1" x14ac:dyDescent="0.2">
      <c r="B293" s="105"/>
      <c r="C293" s="99"/>
      <c r="D293" s="105"/>
      <c r="E293" s="105"/>
      <c r="F293" s="105"/>
      <c r="G293" s="105"/>
      <c r="H293" s="105"/>
      <c r="I293" s="105"/>
      <c r="J293" s="105"/>
      <c r="K293" s="105"/>
      <c r="L293" s="105"/>
      <c r="M293" s="109"/>
      <c r="N293" s="105"/>
      <c r="O293" s="105"/>
      <c r="P293" s="105"/>
      <c r="Q293" s="105"/>
      <c r="R293" s="105"/>
      <c r="S293" s="105"/>
    </row>
    <row r="294" spans="2:19" s="104" customFormat="1" ht="15" customHeight="1" x14ac:dyDescent="0.2">
      <c r="B294" s="105"/>
      <c r="C294" s="99"/>
      <c r="D294" s="105"/>
      <c r="E294" s="105"/>
      <c r="F294" s="105"/>
      <c r="G294" s="105"/>
      <c r="H294" s="105"/>
      <c r="I294" s="105"/>
      <c r="J294" s="105"/>
      <c r="K294" s="105"/>
      <c r="L294" s="105"/>
      <c r="M294" s="109"/>
      <c r="N294" s="105"/>
      <c r="O294" s="105"/>
      <c r="P294" s="105"/>
      <c r="Q294" s="105"/>
      <c r="R294" s="105"/>
      <c r="S294" s="105"/>
    </row>
    <row r="295" spans="2:19" s="104" customFormat="1" ht="15" customHeight="1" x14ac:dyDescent="0.2">
      <c r="B295" s="105"/>
      <c r="C295" s="99"/>
      <c r="D295" s="105"/>
      <c r="E295" s="105"/>
      <c r="F295" s="105"/>
      <c r="G295" s="105"/>
      <c r="H295" s="105"/>
      <c r="I295" s="105"/>
      <c r="J295" s="105"/>
      <c r="K295" s="105"/>
      <c r="L295" s="105"/>
      <c r="M295" s="109"/>
      <c r="N295" s="105"/>
      <c r="O295" s="105"/>
      <c r="P295" s="105"/>
      <c r="Q295" s="105"/>
      <c r="R295" s="105"/>
      <c r="S295" s="105"/>
    </row>
    <row r="296" spans="2:19" s="104" customFormat="1" ht="15" customHeight="1" x14ac:dyDescent="0.2">
      <c r="B296" s="105"/>
      <c r="C296" s="99"/>
      <c r="D296" s="105"/>
      <c r="E296" s="105"/>
      <c r="F296" s="105"/>
      <c r="G296" s="105"/>
      <c r="H296" s="105"/>
      <c r="I296" s="105"/>
      <c r="J296" s="105"/>
      <c r="K296" s="105"/>
      <c r="L296" s="105"/>
      <c r="M296" s="109"/>
      <c r="N296" s="105"/>
      <c r="O296" s="105"/>
      <c r="P296" s="105"/>
      <c r="Q296" s="105"/>
      <c r="R296" s="105"/>
      <c r="S296" s="105"/>
    </row>
    <row r="297" spans="2:19" s="104" customFormat="1" ht="15" customHeight="1" x14ac:dyDescent="0.2">
      <c r="B297" s="105"/>
      <c r="C297" s="99"/>
      <c r="D297" s="105"/>
      <c r="E297" s="105"/>
      <c r="F297" s="105"/>
      <c r="G297" s="105"/>
      <c r="H297" s="105"/>
      <c r="I297" s="105"/>
      <c r="J297" s="105"/>
      <c r="K297" s="105"/>
      <c r="L297" s="105"/>
      <c r="M297" s="109"/>
      <c r="N297" s="105"/>
      <c r="O297" s="105"/>
      <c r="P297" s="105"/>
      <c r="Q297" s="105"/>
      <c r="R297" s="105"/>
      <c r="S297" s="105"/>
    </row>
    <row r="298" spans="2:19" s="104" customFormat="1" ht="15" customHeight="1" x14ac:dyDescent="0.2">
      <c r="B298" s="105"/>
      <c r="C298" s="99"/>
      <c r="D298" s="105"/>
      <c r="E298" s="105"/>
      <c r="F298" s="105"/>
      <c r="G298" s="105"/>
      <c r="H298" s="105"/>
      <c r="I298" s="105"/>
      <c r="J298" s="105"/>
      <c r="K298" s="105"/>
      <c r="L298" s="105"/>
      <c r="M298" s="109"/>
      <c r="N298" s="105"/>
      <c r="O298" s="105"/>
      <c r="P298" s="105"/>
      <c r="Q298" s="105"/>
      <c r="R298" s="105"/>
      <c r="S298" s="105"/>
    </row>
    <row r="299" spans="2:19" s="104" customFormat="1" ht="15" customHeight="1" x14ac:dyDescent="0.2">
      <c r="B299" s="105"/>
      <c r="C299" s="99"/>
      <c r="D299" s="105"/>
      <c r="E299" s="105"/>
      <c r="F299" s="105"/>
      <c r="G299" s="105"/>
      <c r="H299" s="105"/>
      <c r="I299" s="105"/>
      <c r="J299" s="105"/>
      <c r="K299" s="105"/>
      <c r="L299" s="105"/>
      <c r="M299" s="109"/>
      <c r="N299" s="105"/>
      <c r="O299" s="105"/>
      <c r="P299" s="105"/>
      <c r="Q299" s="105"/>
      <c r="R299" s="105"/>
      <c r="S299" s="105"/>
    </row>
    <row r="300" spans="2:19" s="104" customFormat="1" ht="15" customHeight="1" x14ac:dyDescent="0.2">
      <c r="B300" s="105"/>
      <c r="C300" s="99"/>
      <c r="D300" s="105"/>
      <c r="E300" s="105"/>
      <c r="F300" s="105"/>
      <c r="G300" s="105"/>
      <c r="H300" s="105"/>
      <c r="I300" s="105"/>
      <c r="J300" s="105"/>
      <c r="K300" s="105"/>
      <c r="L300" s="105"/>
      <c r="M300" s="109"/>
      <c r="N300" s="105"/>
      <c r="O300" s="105"/>
      <c r="P300" s="105"/>
      <c r="Q300" s="105"/>
      <c r="R300" s="105"/>
      <c r="S300" s="105"/>
    </row>
    <row r="301" spans="2:19" s="104" customFormat="1" ht="15" customHeight="1" x14ac:dyDescent="0.2">
      <c r="B301" s="105"/>
      <c r="C301" s="99"/>
      <c r="D301" s="105"/>
      <c r="E301" s="105"/>
      <c r="F301" s="105"/>
      <c r="G301" s="105"/>
      <c r="H301" s="105"/>
      <c r="I301" s="105"/>
      <c r="J301" s="105"/>
      <c r="K301" s="105"/>
      <c r="L301" s="105"/>
      <c r="M301" s="109"/>
      <c r="N301" s="105"/>
      <c r="O301" s="105"/>
      <c r="P301" s="105"/>
      <c r="Q301" s="105"/>
      <c r="R301" s="105"/>
      <c r="S301" s="105"/>
    </row>
    <row r="302" spans="2:19" s="104" customFormat="1" ht="15" customHeight="1" x14ac:dyDescent="0.2">
      <c r="B302" s="105"/>
      <c r="C302" s="99"/>
      <c r="D302" s="105"/>
      <c r="E302" s="105"/>
      <c r="F302" s="105"/>
      <c r="G302" s="105"/>
      <c r="H302" s="105"/>
      <c r="I302" s="105"/>
      <c r="J302" s="105"/>
      <c r="K302" s="105"/>
      <c r="L302" s="105"/>
      <c r="M302" s="109"/>
      <c r="N302" s="105"/>
      <c r="O302" s="105"/>
      <c r="P302" s="105"/>
      <c r="Q302" s="105"/>
      <c r="R302" s="105"/>
      <c r="S302" s="105"/>
    </row>
    <row r="303" spans="2:19" s="104" customFormat="1" ht="15" customHeight="1" x14ac:dyDescent="0.2">
      <c r="B303" s="105"/>
      <c r="C303" s="99"/>
      <c r="D303" s="105"/>
      <c r="E303" s="105"/>
      <c r="F303" s="105"/>
      <c r="G303" s="105"/>
      <c r="H303" s="105"/>
      <c r="I303" s="105"/>
      <c r="J303" s="105"/>
      <c r="K303" s="105"/>
      <c r="L303" s="105"/>
      <c r="M303" s="109"/>
      <c r="N303" s="105"/>
      <c r="O303" s="105"/>
      <c r="P303" s="105"/>
      <c r="Q303" s="105"/>
      <c r="R303" s="105"/>
      <c r="S303" s="105"/>
    </row>
    <row r="304" spans="2:19" s="104" customFormat="1" ht="15" customHeight="1" x14ac:dyDescent="0.2">
      <c r="B304" s="105"/>
      <c r="C304" s="99"/>
      <c r="D304" s="105"/>
      <c r="E304" s="105"/>
      <c r="F304" s="105"/>
      <c r="G304" s="105"/>
      <c r="H304" s="105"/>
      <c r="I304" s="105"/>
      <c r="J304" s="105"/>
      <c r="K304" s="105"/>
      <c r="L304" s="105"/>
      <c r="M304" s="109"/>
      <c r="N304" s="105"/>
      <c r="O304" s="105"/>
      <c r="P304" s="105"/>
      <c r="Q304" s="105"/>
      <c r="R304" s="105"/>
      <c r="S304" s="105"/>
    </row>
    <row r="305" spans="2:19" s="104" customFormat="1" ht="15" customHeight="1" x14ac:dyDescent="0.2">
      <c r="B305" s="105"/>
      <c r="C305" s="99"/>
      <c r="D305" s="105"/>
      <c r="E305" s="105"/>
      <c r="F305" s="105"/>
      <c r="G305" s="105"/>
      <c r="H305" s="105"/>
      <c r="I305" s="105"/>
      <c r="J305" s="105"/>
      <c r="K305" s="105"/>
      <c r="L305" s="105"/>
      <c r="M305" s="109"/>
      <c r="N305" s="105"/>
      <c r="O305" s="105"/>
      <c r="P305" s="105"/>
      <c r="Q305" s="105"/>
      <c r="R305" s="105"/>
      <c r="S305" s="105"/>
    </row>
    <row r="306" spans="2:19" s="104" customFormat="1" ht="15" customHeight="1" x14ac:dyDescent="0.2">
      <c r="B306" s="105"/>
      <c r="C306" s="99"/>
      <c r="D306" s="105"/>
      <c r="E306" s="105"/>
      <c r="F306" s="105"/>
      <c r="G306" s="105"/>
      <c r="H306" s="105"/>
      <c r="I306" s="105"/>
      <c r="J306" s="105"/>
      <c r="K306" s="105"/>
      <c r="L306" s="105"/>
      <c r="M306" s="109"/>
      <c r="N306" s="105"/>
      <c r="O306" s="105"/>
      <c r="P306" s="105"/>
      <c r="Q306" s="105"/>
      <c r="R306" s="105"/>
      <c r="S306" s="105"/>
    </row>
    <row r="307" spans="2:19" s="104" customFormat="1" ht="15" customHeight="1" x14ac:dyDescent="0.2">
      <c r="B307" s="105"/>
      <c r="C307" s="99"/>
      <c r="D307" s="105"/>
      <c r="E307" s="105"/>
      <c r="F307" s="105"/>
      <c r="G307" s="105"/>
      <c r="H307" s="105"/>
      <c r="I307" s="105"/>
      <c r="J307" s="105"/>
      <c r="K307" s="105"/>
      <c r="L307" s="105"/>
      <c r="M307" s="109"/>
      <c r="N307" s="105"/>
      <c r="O307" s="105"/>
      <c r="P307" s="105"/>
      <c r="Q307" s="105"/>
      <c r="R307" s="105"/>
      <c r="S307" s="105"/>
    </row>
    <row r="308" spans="2:19" s="104" customFormat="1" ht="15" customHeight="1" x14ac:dyDescent="0.2">
      <c r="B308" s="105"/>
      <c r="C308" s="99"/>
      <c r="D308" s="105"/>
      <c r="E308" s="105"/>
      <c r="F308" s="105"/>
      <c r="G308" s="105"/>
      <c r="H308" s="105"/>
      <c r="I308" s="105"/>
      <c r="J308" s="105"/>
      <c r="K308" s="105"/>
      <c r="L308" s="105"/>
      <c r="M308" s="109"/>
      <c r="N308" s="105"/>
      <c r="O308" s="105"/>
      <c r="P308" s="105"/>
      <c r="Q308" s="105"/>
      <c r="R308" s="105"/>
      <c r="S308" s="105"/>
    </row>
    <row r="309" spans="2:19" s="104" customFormat="1" ht="15" customHeight="1" x14ac:dyDescent="0.2">
      <c r="B309" s="105"/>
      <c r="C309" s="99"/>
      <c r="D309" s="105"/>
      <c r="E309" s="105"/>
      <c r="F309" s="105"/>
      <c r="G309" s="105"/>
      <c r="H309" s="105"/>
      <c r="I309" s="105"/>
      <c r="J309" s="105"/>
      <c r="K309" s="105"/>
      <c r="L309" s="105"/>
      <c r="M309" s="109"/>
      <c r="N309" s="105"/>
      <c r="O309" s="105"/>
      <c r="P309" s="105"/>
      <c r="Q309" s="105"/>
      <c r="R309" s="105"/>
      <c r="S309" s="105"/>
    </row>
    <row r="310" spans="2:19" s="104" customFormat="1" ht="15" customHeight="1" x14ac:dyDescent="0.2">
      <c r="B310" s="105"/>
      <c r="C310" s="99"/>
      <c r="D310" s="105"/>
      <c r="E310" s="105"/>
      <c r="F310" s="105"/>
      <c r="G310" s="105"/>
      <c r="H310" s="105"/>
      <c r="I310" s="105"/>
      <c r="J310" s="105"/>
      <c r="K310" s="105"/>
      <c r="L310" s="105"/>
      <c r="M310" s="109"/>
      <c r="N310" s="105"/>
      <c r="O310" s="105"/>
      <c r="P310" s="105"/>
      <c r="Q310" s="105"/>
      <c r="R310" s="105"/>
      <c r="S310" s="105"/>
    </row>
    <row r="311" spans="2:19" s="104" customFormat="1" ht="15" customHeight="1" x14ac:dyDescent="0.2">
      <c r="B311" s="105"/>
      <c r="C311" s="99"/>
      <c r="D311" s="105"/>
      <c r="E311" s="105"/>
      <c r="F311" s="105"/>
      <c r="G311" s="105"/>
      <c r="H311" s="105"/>
      <c r="I311" s="105"/>
      <c r="J311" s="105"/>
      <c r="K311" s="105"/>
      <c r="L311" s="105"/>
      <c r="M311" s="109"/>
      <c r="N311" s="105"/>
      <c r="O311" s="105"/>
      <c r="P311" s="105"/>
      <c r="Q311" s="105"/>
      <c r="R311" s="105"/>
      <c r="S311" s="105"/>
    </row>
    <row r="312" spans="2:19" s="104" customFormat="1" ht="15" customHeight="1" x14ac:dyDescent="0.2">
      <c r="B312" s="105"/>
      <c r="C312" s="99"/>
      <c r="D312" s="105"/>
      <c r="E312" s="105"/>
      <c r="F312" s="105"/>
      <c r="G312" s="105"/>
      <c r="H312" s="105"/>
      <c r="I312" s="105"/>
      <c r="J312" s="105"/>
      <c r="K312" s="105"/>
      <c r="L312" s="105"/>
      <c r="M312" s="109"/>
      <c r="N312" s="105"/>
      <c r="O312" s="105"/>
      <c r="P312" s="105"/>
      <c r="Q312" s="105"/>
      <c r="R312" s="105"/>
      <c r="S312" s="105"/>
    </row>
    <row r="313" spans="2:19" s="104" customFormat="1" ht="15" customHeight="1" x14ac:dyDescent="0.2">
      <c r="B313" s="105"/>
      <c r="C313" s="99"/>
      <c r="D313" s="105"/>
      <c r="E313" s="105"/>
      <c r="F313" s="105"/>
      <c r="G313" s="105"/>
      <c r="H313" s="105"/>
      <c r="I313" s="105"/>
      <c r="J313" s="105"/>
      <c r="K313" s="105"/>
      <c r="L313" s="105"/>
      <c r="M313" s="109"/>
      <c r="N313" s="105"/>
      <c r="O313" s="105"/>
      <c r="P313" s="105"/>
      <c r="Q313" s="105"/>
      <c r="R313" s="105"/>
      <c r="S313" s="105"/>
    </row>
    <row r="314" spans="2:19" s="104" customFormat="1" ht="15" customHeight="1" x14ac:dyDescent="0.2">
      <c r="B314" s="105"/>
      <c r="C314" s="99"/>
      <c r="D314" s="105"/>
      <c r="E314" s="105"/>
      <c r="F314" s="105"/>
      <c r="G314" s="105"/>
      <c r="H314" s="105"/>
      <c r="I314" s="105"/>
      <c r="J314" s="105"/>
      <c r="K314" s="105"/>
      <c r="L314" s="105"/>
      <c r="M314" s="109"/>
      <c r="N314" s="105"/>
      <c r="O314" s="105"/>
      <c r="P314" s="105"/>
      <c r="Q314" s="105"/>
      <c r="R314" s="105"/>
      <c r="S314" s="105"/>
    </row>
    <row r="315" spans="2:19" s="104" customFormat="1" ht="15" customHeight="1" x14ac:dyDescent="0.2">
      <c r="B315" s="105"/>
      <c r="C315" s="99"/>
      <c r="D315" s="105"/>
      <c r="E315" s="105"/>
      <c r="F315" s="105"/>
      <c r="G315" s="105"/>
      <c r="H315" s="105"/>
      <c r="I315" s="105"/>
      <c r="J315" s="105"/>
      <c r="K315" s="105"/>
      <c r="L315" s="105"/>
      <c r="M315" s="109"/>
      <c r="N315" s="105"/>
      <c r="O315" s="105"/>
      <c r="P315" s="105"/>
      <c r="Q315" s="105"/>
      <c r="R315" s="105"/>
      <c r="S315" s="105"/>
    </row>
    <row r="316" spans="2:19" s="104" customFormat="1" ht="15" customHeight="1" x14ac:dyDescent="0.2">
      <c r="B316" s="105"/>
      <c r="C316" s="99"/>
      <c r="D316" s="105"/>
      <c r="E316" s="105"/>
      <c r="F316" s="105"/>
      <c r="G316" s="105"/>
      <c r="H316" s="105"/>
      <c r="I316" s="105"/>
      <c r="J316" s="105"/>
      <c r="K316" s="105"/>
      <c r="L316" s="105"/>
      <c r="M316" s="109"/>
      <c r="N316" s="105"/>
      <c r="O316" s="105"/>
      <c r="P316" s="105"/>
      <c r="Q316" s="105"/>
      <c r="R316" s="105"/>
      <c r="S316" s="105"/>
    </row>
    <row r="317" spans="2:19" s="104" customFormat="1" ht="15" customHeight="1" x14ac:dyDescent="0.2">
      <c r="B317" s="105"/>
      <c r="C317" s="99"/>
      <c r="D317" s="105"/>
      <c r="E317" s="105"/>
      <c r="F317" s="105"/>
      <c r="G317" s="105"/>
      <c r="H317" s="105"/>
      <c r="I317" s="105"/>
      <c r="J317" s="105"/>
      <c r="K317" s="105"/>
      <c r="L317" s="105"/>
      <c r="M317" s="109"/>
      <c r="N317" s="105"/>
      <c r="O317" s="105"/>
      <c r="P317" s="105"/>
      <c r="Q317" s="105"/>
      <c r="R317" s="105"/>
      <c r="S317" s="105"/>
    </row>
    <row r="318" spans="2:19" s="104" customFormat="1" ht="15" customHeight="1" x14ac:dyDescent="0.2">
      <c r="B318" s="105"/>
      <c r="C318" s="99"/>
      <c r="D318" s="105"/>
      <c r="E318" s="105"/>
      <c r="F318" s="105"/>
      <c r="G318" s="105"/>
      <c r="H318" s="105"/>
      <c r="I318" s="105"/>
      <c r="J318" s="105"/>
      <c r="K318" s="105"/>
      <c r="L318" s="105"/>
      <c r="M318" s="109"/>
      <c r="N318" s="105"/>
      <c r="O318" s="105"/>
      <c r="P318" s="105"/>
      <c r="Q318" s="105"/>
      <c r="R318" s="105"/>
      <c r="S318" s="105"/>
    </row>
    <row r="319" spans="2:19" s="104" customFormat="1" ht="15" customHeight="1" x14ac:dyDescent="0.2">
      <c r="B319" s="105"/>
      <c r="C319" s="99"/>
      <c r="D319" s="105"/>
      <c r="E319" s="105"/>
      <c r="F319" s="105"/>
      <c r="G319" s="105"/>
      <c r="H319" s="105"/>
      <c r="I319" s="105"/>
      <c r="J319" s="105"/>
      <c r="K319" s="105"/>
      <c r="L319" s="105"/>
      <c r="M319" s="109"/>
      <c r="N319" s="105"/>
      <c r="O319" s="105"/>
      <c r="P319" s="105"/>
      <c r="Q319" s="105"/>
      <c r="R319" s="105"/>
      <c r="S319" s="105"/>
    </row>
    <row r="320" spans="2:19" s="104" customFormat="1" ht="15" customHeight="1" x14ac:dyDescent="0.2">
      <c r="B320" s="105"/>
      <c r="C320" s="99"/>
      <c r="D320" s="105"/>
      <c r="E320" s="105"/>
      <c r="F320" s="105"/>
      <c r="G320" s="105"/>
      <c r="H320" s="105"/>
      <c r="I320" s="105"/>
      <c r="J320" s="105"/>
      <c r="K320" s="105"/>
      <c r="L320" s="105"/>
      <c r="M320" s="109"/>
      <c r="N320" s="105"/>
      <c r="O320" s="105"/>
      <c r="P320" s="105"/>
      <c r="Q320" s="105"/>
      <c r="R320" s="105"/>
      <c r="S320" s="105"/>
    </row>
    <row r="321" spans="2:19" s="104" customFormat="1" ht="15" customHeight="1" x14ac:dyDescent="0.2">
      <c r="B321" s="105"/>
      <c r="C321" s="99"/>
      <c r="D321" s="105"/>
      <c r="E321" s="105"/>
      <c r="F321" s="105"/>
      <c r="G321" s="105"/>
      <c r="H321" s="105"/>
      <c r="I321" s="105"/>
      <c r="J321" s="105"/>
      <c r="K321" s="105"/>
      <c r="L321" s="105"/>
      <c r="M321" s="109"/>
      <c r="N321" s="105"/>
      <c r="O321" s="105"/>
      <c r="P321" s="105"/>
      <c r="Q321" s="105"/>
      <c r="R321" s="105"/>
      <c r="S321" s="105"/>
    </row>
    <row r="322" spans="2:19" s="104" customFormat="1" ht="15" customHeight="1" x14ac:dyDescent="0.2">
      <c r="B322" s="105"/>
      <c r="C322" s="99"/>
      <c r="D322" s="105"/>
      <c r="E322" s="105"/>
      <c r="F322" s="105"/>
      <c r="G322" s="105"/>
      <c r="H322" s="105"/>
      <c r="I322" s="105"/>
      <c r="J322" s="105"/>
      <c r="K322" s="105"/>
      <c r="L322" s="105"/>
      <c r="M322" s="109"/>
      <c r="N322" s="105"/>
      <c r="O322" s="105"/>
      <c r="P322" s="105"/>
      <c r="Q322" s="105"/>
      <c r="R322" s="105"/>
      <c r="S322" s="105"/>
    </row>
    <row r="323" spans="2:19" s="104" customFormat="1" ht="15" customHeight="1" x14ac:dyDescent="0.2">
      <c r="B323" s="105"/>
      <c r="C323" s="99"/>
      <c r="D323" s="105"/>
      <c r="E323" s="105"/>
      <c r="F323" s="105"/>
      <c r="G323" s="105"/>
      <c r="H323" s="105"/>
      <c r="I323" s="105"/>
      <c r="J323" s="105"/>
      <c r="K323" s="105"/>
      <c r="L323" s="105"/>
      <c r="M323" s="109"/>
      <c r="N323" s="105"/>
      <c r="O323" s="105"/>
      <c r="P323" s="105"/>
      <c r="Q323" s="105"/>
      <c r="R323" s="105"/>
      <c r="S323" s="105"/>
    </row>
    <row r="324" spans="2:19" s="104" customFormat="1" ht="15" customHeight="1" x14ac:dyDescent="0.2">
      <c r="B324" s="105"/>
      <c r="C324" s="99"/>
      <c r="D324" s="105"/>
      <c r="E324" s="105"/>
      <c r="F324" s="105"/>
      <c r="G324" s="105"/>
      <c r="H324" s="105"/>
      <c r="I324" s="105"/>
      <c r="J324" s="105"/>
      <c r="K324" s="105"/>
      <c r="L324" s="105"/>
      <c r="M324" s="109"/>
      <c r="N324" s="105"/>
      <c r="O324" s="105"/>
      <c r="P324" s="105"/>
      <c r="Q324" s="105"/>
      <c r="R324" s="105"/>
      <c r="S324" s="105"/>
    </row>
    <row r="325" spans="2:19" s="104" customFormat="1" ht="15" customHeight="1" x14ac:dyDescent="0.2">
      <c r="B325" s="105"/>
      <c r="C325" s="99"/>
      <c r="D325" s="105"/>
      <c r="E325" s="105"/>
      <c r="F325" s="105"/>
      <c r="G325" s="105"/>
      <c r="H325" s="105"/>
      <c r="I325" s="105"/>
      <c r="J325" s="105"/>
      <c r="K325" s="105"/>
      <c r="L325" s="105"/>
      <c r="M325" s="109"/>
      <c r="N325" s="105"/>
      <c r="O325" s="105"/>
      <c r="P325" s="105"/>
      <c r="Q325" s="105"/>
      <c r="R325" s="105"/>
      <c r="S325" s="105"/>
    </row>
    <row r="326" spans="2:19" s="104" customFormat="1" ht="15" customHeight="1" x14ac:dyDescent="0.2">
      <c r="B326" s="105"/>
      <c r="C326" s="99"/>
      <c r="D326" s="105"/>
      <c r="E326" s="105"/>
      <c r="F326" s="105"/>
      <c r="G326" s="105"/>
      <c r="H326" s="105"/>
      <c r="I326" s="105"/>
      <c r="J326" s="105"/>
      <c r="K326" s="105"/>
      <c r="L326" s="105"/>
      <c r="M326" s="109"/>
      <c r="N326" s="105"/>
      <c r="O326" s="105"/>
      <c r="P326" s="105"/>
      <c r="Q326" s="105"/>
      <c r="R326" s="105"/>
      <c r="S326" s="105"/>
    </row>
    <row r="327" spans="2:19" s="104" customFormat="1" ht="15" customHeight="1" x14ac:dyDescent="0.2">
      <c r="B327" s="105"/>
      <c r="C327" s="99"/>
      <c r="D327" s="105"/>
      <c r="E327" s="105"/>
      <c r="F327" s="105"/>
      <c r="G327" s="105"/>
      <c r="H327" s="105"/>
      <c r="I327" s="105"/>
      <c r="J327" s="105"/>
      <c r="K327" s="105"/>
      <c r="L327" s="105"/>
      <c r="M327" s="109"/>
      <c r="N327" s="105"/>
      <c r="O327" s="105"/>
      <c r="P327" s="105"/>
      <c r="Q327" s="105"/>
      <c r="R327" s="105"/>
      <c r="S327" s="105"/>
    </row>
    <row r="328" spans="2:19" s="104" customFormat="1" ht="15" customHeight="1" x14ac:dyDescent="0.2">
      <c r="B328" s="105"/>
      <c r="C328" s="99"/>
      <c r="D328" s="105"/>
      <c r="E328" s="105"/>
      <c r="F328" s="105"/>
      <c r="G328" s="105"/>
      <c r="H328" s="105"/>
      <c r="I328" s="105"/>
      <c r="J328" s="105"/>
      <c r="K328" s="105"/>
      <c r="L328" s="105"/>
      <c r="M328" s="109"/>
      <c r="N328" s="105"/>
      <c r="O328" s="105"/>
      <c r="P328" s="105"/>
      <c r="Q328" s="105"/>
      <c r="R328" s="105"/>
      <c r="S328" s="105"/>
    </row>
    <row r="329" spans="2:19" s="104" customFormat="1" ht="15" customHeight="1" x14ac:dyDescent="0.2">
      <c r="B329" s="105"/>
      <c r="C329" s="99"/>
      <c r="D329" s="105"/>
      <c r="E329" s="105"/>
      <c r="F329" s="105"/>
      <c r="G329" s="105"/>
      <c r="H329" s="105"/>
      <c r="I329" s="105"/>
      <c r="J329" s="105"/>
      <c r="K329" s="105"/>
      <c r="L329" s="105"/>
      <c r="M329" s="109"/>
      <c r="N329" s="105"/>
      <c r="O329" s="105"/>
      <c r="P329" s="105"/>
      <c r="Q329" s="105"/>
      <c r="R329" s="105"/>
      <c r="S329" s="105"/>
    </row>
    <row r="330" spans="2:19" s="104" customFormat="1" ht="15" customHeight="1" x14ac:dyDescent="0.2">
      <c r="B330" s="105"/>
      <c r="C330" s="99"/>
      <c r="D330" s="105"/>
      <c r="E330" s="105"/>
      <c r="F330" s="105"/>
      <c r="G330" s="105"/>
      <c r="H330" s="105"/>
      <c r="I330" s="105"/>
      <c r="J330" s="105"/>
      <c r="K330" s="105"/>
      <c r="L330" s="105"/>
      <c r="M330" s="109"/>
      <c r="N330" s="105"/>
      <c r="O330" s="105"/>
      <c r="P330" s="105"/>
      <c r="Q330" s="105"/>
      <c r="R330" s="105"/>
      <c r="S330" s="105"/>
    </row>
    <row r="331" spans="2:19" s="104" customFormat="1" ht="15" customHeight="1" x14ac:dyDescent="0.2">
      <c r="B331" s="105"/>
      <c r="C331" s="99"/>
      <c r="D331" s="105"/>
      <c r="E331" s="105"/>
      <c r="F331" s="105"/>
      <c r="G331" s="105"/>
      <c r="H331" s="105"/>
      <c r="I331" s="105"/>
      <c r="J331" s="105"/>
      <c r="K331" s="105"/>
      <c r="L331" s="105"/>
      <c r="M331" s="109"/>
      <c r="N331" s="105"/>
      <c r="O331" s="105"/>
      <c r="P331" s="105"/>
      <c r="Q331" s="105"/>
      <c r="R331" s="105"/>
      <c r="S331" s="105"/>
    </row>
    <row r="332" spans="2:19" s="104" customFormat="1" ht="15" customHeight="1" x14ac:dyDescent="0.2">
      <c r="B332" s="105"/>
      <c r="C332" s="99"/>
      <c r="D332" s="105"/>
      <c r="E332" s="105"/>
      <c r="F332" s="105"/>
      <c r="G332" s="105"/>
      <c r="H332" s="105"/>
      <c r="I332" s="105"/>
      <c r="J332" s="105"/>
      <c r="K332" s="105"/>
      <c r="L332" s="105"/>
      <c r="M332" s="109"/>
      <c r="N332" s="105"/>
      <c r="O332" s="105"/>
      <c r="P332" s="105"/>
      <c r="Q332" s="105"/>
      <c r="R332" s="105"/>
      <c r="S332" s="105"/>
    </row>
    <row r="333" spans="2:19" s="104" customFormat="1" ht="15" customHeight="1" x14ac:dyDescent="0.2">
      <c r="B333" s="105"/>
      <c r="C333" s="99"/>
      <c r="D333" s="105"/>
      <c r="E333" s="105"/>
      <c r="F333" s="105"/>
      <c r="G333" s="105"/>
      <c r="H333" s="105"/>
      <c r="I333" s="105"/>
      <c r="J333" s="105"/>
      <c r="K333" s="105"/>
      <c r="L333" s="105"/>
      <c r="M333" s="109"/>
      <c r="N333" s="105"/>
      <c r="O333" s="105"/>
      <c r="P333" s="105"/>
      <c r="Q333" s="105"/>
      <c r="R333" s="105"/>
      <c r="S333" s="105"/>
    </row>
    <row r="334" spans="2:19" s="104" customFormat="1" ht="15" customHeight="1" x14ac:dyDescent="0.2">
      <c r="B334" s="105"/>
      <c r="C334" s="99"/>
      <c r="D334" s="105"/>
      <c r="E334" s="105"/>
      <c r="F334" s="105"/>
      <c r="G334" s="105"/>
      <c r="H334" s="105"/>
      <c r="I334" s="105"/>
      <c r="J334" s="105"/>
      <c r="K334" s="105"/>
      <c r="L334" s="105"/>
      <c r="M334" s="109"/>
      <c r="N334" s="105"/>
      <c r="O334" s="105"/>
      <c r="P334" s="105"/>
      <c r="Q334" s="105"/>
      <c r="R334" s="105"/>
      <c r="S334" s="105"/>
    </row>
    <row r="335" spans="2:19" s="104" customFormat="1" ht="15" customHeight="1" x14ac:dyDescent="0.2">
      <c r="B335" s="105"/>
      <c r="C335" s="99"/>
      <c r="D335" s="105"/>
      <c r="E335" s="105"/>
      <c r="F335" s="105"/>
      <c r="G335" s="105"/>
      <c r="H335" s="105"/>
      <c r="I335" s="105"/>
      <c r="J335" s="105"/>
      <c r="K335" s="105"/>
      <c r="L335" s="105"/>
      <c r="M335" s="109"/>
      <c r="N335" s="105"/>
      <c r="O335" s="105"/>
      <c r="P335" s="105"/>
      <c r="Q335" s="105"/>
      <c r="R335" s="105"/>
      <c r="S335" s="105"/>
    </row>
    <row r="336" spans="2:19" s="104" customFormat="1" ht="15" customHeight="1" x14ac:dyDescent="0.2">
      <c r="B336" s="105"/>
      <c r="C336" s="99"/>
      <c r="D336" s="105"/>
      <c r="E336" s="105"/>
      <c r="F336" s="105"/>
      <c r="G336" s="105"/>
      <c r="H336" s="105"/>
      <c r="I336" s="105"/>
      <c r="J336" s="105"/>
      <c r="K336" s="105"/>
      <c r="L336" s="105"/>
      <c r="M336" s="109"/>
      <c r="N336" s="105"/>
      <c r="O336" s="105"/>
      <c r="P336" s="105"/>
      <c r="Q336" s="105"/>
      <c r="R336" s="105"/>
      <c r="S336" s="105"/>
    </row>
    <row r="337" spans="2:19" s="104" customFormat="1" ht="15" customHeight="1" x14ac:dyDescent="0.2">
      <c r="B337" s="105"/>
      <c r="C337" s="99"/>
      <c r="D337" s="105"/>
      <c r="E337" s="105"/>
      <c r="F337" s="105"/>
      <c r="G337" s="105"/>
      <c r="H337" s="105"/>
      <c r="I337" s="105"/>
      <c r="J337" s="105"/>
      <c r="K337" s="105"/>
      <c r="L337" s="105"/>
      <c r="M337" s="109"/>
      <c r="N337" s="105"/>
      <c r="O337" s="105"/>
      <c r="P337" s="105"/>
      <c r="Q337" s="105"/>
      <c r="R337" s="105"/>
      <c r="S337" s="105"/>
    </row>
    <row r="338" spans="2:19" s="104" customFormat="1" ht="15" customHeight="1" x14ac:dyDescent="0.2">
      <c r="B338" s="105"/>
      <c r="C338" s="99"/>
      <c r="D338" s="105"/>
      <c r="E338" s="105"/>
      <c r="F338" s="105"/>
      <c r="G338" s="105"/>
      <c r="H338" s="105"/>
      <c r="I338" s="105"/>
      <c r="J338" s="105"/>
      <c r="K338" s="105"/>
      <c r="L338" s="105"/>
      <c r="M338" s="109"/>
      <c r="N338" s="105"/>
      <c r="O338" s="105"/>
      <c r="P338" s="105"/>
      <c r="Q338" s="105"/>
      <c r="R338" s="105"/>
      <c r="S338" s="105"/>
    </row>
    <row r="339" spans="2:19" s="104" customFormat="1" ht="15" customHeight="1" x14ac:dyDescent="0.2">
      <c r="B339" s="105"/>
      <c r="C339" s="99"/>
      <c r="D339" s="105"/>
      <c r="E339" s="105"/>
      <c r="F339" s="105"/>
      <c r="G339" s="105"/>
      <c r="H339" s="105"/>
      <c r="I339" s="105"/>
      <c r="J339" s="105"/>
      <c r="K339" s="105"/>
      <c r="L339" s="105"/>
      <c r="M339" s="109"/>
      <c r="N339" s="105"/>
      <c r="O339" s="105"/>
      <c r="P339" s="105"/>
      <c r="Q339" s="105"/>
      <c r="R339" s="105"/>
      <c r="S339" s="105"/>
    </row>
    <row r="340" spans="2:19" s="104" customFormat="1" ht="15" customHeight="1" x14ac:dyDescent="0.2">
      <c r="B340" s="105"/>
      <c r="C340" s="99"/>
      <c r="D340" s="105"/>
      <c r="E340" s="105"/>
      <c r="F340" s="105"/>
      <c r="G340" s="105"/>
      <c r="H340" s="105"/>
      <c r="I340" s="105"/>
      <c r="J340" s="105"/>
      <c r="K340" s="105"/>
      <c r="L340" s="105"/>
      <c r="M340" s="109"/>
      <c r="N340" s="105"/>
      <c r="O340" s="105"/>
      <c r="P340" s="105"/>
      <c r="Q340" s="105"/>
      <c r="R340" s="105"/>
      <c r="S340" s="105"/>
    </row>
    <row r="341" spans="2:19" s="104" customFormat="1" ht="15" customHeight="1" x14ac:dyDescent="0.2">
      <c r="B341" s="105"/>
      <c r="C341" s="99"/>
      <c r="D341" s="105"/>
      <c r="E341" s="105"/>
      <c r="F341" s="105"/>
      <c r="G341" s="105"/>
      <c r="H341" s="105"/>
      <c r="I341" s="105"/>
      <c r="J341" s="105"/>
      <c r="K341" s="105"/>
      <c r="L341" s="105"/>
      <c r="M341" s="109"/>
      <c r="N341" s="105"/>
      <c r="O341" s="105"/>
      <c r="P341" s="105"/>
      <c r="Q341" s="105"/>
      <c r="R341" s="105"/>
      <c r="S341" s="105"/>
    </row>
    <row r="342" spans="2:19" s="104" customFormat="1" ht="15" customHeight="1" x14ac:dyDescent="0.2">
      <c r="B342" s="105"/>
      <c r="C342" s="99"/>
      <c r="D342" s="105"/>
      <c r="E342" s="105"/>
      <c r="F342" s="105"/>
      <c r="G342" s="105"/>
      <c r="H342" s="105"/>
      <c r="I342" s="105"/>
      <c r="J342" s="105"/>
      <c r="K342" s="105"/>
      <c r="L342" s="105"/>
      <c r="M342" s="109"/>
      <c r="N342" s="105"/>
      <c r="O342" s="105"/>
      <c r="P342" s="105"/>
      <c r="Q342" s="105"/>
      <c r="R342" s="105"/>
      <c r="S342" s="105"/>
    </row>
    <row r="343" spans="2:19" s="104" customFormat="1" ht="15" customHeight="1" x14ac:dyDescent="0.2">
      <c r="B343" s="105"/>
      <c r="C343" s="99"/>
      <c r="D343" s="105"/>
      <c r="E343" s="105"/>
      <c r="F343" s="105"/>
      <c r="G343" s="105"/>
      <c r="H343" s="105"/>
      <c r="I343" s="105"/>
      <c r="J343" s="105"/>
      <c r="K343" s="105"/>
      <c r="L343" s="105"/>
      <c r="M343" s="109"/>
      <c r="N343" s="105"/>
      <c r="O343" s="105"/>
      <c r="P343" s="105"/>
      <c r="Q343" s="105"/>
      <c r="R343" s="105"/>
      <c r="S343" s="105"/>
    </row>
    <row r="344" spans="2:19" s="104" customFormat="1" ht="15" customHeight="1" x14ac:dyDescent="0.2">
      <c r="B344" s="105"/>
      <c r="C344" s="99"/>
      <c r="D344" s="105"/>
      <c r="E344" s="105"/>
      <c r="F344" s="105"/>
      <c r="G344" s="105"/>
      <c r="H344" s="105"/>
      <c r="I344" s="105"/>
      <c r="J344" s="105"/>
      <c r="K344" s="105"/>
      <c r="L344" s="105"/>
      <c r="M344" s="109"/>
      <c r="N344" s="105"/>
      <c r="O344" s="105"/>
      <c r="P344" s="105"/>
      <c r="Q344" s="105"/>
      <c r="R344" s="105"/>
      <c r="S344" s="105"/>
    </row>
    <row r="345" spans="2:19" s="104" customFormat="1" ht="15" customHeight="1" x14ac:dyDescent="0.2">
      <c r="B345" s="105"/>
      <c r="C345" s="99"/>
      <c r="D345" s="105"/>
      <c r="E345" s="105"/>
      <c r="F345" s="105"/>
      <c r="G345" s="105"/>
      <c r="H345" s="105"/>
      <c r="I345" s="105"/>
      <c r="J345" s="105"/>
      <c r="K345" s="105"/>
      <c r="L345" s="105"/>
      <c r="M345" s="109"/>
      <c r="N345" s="105"/>
      <c r="O345" s="105"/>
      <c r="P345" s="105"/>
      <c r="Q345" s="105"/>
      <c r="R345" s="105"/>
      <c r="S345" s="105"/>
    </row>
    <row r="346" spans="2:19" s="104" customFormat="1" ht="15" customHeight="1" x14ac:dyDescent="0.2">
      <c r="B346" s="105"/>
      <c r="C346" s="99"/>
      <c r="D346" s="105"/>
      <c r="E346" s="105"/>
      <c r="F346" s="105"/>
      <c r="G346" s="105"/>
      <c r="H346" s="105"/>
      <c r="I346" s="105"/>
      <c r="J346" s="105"/>
      <c r="K346" s="105"/>
      <c r="L346" s="105"/>
      <c r="M346" s="109"/>
      <c r="N346" s="105"/>
      <c r="O346" s="105"/>
      <c r="P346" s="105"/>
      <c r="Q346" s="105"/>
      <c r="R346" s="105"/>
      <c r="S346" s="105"/>
    </row>
    <row r="347" spans="2:19" s="104" customFormat="1" ht="15" customHeight="1" x14ac:dyDescent="0.2">
      <c r="B347" s="105"/>
      <c r="C347" s="99"/>
      <c r="D347" s="105"/>
      <c r="E347" s="105"/>
      <c r="F347" s="105"/>
      <c r="G347" s="105"/>
      <c r="H347" s="105"/>
      <c r="I347" s="105"/>
      <c r="J347" s="105"/>
      <c r="K347" s="105"/>
      <c r="L347" s="105"/>
      <c r="M347" s="109"/>
      <c r="N347" s="105"/>
      <c r="O347" s="105"/>
      <c r="P347" s="105"/>
      <c r="Q347" s="105"/>
      <c r="R347" s="105"/>
      <c r="S347" s="105"/>
    </row>
    <row r="348" spans="2:19" s="104" customFormat="1" ht="15" customHeight="1" x14ac:dyDescent="0.2">
      <c r="B348" s="105"/>
      <c r="C348" s="99"/>
      <c r="D348" s="105"/>
      <c r="E348" s="105"/>
      <c r="F348" s="105"/>
      <c r="G348" s="105"/>
      <c r="H348" s="105"/>
      <c r="I348" s="105"/>
      <c r="J348" s="105"/>
      <c r="K348" s="105"/>
      <c r="L348" s="105"/>
      <c r="M348" s="109"/>
      <c r="N348" s="105"/>
      <c r="O348" s="105"/>
      <c r="P348" s="105"/>
      <c r="Q348" s="105"/>
      <c r="R348" s="105"/>
      <c r="S348" s="105"/>
    </row>
    <row r="349" spans="2:19" s="104" customFormat="1" ht="15" customHeight="1" x14ac:dyDescent="0.2">
      <c r="B349" s="105"/>
      <c r="C349" s="99"/>
      <c r="D349" s="105"/>
      <c r="E349" s="105"/>
      <c r="F349" s="105"/>
      <c r="G349" s="105"/>
      <c r="H349" s="105"/>
      <c r="I349" s="105"/>
      <c r="J349" s="105"/>
      <c r="K349" s="105"/>
      <c r="L349" s="105"/>
      <c r="M349" s="109"/>
      <c r="N349" s="105"/>
      <c r="O349" s="105"/>
      <c r="P349" s="105"/>
      <c r="Q349" s="105"/>
      <c r="R349" s="105"/>
      <c r="S349" s="105"/>
    </row>
    <row r="350" spans="2:19" s="104" customFormat="1" ht="15" customHeight="1" x14ac:dyDescent="0.2">
      <c r="B350" s="105"/>
      <c r="C350" s="99"/>
      <c r="D350" s="105"/>
      <c r="E350" s="105"/>
      <c r="F350" s="105"/>
      <c r="G350" s="105"/>
      <c r="H350" s="105"/>
      <c r="I350" s="105"/>
      <c r="J350" s="105"/>
      <c r="K350" s="105"/>
      <c r="L350" s="105"/>
      <c r="M350" s="109"/>
      <c r="N350" s="105"/>
      <c r="O350" s="105"/>
      <c r="P350" s="105"/>
      <c r="Q350" s="105"/>
      <c r="R350" s="105"/>
      <c r="S350" s="105"/>
    </row>
    <row r="351" spans="2:19" s="104" customFormat="1" ht="15" customHeight="1" x14ac:dyDescent="0.2">
      <c r="B351" s="105"/>
      <c r="C351" s="99"/>
      <c r="D351" s="105"/>
      <c r="E351" s="105"/>
      <c r="F351" s="105"/>
      <c r="G351" s="105"/>
      <c r="H351" s="105"/>
      <c r="I351" s="105"/>
      <c r="J351" s="105"/>
      <c r="K351" s="105"/>
      <c r="L351" s="105"/>
      <c r="M351" s="109"/>
      <c r="N351" s="105"/>
      <c r="O351" s="105"/>
      <c r="P351" s="105"/>
      <c r="Q351" s="105"/>
      <c r="R351" s="105"/>
      <c r="S351" s="105"/>
    </row>
    <row r="352" spans="2:19" s="104" customFormat="1" ht="15" customHeight="1" x14ac:dyDescent="0.2">
      <c r="B352" s="105"/>
      <c r="C352" s="99"/>
      <c r="D352" s="105"/>
      <c r="E352" s="105"/>
      <c r="F352" s="105"/>
      <c r="G352" s="105"/>
      <c r="H352" s="105"/>
      <c r="I352" s="105"/>
      <c r="J352" s="105"/>
      <c r="K352" s="105"/>
      <c r="L352" s="105"/>
      <c r="M352" s="109"/>
      <c r="N352" s="105"/>
      <c r="O352" s="105"/>
      <c r="P352" s="105"/>
      <c r="Q352" s="105"/>
      <c r="R352" s="105"/>
      <c r="S352" s="105"/>
    </row>
    <row r="353" spans="2:19" s="104" customFormat="1" ht="15" customHeight="1" x14ac:dyDescent="0.2">
      <c r="B353" s="105"/>
      <c r="C353" s="99"/>
      <c r="D353" s="105"/>
      <c r="E353" s="105"/>
      <c r="F353" s="105"/>
      <c r="G353" s="105"/>
      <c r="H353" s="105"/>
      <c r="I353" s="105"/>
      <c r="J353" s="105"/>
      <c r="K353" s="105"/>
      <c r="L353" s="105"/>
      <c r="M353" s="109"/>
      <c r="N353" s="105"/>
      <c r="O353" s="105"/>
      <c r="P353" s="105"/>
      <c r="Q353" s="105"/>
      <c r="R353" s="105"/>
      <c r="S353" s="105"/>
    </row>
    <row r="354" spans="2:19" s="104" customFormat="1" ht="15" customHeight="1" x14ac:dyDescent="0.2">
      <c r="B354" s="105"/>
      <c r="C354" s="99"/>
      <c r="D354" s="105"/>
      <c r="E354" s="105"/>
      <c r="F354" s="105"/>
      <c r="G354" s="105"/>
      <c r="H354" s="105"/>
      <c r="I354" s="105"/>
      <c r="J354" s="105"/>
      <c r="K354" s="105"/>
      <c r="L354" s="105"/>
      <c r="M354" s="109"/>
      <c r="N354" s="105"/>
      <c r="O354" s="105"/>
      <c r="P354" s="105"/>
      <c r="Q354" s="105"/>
      <c r="R354" s="105"/>
      <c r="S354" s="105"/>
    </row>
    <row r="355" spans="2:19" s="104" customFormat="1" ht="15" customHeight="1" x14ac:dyDescent="0.2">
      <c r="B355" s="105"/>
      <c r="C355" s="99"/>
      <c r="D355" s="105"/>
      <c r="E355" s="105"/>
      <c r="F355" s="105"/>
      <c r="G355" s="105"/>
      <c r="H355" s="105"/>
      <c r="I355" s="105"/>
      <c r="J355" s="105"/>
      <c r="K355" s="105"/>
      <c r="L355" s="105"/>
      <c r="M355" s="109"/>
      <c r="N355" s="105"/>
      <c r="O355" s="105"/>
      <c r="P355" s="105"/>
      <c r="Q355" s="105"/>
      <c r="R355" s="105"/>
      <c r="S355" s="105"/>
    </row>
    <row r="356" spans="2:19" s="104" customFormat="1" ht="15" customHeight="1" x14ac:dyDescent="0.2">
      <c r="B356" s="105"/>
      <c r="C356" s="99"/>
      <c r="D356" s="105"/>
      <c r="E356" s="105"/>
      <c r="F356" s="105"/>
      <c r="G356" s="105"/>
      <c r="H356" s="105"/>
      <c r="I356" s="105"/>
      <c r="J356" s="105"/>
      <c r="K356" s="105"/>
      <c r="L356" s="105"/>
      <c r="M356" s="109"/>
      <c r="N356" s="105"/>
      <c r="O356" s="105"/>
      <c r="P356" s="105"/>
      <c r="Q356" s="105"/>
      <c r="R356" s="105"/>
      <c r="S356" s="105"/>
    </row>
    <row r="357" spans="2:19" s="104" customFormat="1" ht="15" customHeight="1" x14ac:dyDescent="0.2">
      <c r="B357" s="105"/>
      <c r="C357" s="99"/>
      <c r="D357" s="105"/>
      <c r="E357" s="105"/>
      <c r="F357" s="105"/>
      <c r="G357" s="105"/>
      <c r="H357" s="105"/>
      <c r="I357" s="105"/>
      <c r="J357" s="105"/>
      <c r="K357" s="105"/>
      <c r="L357" s="105"/>
      <c r="M357" s="109"/>
      <c r="N357" s="105"/>
      <c r="O357" s="105"/>
      <c r="P357" s="105"/>
      <c r="Q357" s="105"/>
      <c r="R357" s="105"/>
      <c r="S357" s="105"/>
    </row>
    <row r="358" spans="2:19" s="104" customFormat="1" ht="15" customHeight="1" x14ac:dyDescent="0.2">
      <c r="B358" s="105"/>
      <c r="C358" s="99"/>
      <c r="D358" s="105"/>
      <c r="E358" s="105"/>
      <c r="F358" s="105"/>
      <c r="G358" s="105"/>
      <c r="H358" s="105"/>
      <c r="I358" s="105"/>
      <c r="J358" s="105"/>
      <c r="K358" s="105"/>
      <c r="L358" s="105"/>
      <c r="M358" s="109"/>
      <c r="N358" s="105"/>
      <c r="O358" s="105"/>
      <c r="P358" s="105"/>
      <c r="Q358" s="105"/>
      <c r="R358" s="105"/>
      <c r="S358" s="105"/>
    </row>
    <row r="359" spans="2:19" s="104" customFormat="1" ht="15" customHeight="1" x14ac:dyDescent="0.2">
      <c r="B359" s="105"/>
      <c r="C359" s="99"/>
      <c r="D359" s="105"/>
      <c r="E359" s="105"/>
      <c r="F359" s="105"/>
      <c r="G359" s="105"/>
      <c r="H359" s="105"/>
      <c r="I359" s="105"/>
      <c r="J359" s="105"/>
      <c r="K359" s="105"/>
      <c r="L359" s="105"/>
      <c r="M359" s="109"/>
      <c r="N359" s="105"/>
      <c r="O359" s="105"/>
      <c r="P359" s="105"/>
      <c r="Q359" s="105"/>
      <c r="R359" s="105"/>
      <c r="S359" s="105"/>
    </row>
    <row r="360" spans="2:19" s="104" customFormat="1" ht="15" customHeight="1" x14ac:dyDescent="0.2">
      <c r="B360" s="105"/>
      <c r="C360" s="99"/>
      <c r="D360" s="105"/>
      <c r="E360" s="105"/>
      <c r="F360" s="105"/>
      <c r="G360" s="105"/>
      <c r="H360" s="105"/>
      <c r="I360" s="105"/>
      <c r="J360" s="105"/>
      <c r="K360" s="105"/>
      <c r="L360" s="105"/>
      <c r="M360" s="109"/>
      <c r="N360" s="105"/>
      <c r="O360" s="105"/>
      <c r="P360" s="105"/>
      <c r="Q360" s="105"/>
      <c r="R360" s="105"/>
      <c r="S360" s="105"/>
    </row>
    <row r="361" spans="2:19" s="104" customFormat="1" ht="15" customHeight="1" x14ac:dyDescent="0.2">
      <c r="B361" s="105"/>
      <c r="C361" s="99"/>
      <c r="D361" s="105"/>
      <c r="E361" s="105"/>
      <c r="F361" s="105"/>
      <c r="G361" s="105"/>
      <c r="H361" s="105"/>
      <c r="I361" s="105"/>
      <c r="J361" s="105"/>
      <c r="K361" s="105"/>
      <c r="L361" s="105"/>
      <c r="M361" s="109"/>
      <c r="N361" s="105"/>
      <c r="O361" s="105"/>
      <c r="P361" s="105"/>
      <c r="Q361" s="105"/>
      <c r="R361" s="105"/>
      <c r="S361" s="105"/>
    </row>
    <row r="362" spans="2:19" s="104" customFormat="1" ht="15" customHeight="1" x14ac:dyDescent="0.2">
      <c r="B362" s="105"/>
      <c r="C362" s="99"/>
      <c r="D362" s="105"/>
      <c r="E362" s="105"/>
      <c r="F362" s="105"/>
      <c r="G362" s="105"/>
      <c r="H362" s="105"/>
      <c r="I362" s="105"/>
      <c r="J362" s="105"/>
      <c r="K362" s="105"/>
      <c r="L362" s="105"/>
      <c r="M362" s="109"/>
      <c r="N362" s="105"/>
      <c r="O362" s="105"/>
      <c r="P362" s="105"/>
      <c r="Q362" s="105"/>
      <c r="R362" s="105"/>
      <c r="S362" s="105"/>
    </row>
    <row r="363" spans="2:19" s="104" customFormat="1" ht="15" customHeight="1" x14ac:dyDescent="0.2">
      <c r="B363" s="105"/>
      <c r="C363" s="99"/>
      <c r="D363" s="105"/>
      <c r="E363" s="105"/>
      <c r="F363" s="105"/>
      <c r="G363" s="105"/>
      <c r="H363" s="105"/>
      <c r="I363" s="105"/>
      <c r="J363" s="105"/>
      <c r="K363" s="105"/>
      <c r="L363" s="105"/>
      <c r="M363" s="109"/>
      <c r="N363" s="105"/>
      <c r="O363" s="105"/>
      <c r="P363" s="105"/>
      <c r="Q363" s="105"/>
      <c r="R363" s="105"/>
      <c r="S363" s="105"/>
    </row>
    <row r="364" spans="2:19" s="104" customFormat="1" ht="15" customHeight="1" x14ac:dyDescent="0.2">
      <c r="B364" s="105"/>
      <c r="C364" s="99"/>
      <c r="D364" s="105"/>
      <c r="E364" s="105"/>
      <c r="F364" s="105"/>
      <c r="G364" s="105"/>
      <c r="H364" s="105"/>
      <c r="I364" s="105"/>
      <c r="J364" s="105"/>
      <c r="K364" s="105"/>
      <c r="L364" s="105"/>
      <c r="M364" s="109"/>
      <c r="N364" s="105"/>
      <c r="O364" s="105"/>
      <c r="P364" s="105"/>
      <c r="Q364" s="105"/>
      <c r="R364" s="105"/>
      <c r="S364" s="105"/>
    </row>
    <row r="365" spans="2:19" s="104" customFormat="1" ht="15" customHeight="1" x14ac:dyDescent="0.2">
      <c r="B365" s="105"/>
      <c r="C365" s="99"/>
      <c r="D365" s="105"/>
      <c r="E365" s="105"/>
      <c r="F365" s="105"/>
      <c r="G365" s="105"/>
      <c r="H365" s="105"/>
      <c r="I365" s="105"/>
      <c r="J365" s="105"/>
      <c r="K365" s="105"/>
      <c r="L365" s="105"/>
      <c r="M365" s="109"/>
      <c r="N365" s="105"/>
      <c r="O365" s="105"/>
      <c r="P365" s="105"/>
      <c r="Q365" s="105"/>
      <c r="R365" s="105"/>
      <c r="S365" s="105"/>
    </row>
    <row r="366" spans="2:19" s="104" customFormat="1" ht="15" customHeight="1" x14ac:dyDescent="0.2">
      <c r="B366" s="105"/>
      <c r="C366" s="99"/>
      <c r="D366" s="105"/>
      <c r="E366" s="105"/>
      <c r="F366" s="105"/>
      <c r="G366" s="105"/>
      <c r="H366" s="105"/>
      <c r="I366" s="105"/>
      <c r="J366" s="105"/>
      <c r="K366" s="105"/>
      <c r="L366" s="105"/>
      <c r="M366" s="109"/>
      <c r="N366" s="105"/>
      <c r="O366" s="105"/>
      <c r="P366" s="105"/>
      <c r="Q366" s="105"/>
      <c r="R366" s="105"/>
      <c r="S366" s="105"/>
    </row>
    <row r="367" spans="2:19" s="104" customFormat="1" ht="15" customHeight="1" x14ac:dyDescent="0.2">
      <c r="B367" s="105"/>
      <c r="C367" s="99"/>
      <c r="D367" s="105"/>
      <c r="E367" s="105"/>
      <c r="F367" s="105"/>
      <c r="G367" s="105"/>
      <c r="H367" s="105"/>
      <c r="I367" s="105"/>
      <c r="J367" s="105"/>
      <c r="K367" s="105"/>
      <c r="L367" s="105"/>
      <c r="M367" s="109"/>
      <c r="N367" s="105"/>
      <c r="O367" s="105"/>
      <c r="P367" s="105"/>
      <c r="Q367" s="105"/>
      <c r="R367" s="105"/>
      <c r="S367" s="105"/>
    </row>
    <row r="368" spans="2:19" s="104" customFormat="1" ht="15" customHeight="1" x14ac:dyDescent="0.2">
      <c r="B368" s="105"/>
      <c r="C368" s="99"/>
      <c r="D368" s="105"/>
      <c r="E368" s="105"/>
      <c r="F368" s="105"/>
      <c r="G368" s="105"/>
      <c r="H368" s="105"/>
      <c r="I368" s="105"/>
      <c r="J368" s="105"/>
      <c r="K368" s="105"/>
      <c r="L368" s="105"/>
      <c r="M368" s="109"/>
      <c r="N368" s="105"/>
      <c r="O368" s="105"/>
      <c r="P368" s="105"/>
      <c r="Q368" s="105"/>
      <c r="R368" s="105"/>
      <c r="S368" s="105"/>
    </row>
    <row r="369" spans="2:19" s="104" customFormat="1" ht="15" customHeight="1" x14ac:dyDescent="0.2">
      <c r="B369" s="105"/>
      <c r="C369" s="99"/>
      <c r="D369" s="105"/>
      <c r="E369" s="105"/>
      <c r="F369" s="105"/>
      <c r="G369" s="105"/>
      <c r="H369" s="105"/>
      <c r="I369" s="105"/>
      <c r="J369" s="105"/>
      <c r="K369" s="105"/>
      <c r="L369" s="105"/>
      <c r="M369" s="109"/>
      <c r="N369" s="105"/>
      <c r="O369" s="105"/>
      <c r="P369" s="105"/>
      <c r="Q369" s="105"/>
      <c r="R369" s="105"/>
      <c r="S369" s="105"/>
    </row>
    <row r="370" spans="2:19" s="104" customFormat="1" ht="15" customHeight="1" x14ac:dyDescent="0.2">
      <c r="B370" s="105"/>
      <c r="C370" s="99"/>
      <c r="D370" s="105"/>
      <c r="E370" s="105"/>
      <c r="F370" s="105"/>
      <c r="G370" s="105"/>
      <c r="H370" s="105"/>
      <c r="I370" s="105"/>
      <c r="J370" s="105"/>
      <c r="K370" s="105"/>
      <c r="L370" s="105"/>
      <c r="M370" s="109"/>
      <c r="N370" s="105"/>
      <c r="O370" s="105"/>
      <c r="P370" s="105"/>
      <c r="Q370" s="105"/>
      <c r="R370" s="105"/>
      <c r="S370" s="105"/>
    </row>
    <row r="371" spans="2:19" s="104" customFormat="1" ht="15" customHeight="1" x14ac:dyDescent="0.2">
      <c r="B371" s="105"/>
      <c r="C371" s="99"/>
      <c r="D371" s="105"/>
      <c r="E371" s="105"/>
      <c r="F371" s="105"/>
      <c r="G371" s="105"/>
      <c r="H371" s="105"/>
      <c r="I371" s="105"/>
      <c r="J371" s="105"/>
      <c r="K371" s="105"/>
      <c r="L371" s="105"/>
      <c r="M371" s="109"/>
      <c r="N371" s="105"/>
      <c r="O371" s="105"/>
      <c r="P371" s="105"/>
      <c r="Q371" s="105"/>
      <c r="R371" s="105"/>
      <c r="S371" s="105"/>
    </row>
    <row r="372" spans="2:19" s="104" customFormat="1" ht="15" customHeight="1" x14ac:dyDescent="0.2">
      <c r="B372" s="105"/>
      <c r="C372" s="99"/>
      <c r="D372" s="105"/>
      <c r="E372" s="105"/>
      <c r="F372" s="105"/>
      <c r="G372" s="105"/>
      <c r="H372" s="105"/>
      <c r="I372" s="105"/>
      <c r="J372" s="105"/>
      <c r="K372" s="105"/>
      <c r="L372" s="105"/>
      <c r="M372" s="109"/>
      <c r="N372" s="105"/>
      <c r="O372" s="105"/>
      <c r="P372" s="105"/>
      <c r="Q372" s="105"/>
      <c r="R372" s="105"/>
      <c r="S372" s="105"/>
    </row>
    <row r="373" spans="2:19" s="104" customFormat="1" ht="15" customHeight="1" x14ac:dyDescent="0.2">
      <c r="B373" s="105"/>
      <c r="C373" s="99"/>
      <c r="D373" s="105"/>
      <c r="E373" s="105"/>
      <c r="F373" s="105"/>
      <c r="G373" s="105"/>
      <c r="H373" s="105"/>
      <c r="I373" s="105"/>
      <c r="J373" s="105"/>
      <c r="K373" s="105"/>
      <c r="L373" s="105"/>
      <c r="M373" s="109"/>
      <c r="N373" s="105"/>
      <c r="O373" s="105"/>
      <c r="P373" s="105"/>
      <c r="Q373" s="105"/>
      <c r="R373" s="105"/>
      <c r="S373" s="105"/>
    </row>
    <row r="374" spans="2:19" s="104" customFormat="1" ht="15" customHeight="1" x14ac:dyDescent="0.2">
      <c r="B374" s="105"/>
      <c r="C374" s="99"/>
      <c r="D374" s="105"/>
      <c r="E374" s="105"/>
      <c r="F374" s="105"/>
      <c r="G374" s="105"/>
      <c r="H374" s="105"/>
      <c r="I374" s="105"/>
      <c r="J374" s="105"/>
      <c r="K374" s="105"/>
      <c r="L374" s="105"/>
      <c r="M374" s="109"/>
      <c r="N374" s="105"/>
      <c r="O374" s="105"/>
      <c r="P374" s="105"/>
      <c r="Q374" s="105"/>
      <c r="R374" s="105"/>
      <c r="S374" s="105"/>
    </row>
    <row r="375" spans="2:19" s="104" customFormat="1" ht="15" customHeight="1" x14ac:dyDescent="0.2">
      <c r="B375" s="105"/>
      <c r="C375" s="99"/>
      <c r="D375" s="105"/>
      <c r="E375" s="105"/>
      <c r="F375" s="105"/>
      <c r="G375" s="105"/>
      <c r="H375" s="105"/>
      <c r="I375" s="105"/>
      <c r="J375" s="105"/>
      <c r="K375" s="105"/>
      <c r="L375" s="105"/>
      <c r="M375" s="109"/>
      <c r="N375" s="105"/>
      <c r="O375" s="105"/>
      <c r="P375" s="105"/>
      <c r="Q375" s="105"/>
      <c r="R375" s="105"/>
      <c r="S375" s="105"/>
    </row>
    <row r="376" spans="2:19" s="104" customFormat="1" ht="15" customHeight="1" x14ac:dyDescent="0.2">
      <c r="B376" s="105"/>
      <c r="C376" s="99"/>
      <c r="D376" s="105"/>
      <c r="E376" s="105"/>
      <c r="F376" s="105"/>
      <c r="G376" s="105"/>
      <c r="H376" s="105"/>
      <c r="I376" s="105"/>
      <c r="J376" s="105"/>
      <c r="K376" s="105"/>
      <c r="L376" s="105"/>
      <c r="M376" s="109"/>
      <c r="N376" s="105"/>
      <c r="O376" s="105"/>
      <c r="P376" s="105"/>
      <c r="Q376" s="105"/>
      <c r="R376" s="105"/>
      <c r="S376" s="105"/>
    </row>
    <row r="377" spans="2:19" s="104" customFormat="1" ht="15" customHeight="1" x14ac:dyDescent="0.2">
      <c r="B377" s="105"/>
      <c r="C377" s="99"/>
      <c r="D377" s="105"/>
      <c r="E377" s="105"/>
      <c r="F377" s="105"/>
      <c r="G377" s="105"/>
      <c r="H377" s="105"/>
      <c r="I377" s="105"/>
      <c r="J377" s="105"/>
      <c r="K377" s="105"/>
      <c r="L377" s="105"/>
      <c r="M377" s="109"/>
      <c r="N377" s="105"/>
      <c r="O377" s="105"/>
      <c r="P377" s="105"/>
      <c r="Q377" s="105"/>
      <c r="R377" s="105"/>
      <c r="S377" s="105"/>
    </row>
    <row r="378" spans="2:19" s="104" customFormat="1" ht="15" customHeight="1" x14ac:dyDescent="0.2">
      <c r="B378" s="105"/>
      <c r="C378" s="99"/>
      <c r="D378" s="105"/>
      <c r="E378" s="105"/>
      <c r="F378" s="105"/>
      <c r="G378" s="105"/>
      <c r="H378" s="105"/>
      <c r="I378" s="105"/>
      <c r="J378" s="105"/>
      <c r="K378" s="105"/>
      <c r="L378" s="105"/>
      <c r="M378" s="109"/>
      <c r="N378" s="105"/>
      <c r="O378" s="105"/>
      <c r="P378" s="105"/>
      <c r="Q378" s="105"/>
      <c r="R378" s="105"/>
      <c r="S378" s="105"/>
    </row>
    <row r="379" spans="2:19" s="104" customFormat="1" ht="15" customHeight="1" x14ac:dyDescent="0.2">
      <c r="B379" s="105"/>
      <c r="C379" s="99"/>
      <c r="D379" s="105"/>
      <c r="E379" s="105"/>
      <c r="F379" s="105"/>
      <c r="G379" s="105"/>
      <c r="H379" s="105"/>
      <c r="I379" s="105"/>
      <c r="J379" s="105"/>
      <c r="K379" s="105"/>
      <c r="L379" s="105"/>
      <c r="M379" s="109"/>
      <c r="N379" s="105"/>
      <c r="O379" s="105"/>
      <c r="P379" s="105"/>
      <c r="Q379" s="105"/>
      <c r="R379" s="105"/>
      <c r="S379" s="105"/>
    </row>
    <row r="380" spans="2:19" s="104" customFormat="1" ht="15" customHeight="1" x14ac:dyDescent="0.2">
      <c r="B380" s="105"/>
      <c r="C380" s="99"/>
      <c r="D380" s="105"/>
      <c r="E380" s="105"/>
      <c r="F380" s="105"/>
      <c r="G380" s="105"/>
      <c r="H380" s="105"/>
      <c r="I380" s="105"/>
      <c r="J380" s="105"/>
      <c r="K380" s="105"/>
      <c r="L380" s="105"/>
      <c r="M380" s="109"/>
      <c r="N380" s="105"/>
      <c r="O380" s="105"/>
      <c r="P380" s="105"/>
      <c r="Q380" s="105"/>
      <c r="R380" s="105"/>
      <c r="S380" s="105"/>
    </row>
    <row r="381" spans="2:19" s="104" customFormat="1" ht="15" customHeight="1" x14ac:dyDescent="0.2">
      <c r="B381" s="105"/>
      <c r="C381" s="99"/>
      <c r="D381" s="105"/>
      <c r="E381" s="105"/>
      <c r="F381" s="105"/>
      <c r="G381" s="105"/>
      <c r="H381" s="105"/>
      <c r="I381" s="105"/>
      <c r="J381" s="105"/>
      <c r="K381" s="105"/>
      <c r="L381" s="105"/>
      <c r="M381" s="109"/>
      <c r="N381" s="105"/>
      <c r="O381" s="105"/>
      <c r="P381" s="105"/>
      <c r="Q381" s="105"/>
      <c r="R381" s="105"/>
      <c r="S381" s="105"/>
    </row>
    <row r="382" spans="2:19" s="104" customFormat="1" ht="15" customHeight="1" x14ac:dyDescent="0.2">
      <c r="B382" s="105"/>
      <c r="C382" s="99"/>
      <c r="D382" s="105"/>
      <c r="E382" s="105"/>
      <c r="F382" s="105"/>
      <c r="G382" s="105"/>
      <c r="H382" s="105"/>
      <c r="I382" s="105"/>
      <c r="J382" s="105"/>
      <c r="K382" s="105"/>
      <c r="L382" s="105"/>
      <c r="M382" s="109"/>
      <c r="N382" s="105"/>
      <c r="O382" s="105"/>
      <c r="P382" s="105"/>
      <c r="Q382" s="105"/>
      <c r="R382" s="105"/>
      <c r="S382" s="105"/>
    </row>
    <row r="383" spans="2:19" s="104" customFormat="1" ht="15" customHeight="1" x14ac:dyDescent="0.2">
      <c r="B383" s="105"/>
      <c r="C383" s="99"/>
      <c r="D383" s="105"/>
      <c r="E383" s="105"/>
      <c r="F383" s="105"/>
      <c r="G383" s="105"/>
      <c r="H383" s="105"/>
      <c r="I383" s="105"/>
      <c r="J383" s="105"/>
      <c r="K383" s="105"/>
      <c r="L383" s="105"/>
      <c r="M383" s="109"/>
      <c r="N383" s="105"/>
      <c r="O383" s="105"/>
      <c r="P383" s="105"/>
      <c r="Q383" s="105"/>
      <c r="R383" s="105"/>
      <c r="S383" s="105"/>
    </row>
    <row r="384" spans="2:19" s="104" customFormat="1" ht="15" customHeight="1" x14ac:dyDescent="0.2">
      <c r="B384" s="105"/>
      <c r="C384" s="99"/>
      <c r="D384" s="105"/>
      <c r="E384" s="105"/>
      <c r="F384" s="105"/>
      <c r="G384" s="105"/>
      <c r="H384" s="105"/>
      <c r="I384" s="105"/>
      <c r="J384" s="105"/>
      <c r="K384" s="105"/>
      <c r="L384" s="105"/>
      <c r="M384" s="109"/>
      <c r="N384" s="105"/>
      <c r="O384" s="105"/>
      <c r="P384" s="105"/>
      <c r="Q384" s="105"/>
      <c r="R384" s="105"/>
      <c r="S384" s="105"/>
    </row>
    <row r="385" spans="2:19" s="104" customFormat="1" ht="15" customHeight="1" x14ac:dyDescent="0.2">
      <c r="B385" s="105"/>
      <c r="C385" s="99"/>
      <c r="D385" s="105"/>
      <c r="E385" s="105"/>
      <c r="F385" s="105"/>
      <c r="G385" s="105"/>
      <c r="H385" s="105"/>
      <c r="I385" s="105"/>
      <c r="J385" s="105"/>
      <c r="K385" s="105"/>
      <c r="L385" s="105"/>
      <c r="M385" s="109"/>
      <c r="N385" s="105"/>
      <c r="O385" s="105"/>
      <c r="P385" s="105"/>
      <c r="Q385" s="105"/>
      <c r="R385" s="105"/>
      <c r="S385" s="105"/>
    </row>
    <row r="386" spans="2:19" s="104" customFormat="1" ht="15" customHeight="1" x14ac:dyDescent="0.2">
      <c r="B386" s="105"/>
      <c r="C386" s="99"/>
      <c r="D386" s="105"/>
      <c r="E386" s="105"/>
      <c r="F386" s="105"/>
      <c r="G386" s="105"/>
      <c r="H386" s="105"/>
      <c r="I386" s="105"/>
      <c r="J386" s="105"/>
      <c r="K386" s="105"/>
      <c r="L386" s="105"/>
      <c r="M386" s="109"/>
      <c r="N386" s="105"/>
      <c r="O386" s="105"/>
      <c r="P386" s="105"/>
      <c r="Q386" s="105"/>
      <c r="R386" s="105"/>
      <c r="S386" s="105"/>
    </row>
    <row r="387" spans="2:19" s="104" customFormat="1" ht="15" customHeight="1" x14ac:dyDescent="0.2">
      <c r="B387" s="105"/>
      <c r="C387" s="99"/>
      <c r="D387" s="105"/>
      <c r="E387" s="105"/>
      <c r="F387" s="105"/>
      <c r="G387" s="105"/>
      <c r="H387" s="105"/>
      <c r="I387" s="105"/>
      <c r="J387" s="105"/>
      <c r="K387" s="105"/>
      <c r="L387" s="105"/>
      <c r="M387" s="109"/>
      <c r="N387" s="105"/>
      <c r="O387" s="105"/>
      <c r="P387" s="105"/>
      <c r="Q387" s="105"/>
      <c r="R387" s="105"/>
      <c r="S387" s="105"/>
    </row>
    <row r="388" spans="2:19" s="104" customFormat="1" ht="15" customHeight="1" x14ac:dyDescent="0.2">
      <c r="B388" s="105"/>
      <c r="C388" s="99"/>
      <c r="D388" s="105"/>
      <c r="E388" s="105"/>
      <c r="F388" s="105"/>
      <c r="G388" s="105"/>
      <c r="H388" s="105"/>
      <c r="I388" s="105"/>
      <c r="J388" s="105"/>
      <c r="K388" s="105"/>
      <c r="L388" s="105"/>
      <c r="M388" s="109"/>
      <c r="N388" s="105"/>
      <c r="O388" s="105"/>
      <c r="P388" s="105"/>
      <c r="Q388" s="105"/>
      <c r="R388" s="105"/>
      <c r="S388" s="105"/>
    </row>
    <row r="389" spans="2:19" s="104" customFormat="1" ht="15" customHeight="1" x14ac:dyDescent="0.2">
      <c r="B389" s="105"/>
      <c r="C389" s="99"/>
      <c r="D389" s="105"/>
      <c r="E389" s="105"/>
      <c r="F389" s="105"/>
      <c r="G389" s="105"/>
      <c r="H389" s="105"/>
      <c r="I389" s="105"/>
      <c r="J389" s="105"/>
      <c r="K389" s="105"/>
      <c r="L389" s="105"/>
      <c r="M389" s="109"/>
      <c r="N389" s="105"/>
      <c r="O389" s="105"/>
      <c r="P389" s="105"/>
      <c r="Q389" s="105"/>
      <c r="R389" s="105"/>
      <c r="S389" s="105"/>
    </row>
    <row r="390" spans="2:19" s="104" customFormat="1" ht="15" customHeight="1" x14ac:dyDescent="0.2">
      <c r="B390" s="105"/>
      <c r="C390" s="99"/>
      <c r="D390" s="105"/>
      <c r="E390" s="105"/>
      <c r="F390" s="105"/>
      <c r="G390" s="105"/>
      <c r="H390" s="105"/>
      <c r="I390" s="105"/>
      <c r="J390" s="105"/>
      <c r="K390" s="105"/>
      <c r="L390" s="105"/>
      <c r="M390" s="109"/>
      <c r="N390" s="105"/>
      <c r="O390" s="105"/>
      <c r="P390" s="105"/>
      <c r="Q390" s="105"/>
      <c r="R390" s="105"/>
      <c r="S390" s="105"/>
    </row>
    <row r="391" spans="2:19" s="104" customFormat="1" ht="15" customHeight="1" x14ac:dyDescent="0.2">
      <c r="B391" s="105"/>
      <c r="C391" s="99"/>
      <c r="D391" s="105"/>
      <c r="E391" s="105"/>
      <c r="F391" s="105"/>
      <c r="G391" s="105"/>
      <c r="H391" s="105"/>
      <c r="I391" s="105"/>
      <c r="J391" s="105"/>
      <c r="K391" s="105"/>
      <c r="L391" s="105"/>
      <c r="M391" s="109"/>
      <c r="N391" s="105"/>
      <c r="O391" s="105"/>
      <c r="P391" s="105"/>
      <c r="Q391" s="105"/>
      <c r="R391" s="105"/>
      <c r="S391" s="105"/>
    </row>
    <row r="392" spans="2:19" s="104" customFormat="1" ht="15" customHeight="1" x14ac:dyDescent="0.2">
      <c r="B392" s="105"/>
      <c r="C392" s="99"/>
      <c r="D392" s="105"/>
      <c r="E392" s="105"/>
      <c r="F392" s="105"/>
      <c r="G392" s="105"/>
      <c r="H392" s="105"/>
      <c r="I392" s="105"/>
      <c r="J392" s="105"/>
      <c r="K392" s="105"/>
      <c r="L392" s="105"/>
      <c r="M392" s="109"/>
      <c r="N392" s="105"/>
      <c r="O392" s="105"/>
      <c r="P392" s="105"/>
      <c r="Q392" s="105"/>
      <c r="R392" s="105"/>
      <c r="S392" s="105"/>
    </row>
    <row r="393" spans="2:19" s="104" customFormat="1" ht="15" customHeight="1" x14ac:dyDescent="0.2">
      <c r="B393" s="105"/>
      <c r="C393" s="99"/>
      <c r="D393" s="105"/>
      <c r="E393" s="105"/>
      <c r="F393" s="105"/>
      <c r="G393" s="105"/>
      <c r="H393" s="105"/>
      <c r="I393" s="105"/>
      <c r="J393" s="105"/>
      <c r="K393" s="105"/>
      <c r="L393" s="105"/>
      <c r="M393" s="109"/>
      <c r="N393" s="105"/>
      <c r="O393" s="105"/>
      <c r="P393" s="105"/>
      <c r="Q393" s="105"/>
      <c r="R393" s="105"/>
      <c r="S393" s="105"/>
    </row>
    <row r="394" spans="2:19" s="104" customFormat="1" ht="15" customHeight="1" x14ac:dyDescent="0.2">
      <c r="B394" s="105"/>
      <c r="C394" s="99"/>
      <c r="D394" s="105"/>
      <c r="E394" s="105"/>
      <c r="F394" s="105"/>
      <c r="G394" s="105"/>
      <c r="H394" s="105"/>
      <c r="I394" s="105"/>
      <c r="J394" s="105"/>
      <c r="K394" s="105"/>
      <c r="L394" s="105"/>
      <c r="M394" s="109"/>
      <c r="N394" s="105"/>
      <c r="O394" s="105"/>
      <c r="P394" s="105"/>
      <c r="Q394" s="105"/>
      <c r="R394" s="105"/>
      <c r="S394" s="105"/>
    </row>
    <row r="395" spans="2:19" s="104" customFormat="1" ht="15" customHeight="1" x14ac:dyDescent="0.2">
      <c r="B395" s="105"/>
      <c r="C395" s="99"/>
      <c r="D395" s="105"/>
      <c r="E395" s="105"/>
      <c r="F395" s="105"/>
      <c r="G395" s="105"/>
      <c r="H395" s="105"/>
      <c r="I395" s="105"/>
      <c r="J395" s="105"/>
      <c r="K395" s="105"/>
      <c r="L395" s="105"/>
      <c r="M395" s="109"/>
      <c r="N395" s="105"/>
      <c r="O395" s="105"/>
      <c r="P395" s="105"/>
      <c r="Q395" s="105"/>
      <c r="R395" s="105"/>
      <c r="S395" s="105"/>
    </row>
    <row r="396" spans="2:19" s="104" customFormat="1" ht="15" customHeight="1" x14ac:dyDescent="0.2">
      <c r="B396" s="105"/>
      <c r="C396" s="99"/>
      <c r="D396" s="105"/>
      <c r="E396" s="105"/>
      <c r="F396" s="105"/>
      <c r="G396" s="105"/>
      <c r="H396" s="105"/>
      <c r="I396" s="105"/>
      <c r="J396" s="105"/>
      <c r="K396" s="105"/>
      <c r="L396" s="105"/>
      <c r="M396" s="109"/>
      <c r="N396" s="105"/>
      <c r="O396" s="105"/>
      <c r="P396" s="105"/>
      <c r="Q396" s="105"/>
      <c r="R396" s="105"/>
      <c r="S396" s="105"/>
    </row>
    <row r="397" spans="2:19" s="104" customFormat="1" ht="15" customHeight="1" x14ac:dyDescent="0.2">
      <c r="B397" s="105"/>
      <c r="C397" s="99"/>
      <c r="D397" s="105"/>
      <c r="E397" s="105"/>
      <c r="F397" s="105"/>
      <c r="G397" s="105"/>
      <c r="H397" s="105"/>
      <c r="I397" s="105"/>
      <c r="J397" s="105"/>
      <c r="K397" s="105"/>
      <c r="L397" s="105"/>
      <c r="M397" s="109"/>
      <c r="N397" s="105"/>
      <c r="O397" s="105"/>
      <c r="P397" s="105"/>
      <c r="Q397" s="105"/>
      <c r="R397" s="105"/>
      <c r="S397" s="105"/>
    </row>
    <row r="398" spans="2:19" s="104" customFormat="1" ht="15" customHeight="1" x14ac:dyDescent="0.2">
      <c r="B398" s="105"/>
      <c r="C398" s="99"/>
      <c r="D398" s="105"/>
      <c r="E398" s="105"/>
      <c r="F398" s="105"/>
      <c r="G398" s="105"/>
      <c r="H398" s="105"/>
      <c r="I398" s="105"/>
      <c r="J398" s="105"/>
      <c r="K398" s="105"/>
      <c r="L398" s="105"/>
      <c r="M398" s="109"/>
      <c r="N398" s="105"/>
      <c r="O398" s="105"/>
      <c r="P398" s="105"/>
      <c r="Q398" s="105"/>
      <c r="R398" s="105"/>
      <c r="S398" s="105"/>
    </row>
    <row r="399" spans="2:19" s="104" customFormat="1" ht="15" customHeight="1" x14ac:dyDescent="0.2">
      <c r="B399" s="105"/>
      <c r="C399" s="99"/>
      <c r="D399" s="105"/>
      <c r="E399" s="105"/>
      <c r="F399" s="105"/>
      <c r="G399" s="105"/>
      <c r="H399" s="105"/>
      <c r="I399" s="105"/>
      <c r="J399" s="105"/>
      <c r="K399" s="105"/>
      <c r="L399" s="105"/>
      <c r="M399" s="109"/>
      <c r="N399" s="105"/>
      <c r="O399" s="105"/>
      <c r="P399" s="105"/>
      <c r="Q399" s="105"/>
      <c r="R399" s="105"/>
      <c r="S399" s="105"/>
    </row>
    <row r="400" spans="2:19" s="104" customFormat="1" ht="15" customHeight="1" x14ac:dyDescent="0.2">
      <c r="B400" s="105"/>
      <c r="C400" s="99"/>
      <c r="D400" s="105"/>
      <c r="E400" s="105"/>
      <c r="F400" s="105"/>
      <c r="G400" s="105"/>
      <c r="H400" s="105"/>
      <c r="I400" s="105"/>
      <c r="J400" s="105"/>
      <c r="K400" s="105"/>
      <c r="L400" s="105"/>
      <c r="M400" s="109"/>
      <c r="N400" s="105"/>
      <c r="O400" s="105"/>
      <c r="P400" s="105"/>
      <c r="Q400" s="105"/>
      <c r="R400" s="105"/>
      <c r="S400" s="105"/>
    </row>
    <row r="401" spans="2:19" s="104" customFormat="1" ht="15" customHeight="1" x14ac:dyDescent="0.2">
      <c r="B401" s="105"/>
      <c r="C401" s="99"/>
      <c r="D401" s="105"/>
      <c r="E401" s="105"/>
      <c r="F401" s="105"/>
      <c r="G401" s="105"/>
      <c r="H401" s="105"/>
      <c r="I401" s="105"/>
      <c r="J401" s="105"/>
      <c r="K401" s="105"/>
      <c r="L401" s="105"/>
      <c r="M401" s="109"/>
      <c r="N401" s="105"/>
      <c r="O401" s="105"/>
      <c r="P401" s="105"/>
      <c r="Q401" s="105"/>
      <c r="R401" s="105"/>
      <c r="S401" s="105"/>
    </row>
    <row r="402" spans="2:19" s="104" customFormat="1" ht="15" customHeight="1" x14ac:dyDescent="0.2">
      <c r="B402" s="105"/>
      <c r="C402" s="99"/>
      <c r="D402" s="105"/>
      <c r="E402" s="105"/>
      <c r="F402" s="105"/>
      <c r="G402" s="105"/>
      <c r="H402" s="105"/>
      <c r="I402" s="105"/>
      <c r="J402" s="105"/>
      <c r="K402" s="105"/>
      <c r="L402" s="105"/>
      <c r="M402" s="109"/>
      <c r="N402" s="105"/>
      <c r="O402" s="105"/>
      <c r="P402" s="105"/>
      <c r="Q402" s="105"/>
      <c r="R402" s="105"/>
      <c r="S402" s="105"/>
    </row>
    <row r="403" spans="2:19" s="104" customFormat="1" ht="15" customHeight="1" x14ac:dyDescent="0.2">
      <c r="B403" s="105"/>
      <c r="C403" s="99"/>
      <c r="D403" s="105"/>
      <c r="E403" s="105"/>
      <c r="F403" s="105"/>
      <c r="G403" s="105"/>
      <c r="H403" s="105"/>
      <c r="I403" s="105"/>
      <c r="J403" s="105"/>
      <c r="K403" s="105"/>
      <c r="L403" s="105"/>
      <c r="M403" s="109"/>
      <c r="N403" s="105"/>
      <c r="O403" s="105"/>
      <c r="P403" s="105"/>
      <c r="Q403" s="105"/>
      <c r="R403" s="105"/>
      <c r="S403" s="105"/>
    </row>
    <row r="404" spans="2:19" s="104" customFormat="1" ht="15" customHeight="1" x14ac:dyDescent="0.2">
      <c r="B404" s="105"/>
      <c r="C404" s="99"/>
      <c r="D404" s="105"/>
      <c r="E404" s="105"/>
      <c r="F404" s="105"/>
      <c r="G404" s="105"/>
      <c r="H404" s="105"/>
      <c r="I404" s="105"/>
      <c r="J404" s="105"/>
      <c r="K404" s="105"/>
      <c r="L404" s="105"/>
      <c r="M404" s="109"/>
      <c r="N404" s="105"/>
      <c r="O404" s="105"/>
      <c r="P404" s="105"/>
      <c r="Q404" s="105"/>
      <c r="R404" s="105"/>
      <c r="S404" s="105"/>
    </row>
    <row r="405" spans="2:19" s="104" customFormat="1" ht="15" customHeight="1" x14ac:dyDescent="0.2">
      <c r="B405" s="105"/>
      <c r="C405" s="99"/>
      <c r="D405" s="105"/>
      <c r="E405" s="105"/>
      <c r="F405" s="105"/>
      <c r="G405" s="105"/>
      <c r="H405" s="105"/>
      <c r="I405" s="105"/>
      <c r="J405" s="105"/>
      <c r="K405" s="105"/>
      <c r="L405" s="105"/>
      <c r="M405" s="109"/>
      <c r="N405" s="105"/>
      <c r="O405" s="105"/>
      <c r="P405" s="105"/>
      <c r="Q405" s="105"/>
      <c r="R405" s="105"/>
      <c r="S405" s="105"/>
    </row>
    <row r="406" spans="2:19" s="104" customFormat="1" ht="15" customHeight="1" x14ac:dyDescent="0.2">
      <c r="B406" s="105"/>
      <c r="C406" s="99"/>
      <c r="D406" s="105"/>
      <c r="E406" s="105"/>
      <c r="F406" s="105"/>
      <c r="G406" s="105"/>
      <c r="H406" s="105"/>
      <c r="I406" s="105"/>
      <c r="J406" s="105"/>
      <c r="K406" s="105"/>
      <c r="L406" s="105"/>
      <c r="M406" s="109"/>
      <c r="N406" s="105"/>
      <c r="O406" s="105"/>
      <c r="P406" s="105"/>
      <c r="Q406" s="105"/>
      <c r="R406" s="105"/>
      <c r="S406" s="105"/>
    </row>
    <row r="407" spans="2:19" s="104" customFormat="1" ht="15" customHeight="1" x14ac:dyDescent="0.2">
      <c r="B407" s="105"/>
      <c r="C407" s="99"/>
      <c r="D407" s="105"/>
      <c r="E407" s="105"/>
      <c r="F407" s="105"/>
      <c r="G407" s="105"/>
      <c r="H407" s="105"/>
      <c r="I407" s="105"/>
      <c r="J407" s="105"/>
      <c r="K407" s="105"/>
      <c r="L407" s="105"/>
      <c r="M407" s="109"/>
      <c r="N407" s="105"/>
      <c r="O407" s="105"/>
      <c r="P407" s="105"/>
      <c r="Q407" s="105"/>
      <c r="R407" s="105"/>
      <c r="S407" s="105"/>
    </row>
    <row r="408" spans="2:19" s="104" customFormat="1" ht="15" customHeight="1" x14ac:dyDescent="0.2">
      <c r="B408" s="105"/>
      <c r="C408" s="99"/>
      <c r="D408" s="105"/>
      <c r="E408" s="105"/>
      <c r="F408" s="105"/>
      <c r="G408" s="105"/>
      <c r="H408" s="105"/>
      <c r="I408" s="105"/>
      <c r="J408" s="105"/>
      <c r="K408" s="105"/>
      <c r="L408" s="105"/>
      <c r="M408" s="109"/>
      <c r="N408" s="105"/>
      <c r="O408" s="105"/>
      <c r="P408" s="105"/>
      <c r="Q408" s="105"/>
      <c r="R408" s="105"/>
      <c r="S408" s="105"/>
    </row>
    <row r="409" spans="2:19" s="104" customFormat="1" ht="15" customHeight="1" x14ac:dyDescent="0.2">
      <c r="B409" s="105"/>
      <c r="C409" s="99"/>
      <c r="D409" s="105"/>
      <c r="E409" s="105"/>
      <c r="F409" s="105"/>
      <c r="G409" s="105"/>
      <c r="H409" s="105"/>
      <c r="I409" s="105"/>
      <c r="J409" s="105"/>
      <c r="K409" s="105"/>
      <c r="L409" s="105"/>
      <c r="M409" s="109"/>
      <c r="N409" s="105"/>
      <c r="O409" s="105"/>
      <c r="P409" s="105"/>
      <c r="Q409" s="105"/>
      <c r="R409" s="105"/>
      <c r="S409" s="105"/>
    </row>
    <row r="410" spans="2:19" s="104" customFormat="1" ht="15" customHeight="1" x14ac:dyDescent="0.2">
      <c r="B410" s="105"/>
      <c r="C410" s="99"/>
      <c r="D410" s="105"/>
      <c r="E410" s="105"/>
      <c r="F410" s="105"/>
      <c r="G410" s="105"/>
      <c r="H410" s="105"/>
      <c r="I410" s="105"/>
      <c r="J410" s="105"/>
      <c r="K410" s="105"/>
      <c r="L410" s="105"/>
      <c r="M410" s="109"/>
      <c r="N410" s="105"/>
      <c r="O410" s="105"/>
      <c r="P410" s="105"/>
      <c r="Q410" s="105"/>
      <c r="R410" s="105"/>
      <c r="S410" s="105"/>
    </row>
    <row r="411" spans="2:19" s="104" customFormat="1" ht="15" customHeight="1" x14ac:dyDescent="0.2">
      <c r="B411" s="105"/>
      <c r="C411" s="99"/>
      <c r="D411" s="105"/>
      <c r="E411" s="105"/>
      <c r="F411" s="105"/>
      <c r="G411" s="105"/>
      <c r="H411" s="105"/>
      <c r="I411" s="105"/>
      <c r="J411" s="105"/>
      <c r="K411" s="105"/>
      <c r="L411" s="105"/>
      <c r="M411" s="109"/>
      <c r="N411" s="105"/>
      <c r="O411" s="105"/>
      <c r="P411" s="105"/>
      <c r="Q411" s="105"/>
      <c r="R411" s="105"/>
      <c r="S411" s="105"/>
    </row>
    <row r="412" spans="2:19" s="104" customFormat="1" ht="15" customHeight="1" x14ac:dyDescent="0.2">
      <c r="B412" s="105"/>
      <c r="C412" s="99"/>
      <c r="D412" s="105"/>
      <c r="E412" s="105"/>
      <c r="F412" s="105"/>
      <c r="G412" s="105"/>
      <c r="H412" s="105"/>
      <c r="I412" s="105"/>
      <c r="J412" s="105"/>
      <c r="K412" s="105"/>
      <c r="L412" s="105"/>
      <c r="M412" s="109"/>
      <c r="N412" s="105"/>
      <c r="O412" s="105"/>
      <c r="P412" s="105"/>
      <c r="Q412" s="105"/>
      <c r="R412" s="105"/>
      <c r="S412" s="105"/>
    </row>
    <row r="413" spans="2:19" s="104" customFormat="1" ht="15" customHeight="1" x14ac:dyDescent="0.2">
      <c r="B413" s="105"/>
      <c r="C413" s="99"/>
      <c r="D413" s="105"/>
      <c r="E413" s="105"/>
      <c r="F413" s="105"/>
      <c r="G413" s="105"/>
      <c r="H413" s="105"/>
      <c r="I413" s="105"/>
      <c r="J413" s="105"/>
      <c r="K413" s="105"/>
      <c r="L413" s="105"/>
      <c r="M413" s="109"/>
      <c r="N413" s="105"/>
      <c r="O413" s="105"/>
      <c r="P413" s="105"/>
      <c r="Q413" s="105"/>
      <c r="R413" s="105"/>
      <c r="S413" s="105"/>
    </row>
    <row r="414" spans="2:19" s="104" customFormat="1" ht="15" customHeight="1" x14ac:dyDescent="0.2">
      <c r="B414" s="105"/>
      <c r="C414" s="99"/>
      <c r="D414" s="105"/>
      <c r="E414" s="105"/>
      <c r="F414" s="105"/>
      <c r="G414" s="105"/>
      <c r="H414" s="105"/>
      <c r="I414" s="105"/>
      <c r="J414" s="105"/>
      <c r="K414" s="105"/>
      <c r="L414" s="105"/>
      <c r="M414" s="109"/>
      <c r="N414" s="105"/>
      <c r="O414" s="105"/>
      <c r="P414" s="105"/>
      <c r="Q414" s="105"/>
      <c r="R414" s="105"/>
      <c r="S414" s="105"/>
    </row>
    <row r="415" spans="2:19" s="104" customFormat="1" ht="15" customHeight="1" x14ac:dyDescent="0.2">
      <c r="B415" s="105"/>
      <c r="C415" s="99"/>
      <c r="D415" s="105"/>
      <c r="E415" s="105"/>
      <c r="F415" s="105"/>
      <c r="G415" s="105"/>
      <c r="H415" s="105"/>
      <c r="I415" s="105"/>
      <c r="J415" s="105"/>
      <c r="K415" s="105"/>
      <c r="L415" s="105"/>
      <c r="M415" s="109"/>
      <c r="N415" s="105"/>
      <c r="O415" s="105"/>
      <c r="P415" s="105"/>
      <c r="Q415" s="105"/>
      <c r="R415" s="105"/>
      <c r="S415" s="105"/>
    </row>
    <row r="416" spans="2:19" s="104" customFormat="1" ht="15" customHeight="1" x14ac:dyDescent="0.2">
      <c r="B416" s="105"/>
      <c r="C416" s="99"/>
      <c r="D416" s="105"/>
      <c r="E416" s="105"/>
      <c r="F416" s="105"/>
      <c r="G416" s="105"/>
      <c r="H416" s="105"/>
      <c r="I416" s="105"/>
      <c r="J416" s="105"/>
      <c r="K416" s="105"/>
      <c r="L416" s="105"/>
      <c r="M416" s="109"/>
      <c r="N416" s="105"/>
      <c r="O416" s="105"/>
      <c r="P416" s="105"/>
      <c r="Q416" s="105"/>
      <c r="R416" s="105"/>
      <c r="S416" s="105"/>
    </row>
    <row r="417" spans="2:19" s="104" customFormat="1" ht="15" customHeight="1" x14ac:dyDescent="0.2">
      <c r="B417" s="105"/>
      <c r="C417" s="99"/>
      <c r="D417" s="105"/>
      <c r="E417" s="105"/>
      <c r="F417" s="105"/>
      <c r="G417" s="105"/>
      <c r="H417" s="105"/>
      <c r="I417" s="105"/>
      <c r="J417" s="105"/>
      <c r="K417" s="105"/>
      <c r="L417" s="105"/>
      <c r="M417" s="109"/>
      <c r="N417" s="105"/>
      <c r="O417" s="105"/>
      <c r="P417" s="105"/>
      <c r="Q417" s="105"/>
      <c r="R417" s="105"/>
      <c r="S417" s="105"/>
    </row>
    <row r="418" spans="2:19" s="104" customFormat="1" ht="15" customHeight="1" x14ac:dyDescent="0.2">
      <c r="B418" s="105"/>
      <c r="C418" s="99"/>
      <c r="D418" s="105"/>
      <c r="E418" s="105"/>
      <c r="F418" s="105"/>
      <c r="G418" s="105"/>
      <c r="H418" s="105"/>
      <c r="I418" s="105"/>
      <c r="J418" s="105"/>
      <c r="K418" s="105"/>
      <c r="L418" s="105"/>
      <c r="M418" s="109"/>
      <c r="N418" s="105"/>
      <c r="O418" s="105"/>
      <c r="P418" s="105"/>
      <c r="Q418" s="105"/>
      <c r="R418" s="105"/>
      <c r="S418" s="105"/>
    </row>
    <row r="419" spans="2:19" s="104" customFormat="1" ht="15" customHeight="1" x14ac:dyDescent="0.2">
      <c r="B419" s="105"/>
      <c r="C419" s="99"/>
      <c r="D419" s="105"/>
      <c r="E419" s="105"/>
      <c r="F419" s="105"/>
      <c r="G419" s="105"/>
      <c r="H419" s="105"/>
      <c r="I419" s="105"/>
      <c r="J419" s="105"/>
      <c r="K419" s="105"/>
      <c r="L419" s="105"/>
      <c r="M419" s="109"/>
      <c r="N419" s="105"/>
      <c r="O419" s="105"/>
      <c r="P419" s="105"/>
      <c r="Q419" s="105"/>
      <c r="R419" s="105"/>
      <c r="S419" s="105"/>
    </row>
    <row r="420" spans="2:19" s="104" customFormat="1" ht="15" customHeight="1" x14ac:dyDescent="0.2">
      <c r="B420" s="105"/>
      <c r="C420" s="99"/>
      <c r="D420" s="105"/>
      <c r="E420" s="105"/>
      <c r="F420" s="105"/>
      <c r="G420" s="105"/>
      <c r="H420" s="105"/>
      <c r="I420" s="105"/>
      <c r="J420" s="105"/>
      <c r="K420" s="105"/>
      <c r="L420" s="105"/>
      <c r="M420" s="109"/>
      <c r="N420" s="105"/>
      <c r="O420" s="105"/>
      <c r="P420" s="105"/>
      <c r="Q420" s="105"/>
      <c r="R420" s="105"/>
      <c r="S420" s="105"/>
    </row>
    <row r="421" spans="2:19" s="104" customFormat="1" ht="15" customHeight="1" x14ac:dyDescent="0.2">
      <c r="B421" s="105"/>
      <c r="C421" s="99"/>
      <c r="D421" s="105"/>
      <c r="E421" s="105"/>
      <c r="F421" s="105"/>
      <c r="G421" s="105"/>
      <c r="H421" s="105"/>
      <c r="I421" s="105"/>
      <c r="J421" s="105"/>
      <c r="K421" s="105"/>
      <c r="L421" s="105"/>
      <c r="M421" s="109"/>
      <c r="N421" s="105"/>
      <c r="O421" s="105"/>
      <c r="P421" s="105"/>
      <c r="Q421" s="105"/>
      <c r="R421" s="105"/>
      <c r="S421" s="105"/>
    </row>
    <row r="422" spans="2:19" s="104" customFormat="1" ht="15" customHeight="1" x14ac:dyDescent="0.2">
      <c r="B422" s="105"/>
      <c r="C422" s="99"/>
      <c r="D422" s="105"/>
      <c r="E422" s="105"/>
      <c r="F422" s="105"/>
      <c r="G422" s="105"/>
      <c r="H422" s="105"/>
      <c r="I422" s="105"/>
      <c r="J422" s="105"/>
      <c r="K422" s="105"/>
      <c r="L422" s="105"/>
      <c r="M422" s="109"/>
      <c r="N422" s="105"/>
      <c r="O422" s="105"/>
      <c r="P422" s="105"/>
      <c r="Q422" s="105"/>
      <c r="R422" s="105"/>
      <c r="S422" s="105"/>
    </row>
    <row r="423" spans="2:19" s="104" customFormat="1" ht="15" customHeight="1" x14ac:dyDescent="0.2">
      <c r="B423" s="105"/>
      <c r="C423" s="99"/>
      <c r="D423" s="105"/>
      <c r="E423" s="105"/>
      <c r="F423" s="105"/>
      <c r="G423" s="105"/>
      <c r="H423" s="105"/>
      <c r="I423" s="105"/>
      <c r="J423" s="105"/>
      <c r="K423" s="105"/>
      <c r="L423" s="105"/>
      <c r="M423" s="109"/>
      <c r="N423" s="105"/>
      <c r="O423" s="105"/>
      <c r="P423" s="105"/>
      <c r="Q423" s="105"/>
      <c r="R423" s="105"/>
      <c r="S423" s="105"/>
    </row>
    <row r="424" spans="2:19" s="104" customFormat="1" ht="15" customHeight="1" x14ac:dyDescent="0.2">
      <c r="B424" s="105"/>
      <c r="C424" s="99"/>
      <c r="D424" s="105"/>
      <c r="E424" s="105"/>
      <c r="F424" s="105"/>
      <c r="G424" s="105"/>
      <c r="H424" s="105"/>
      <c r="I424" s="105"/>
      <c r="J424" s="105"/>
      <c r="K424" s="105"/>
      <c r="L424" s="105"/>
      <c r="M424" s="109"/>
      <c r="N424" s="105"/>
      <c r="O424" s="105"/>
      <c r="P424" s="105"/>
      <c r="Q424" s="105"/>
      <c r="R424" s="105"/>
      <c r="S424" s="105"/>
    </row>
    <row r="425" spans="2:19" s="104" customFormat="1" ht="15" customHeight="1" x14ac:dyDescent="0.2">
      <c r="B425" s="105"/>
      <c r="C425" s="99"/>
      <c r="D425" s="105"/>
      <c r="E425" s="105"/>
      <c r="F425" s="105"/>
      <c r="G425" s="105"/>
      <c r="H425" s="105"/>
      <c r="I425" s="105"/>
      <c r="J425" s="105"/>
      <c r="K425" s="105"/>
      <c r="L425" s="105"/>
      <c r="M425" s="109"/>
      <c r="N425" s="105"/>
      <c r="O425" s="105"/>
      <c r="P425" s="105"/>
      <c r="Q425" s="105"/>
      <c r="R425" s="105"/>
      <c r="S425" s="105"/>
    </row>
    <row r="426" spans="2:19" s="104" customFormat="1" ht="15" customHeight="1" x14ac:dyDescent="0.2">
      <c r="B426" s="105"/>
      <c r="C426" s="99"/>
      <c r="D426" s="105"/>
      <c r="E426" s="105"/>
      <c r="F426" s="105"/>
      <c r="G426" s="105"/>
      <c r="H426" s="105"/>
      <c r="I426" s="105"/>
      <c r="J426" s="105"/>
      <c r="K426" s="105"/>
      <c r="L426" s="105"/>
      <c r="M426" s="109"/>
      <c r="N426" s="105"/>
      <c r="O426" s="105"/>
      <c r="P426" s="105"/>
      <c r="Q426" s="105"/>
      <c r="R426" s="105"/>
      <c r="S426" s="105"/>
    </row>
    <row r="427" spans="2:19" s="104" customFormat="1" ht="15" customHeight="1" x14ac:dyDescent="0.2">
      <c r="B427" s="105"/>
      <c r="C427" s="99"/>
      <c r="D427" s="105"/>
      <c r="E427" s="105"/>
      <c r="F427" s="105"/>
      <c r="G427" s="105"/>
      <c r="H427" s="105"/>
      <c r="I427" s="105"/>
      <c r="J427" s="105"/>
      <c r="K427" s="105"/>
      <c r="L427" s="105"/>
      <c r="M427" s="109"/>
      <c r="N427" s="105"/>
      <c r="O427" s="105"/>
      <c r="P427" s="105"/>
      <c r="Q427" s="105"/>
      <c r="R427" s="105"/>
      <c r="S427" s="105"/>
    </row>
    <row r="428" spans="2:19" s="104" customFormat="1" ht="15" customHeight="1" x14ac:dyDescent="0.2">
      <c r="B428" s="105"/>
      <c r="C428" s="99"/>
      <c r="D428" s="105"/>
      <c r="E428" s="105"/>
      <c r="F428" s="105"/>
      <c r="G428" s="105"/>
      <c r="H428" s="105"/>
      <c r="I428" s="105"/>
      <c r="J428" s="105"/>
      <c r="K428" s="105"/>
      <c r="L428" s="105"/>
      <c r="M428" s="109"/>
      <c r="N428" s="105"/>
      <c r="O428" s="105"/>
      <c r="P428" s="105"/>
      <c r="Q428" s="105"/>
      <c r="R428" s="105"/>
      <c r="S428" s="105"/>
    </row>
    <row r="429" spans="2:19" s="104" customFormat="1" ht="15" customHeight="1" x14ac:dyDescent="0.2">
      <c r="B429" s="105"/>
      <c r="C429" s="99"/>
      <c r="D429" s="105"/>
      <c r="E429" s="105"/>
      <c r="F429" s="105"/>
      <c r="G429" s="105"/>
      <c r="H429" s="105"/>
      <c r="I429" s="105"/>
      <c r="J429" s="105"/>
      <c r="K429" s="105"/>
      <c r="L429" s="105"/>
      <c r="M429" s="109"/>
      <c r="N429" s="105"/>
      <c r="O429" s="105"/>
      <c r="P429" s="105"/>
      <c r="Q429" s="105"/>
      <c r="R429" s="105"/>
      <c r="S429" s="105"/>
    </row>
    <row r="430" spans="2:19" s="104" customFormat="1" ht="15" customHeight="1" x14ac:dyDescent="0.2">
      <c r="B430" s="105"/>
      <c r="C430" s="99"/>
      <c r="D430" s="105"/>
      <c r="E430" s="105"/>
      <c r="F430" s="105"/>
      <c r="G430" s="105"/>
      <c r="H430" s="105"/>
      <c r="I430" s="105"/>
      <c r="J430" s="105"/>
      <c r="K430" s="105"/>
      <c r="L430" s="105"/>
      <c r="M430" s="109"/>
      <c r="N430" s="105"/>
      <c r="O430" s="105"/>
      <c r="P430" s="105"/>
      <c r="Q430" s="105"/>
      <c r="R430" s="105"/>
      <c r="S430" s="105"/>
    </row>
    <row r="431" spans="2:19" s="104" customFormat="1" ht="15" customHeight="1" x14ac:dyDescent="0.2">
      <c r="B431" s="105"/>
      <c r="C431" s="99"/>
      <c r="D431" s="105"/>
      <c r="E431" s="105"/>
      <c r="F431" s="105"/>
      <c r="G431" s="105"/>
      <c r="H431" s="105"/>
      <c r="I431" s="105"/>
      <c r="J431" s="105"/>
      <c r="K431" s="105"/>
      <c r="L431" s="105"/>
      <c r="M431" s="109"/>
      <c r="N431" s="105"/>
      <c r="O431" s="105"/>
      <c r="P431" s="105"/>
      <c r="Q431" s="105"/>
      <c r="R431" s="105"/>
      <c r="S431" s="105"/>
    </row>
    <row r="432" spans="2:19" s="104" customFormat="1" ht="15" customHeight="1" x14ac:dyDescent="0.2">
      <c r="B432" s="105"/>
      <c r="C432" s="99"/>
      <c r="D432" s="105"/>
      <c r="E432" s="105"/>
      <c r="F432" s="105"/>
      <c r="G432" s="105"/>
      <c r="H432" s="105"/>
      <c r="I432" s="105"/>
      <c r="J432" s="105"/>
      <c r="K432" s="105"/>
      <c r="L432" s="105"/>
      <c r="M432" s="109"/>
      <c r="N432" s="105"/>
      <c r="O432" s="105"/>
      <c r="P432" s="105"/>
      <c r="Q432" s="105"/>
      <c r="R432" s="105"/>
      <c r="S432" s="105"/>
    </row>
    <row r="433" spans="2:19" s="104" customFormat="1" ht="15" customHeight="1" x14ac:dyDescent="0.2">
      <c r="B433" s="105"/>
      <c r="C433" s="99"/>
      <c r="D433" s="105"/>
      <c r="E433" s="105"/>
      <c r="F433" s="105"/>
      <c r="G433" s="105"/>
      <c r="H433" s="105"/>
      <c r="I433" s="105"/>
      <c r="J433" s="105"/>
      <c r="K433" s="105"/>
      <c r="L433" s="105"/>
      <c r="M433" s="109"/>
      <c r="N433" s="105"/>
      <c r="O433" s="105"/>
      <c r="P433" s="105"/>
      <c r="Q433" s="105"/>
      <c r="R433" s="105"/>
      <c r="S433" s="105"/>
    </row>
    <row r="434" spans="2:19" s="104" customFormat="1" ht="15" customHeight="1" x14ac:dyDescent="0.2">
      <c r="B434" s="105"/>
      <c r="C434" s="99"/>
      <c r="D434" s="105"/>
      <c r="E434" s="105"/>
      <c r="F434" s="105"/>
      <c r="G434" s="105"/>
      <c r="H434" s="105"/>
      <c r="I434" s="105"/>
      <c r="J434" s="105"/>
      <c r="K434" s="105"/>
      <c r="L434" s="105"/>
      <c r="M434" s="109"/>
      <c r="N434" s="105"/>
      <c r="O434" s="105"/>
      <c r="P434" s="105"/>
      <c r="Q434" s="105"/>
      <c r="R434" s="105"/>
      <c r="S434" s="105"/>
    </row>
    <row r="435" spans="2:19" s="104" customFormat="1" ht="15" customHeight="1" x14ac:dyDescent="0.2">
      <c r="B435" s="105"/>
      <c r="C435" s="99"/>
      <c r="D435" s="105"/>
      <c r="E435" s="105"/>
      <c r="F435" s="105"/>
      <c r="G435" s="105"/>
      <c r="H435" s="105"/>
      <c r="I435" s="105"/>
      <c r="J435" s="105"/>
      <c r="K435" s="105"/>
      <c r="L435" s="105"/>
      <c r="M435" s="109"/>
      <c r="N435" s="105"/>
      <c r="O435" s="105"/>
      <c r="P435" s="105"/>
      <c r="Q435" s="105"/>
      <c r="R435" s="105"/>
      <c r="S435" s="105"/>
    </row>
    <row r="436" spans="2:19" s="104" customFormat="1" ht="15" customHeight="1" x14ac:dyDescent="0.2">
      <c r="B436" s="105"/>
      <c r="C436" s="99"/>
      <c r="D436" s="105"/>
      <c r="E436" s="105"/>
      <c r="F436" s="105"/>
      <c r="G436" s="105"/>
      <c r="H436" s="105"/>
      <c r="I436" s="105"/>
      <c r="J436" s="105"/>
      <c r="K436" s="105"/>
      <c r="L436" s="105"/>
      <c r="M436" s="109"/>
      <c r="N436" s="105"/>
      <c r="O436" s="105"/>
      <c r="P436" s="105"/>
      <c r="Q436" s="105"/>
      <c r="R436" s="105"/>
      <c r="S436" s="105"/>
    </row>
    <row r="437" spans="2:19" s="104" customFormat="1" ht="15" customHeight="1" x14ac:dyDescent="0.2">
      <c r="B437" s="105"/>
      <c r="C437" s="99"/>
      <c r="D437" s="105"/>
      <c r="E437" s="105"/>
      <c r="F437" s="105"/>
      <c r="G437" s="105"/>
      <c r="H437" s="105"/>
      <c r="I437" s="105"/>
      <c r="J437" s="105"/>
      <c r="K437" s="105"/>
      <c r="L437" s="105"/>
      <c r="M437" s="109"/>
      <c r="N437" s="105"/>
      <c r="O437" s="105"/>
      <c r="P437" s="105"/>
      <c r="Q437" s="105"/>
      <c r="R437" s="105"/>
      <c r="S437" s="105"/>
    </row>
    <row r="438" spans="2:19" s="104" customFormat="1" ht="15" customHeight="1" x14ac:dyDescent="0.2">
      <c r="B438" s="105"/>
      <c r="C438" s="99"/>
      <c r="D438" s="105"/>
      <c r="E438" s="105"/>
      <c r="F438" s="105"/>
      <c r="G438" s="105"/>
      <c r="H438" s="105"/>
      <c r="I438" s="105"/>
      <c r="J438" s="105"/>
      <c r="K438" s="105"/>
      <c r="L438" s="105"/>
      <c r="M438" s="109"/>
      <c r="N438" s="105"/>
      <c r="O438" s="105"/>
      <c r="P438" s="105"/>
      <c r="Q438" s="105"/>
      <c r="R438" s="105"/>
      <c r="S438" s="105"/>
    </row>
    <row r="439" spans="2:19" s="104" customFormat="1" ht="15" customHeight="1" x14ac:dyDescent="0.2">
      <c r="B439" s="105"/>
      <c r="C439" s="99"/>
      <c r="D439" s="105"/>
      <c r="E439" s="105"/>
      <c r="F439" s="105"/>
      <c r="G439" s="105"/>
      <c r="H439" s="105"/>
      <c r="I439" s="105"/>
      <c r="J439" s="105"/>
      <c r="K439" s="105"/>
      <c r="L439" s="105"/>
      <c r="M439" s="109"/>
      <c r="N439" s="105"/>
      <c r="O439" s="105"/>
      <c r="P439" s="105"/>
      <c r="Q439" s="105"/>
      <c r="R439" s="105"/>
      <c r="S439" s="105"/>
    </row>
    <row r="440" spans="2:19" s="104" customFormat="1" ht="15" customHeight="1" x14ac:dyDescent="0.2">
      <c r="B440" s="105"/>
      <c r="C440" s="99"/>
      <c r="D440" s="105"/>
      <c r="E440" s="105"/>
      <c r="F440" s="105"/>
      <c r="G440" s="105"/>
      <c r="H440" s="105"/>
      <c r="I440" s="105"/>
      <c r="J440" s="105"/>
      <c r="K440" s="105"/>
      <c r="L440" s="105"/>
      <c r="M440" s="109"/>
      <c r="N440" s="105"/>
      <c r="O440" s="105"/>
      <c r="P440" s="105"/>
      <c r="Q440" s="105"/>
      <c r="R440" s="105"/>
      <c r="S440" s="105"/>
    </row>
    <row r="441" spans="2:19" s="104" customFormat="1" ht="15" customHeight="1" x14ac:dyDescent="0.2">
      <c r="B441" s="105"/>
      <c r="C441" s="99"/>
      <c r="D441" s="105"/>
      <c r="E441" s="105"/>
      <c r="F441" s="105"/>
      <c r="G441" s="105"/>
      <c r="H441" s="105"/>
      <c r="I441" s="105"/>
      <c r="J441" s="105"/>
      <c r="K441" s="105"/>
      <c r="L441" s="105"/>
      <c r="M441" s="109"/>
      <c r="N441" s="105"/>
      <c r="O441" s="105"/>
      <c r="P441" s="105"/>
      <c r="Q441" s="105"/>
      <c r="R441" s="105"/>
      <c r="S441" s="105"/>
    </row>
    <row r="442" spans="2:19" s="104" customFormat="1" ht="15" customHeight="1" x14ac:dyDescent="0.2">
      <c r="B442" s="105"/>
      <c r="C442" s="99"/>
      <c r="D442" s="105"/>
      <c r="E442" s="105"/>
      <c r="F442" s="105"/>
      <c r="G442" s="105"/>
      <c r="H442" s="105"/>
      <c r="I442" s="105"/>
      <c r="J442" s="105"/>
      <c r="K442" s="105"/>
      <c r="L442" s="105"/>
      <c r="M442" s="109"/>
      <c r="N442" s="105"/>
      <c r="O442" s="105"/>
      <c r="P442" s="105"/>
      <c r="Q442" s="105"/>
      <c r="R442" s="105"/>
      <c r="S442" s="105"/>
    </row>
    <row r="443" spans="2:19" s="104" customFormat="1" ht="15" customHeight="1" x14ac:dyDescent="0.2">
      <c r="B443" s="105"/>
      <c r="C443" s="99"/>
      <c r="D443" s="105"/>
      <c r="E443" s="105"/>
      <c r="F443" s="105"/>
      <c r="G443" s="105"/>
      <c r="H443" s="105"/>
      <c r="I443" s="105"/>
      <c r="J443" s="105"/>
      <c r="K443" s="105"/>
      <c r="L443" s="105"/>
      <c r="M443" s="109"/>
      <c r="N443" s="105"/>
      <c r="O443" s="105"/>
      <c r="P443" s="105"/>
      <c r="Q443" s="105"/>
      <c r="R443" s="105"/>
      <c r="S443" s="105"/>
    </row>
    <row r="444" spans="2:19" s="104" customFormat="1" ht="15" customHeight="1" x14ac:dyDescent="0.2">
      <c r="B444" s="105"/>
      <c r="C444" s="99"/>
      <c r="D444" s="105"/>
      <c r="E444" s="105"/>
      <c r="F444" s="105"/>
      <c r="G444" s="105"/>
      <c r="H444" s="105"/>
      <c r="I444" s="105"/>
      <c r="J444" s="105"/>
      <c r="K444" s="105"/>
      <c r="L444" s="105"/>
      <c r="M444" s="109"/>
      <c r="N444" s="105"/>
      <c r="O444" s="105"/>
      <c r="P444" s="105"/>
      <c r="Q444" s="105"/>
      <c r="R444" s="105"/>
      <c r="S444" s="105"/>
    </row>
    <row r="445" spans="2:19" s="104" customFormat="1" ht="15" customHeight="1" x14ac:dyDescent="0.2">
      <c r="B445" s="105"/>
      <c r="C445" s="99"/>
      <c r="D445" s="105"/>
      <c r="E445" s="105"/>
      <c r="F445" s="105"/>
      <c r="G445" s="105"/>
      <c r="H445" s="105"/>
      <c r="I445" s="105"/>
      <c r="J445" s="105"/>
      <c r="K445" s="105"/>
      <c r="L445" s="105"/>
      <c r="M445" s="109"/>
      <c r="N445" s="105"/>
      <c r="O445" s="105"/>
      <c r="P445" s="105"/>
      <c r="Q445" s="105"/>
      <c r="R445" s="105"/>
      <c r="S445" s="105"/>
    </row>
    <row r="446" spans="2:19" s="104" customFormat="1" ht="15" customHeight="1" x14ac:dyDescent="0.2">
      <c r="B446" s="105"/>
      <c r="C446" s="99"/>
      <c r="D446" s="105"/>
      <c r="E446" s="105"/>
      <c r="F446" s="105"/>
      <c r="G446" s="105"/>
      <c r="H446" s="105"/>
      <c r="I446" s="105"/>
      <c r="J446" s="105"/>
      <c r="K446" s="105"/>
      <c r="L446" s="105"/>
      <c r="M446" s="109"/>
      <c r="N446" s="105"/>
      <c r="O446" s="105"/>
      <c r="P446" s="105"/>
      <c r="Q446" s="105"/>
      <c r="R446" s="105"/>
      <c r="S446" s="105"/>
    </row>
    <row r="447" spans="2:19" s="104" customFormat="1" ht="15" customHeight="1" x14ac:dyDescent="0.2">
      <c r="B447" s="105"/>
      <c r="C447" s="99"/>
      <c r="D447" s="105"/>
      <c r="E447" s="105"/>
      <c r="F447" s="105"/>
      <c r="G447" s="105"/>
      <c r="H447" s="105"/>
      <c r="I447" s="105"/>
      <c r="J447" s="105"/>
      <c r="K447" s="105"/>
      <c r="L447" s="105"/>
      <c r="M447" s="109"/>
      <c r="N447" s="105"/>
      <c r="O447" s="105"/>
      <c r="P447" s="105"/>
      <c r="Q447" s="105"/>
      <c r="R447" s="105"/>
      <c r="S447" s="105"/>
    </row>
    <row r="448" spans="2:19" s="104" customFormat="1" ht="15" customHeight="1" x14ac:dyDescent="0.2">
      <c r="B448" s="105"/>
      <c r="C448" s="99"/>
      <c r="D448" s="105"/>
      <c r="E448" s="105"/>
      <c r="F448" s="105"/>
      <c r="G448" s="105"/>
      <c r="H448" s="105"/>
      <c r="I448" s="105"/>
      <c r="J448" s="105"/>
      <c r="K448" s="105"/>
      <c r="L448" s="105"/>
      <c r="M448" s="109"/>
      <c r="N448" s="105"/>
      <c r="O448" s="105"/>
      <c r="P448" s="105"/>
      <c r="Q448" s="105"/>
      <c r="R448" s="105"/>
      <c r="S448" s="105"/>
    </row>
    <row r="449" spans="2:19" s="104" customFormat="1" ht="15" customHeight="1" x14ac:dyDescent="0.2">
      <c r="B449" s="105"/>
      <c r="C449" s="99"/>
      <c r="D449" s="105"/>
      <c r="E449" s="105"/>
      <c r="F449" s="105"/>
      <c r="G449" s="105"/>
      <c r="H449" s="105"/>
      <c r="I449" s="105"/>
      <c r="J449" s="105"/>
      <c r="K449" s="105"/>
      <c r="L449" s="105"/>
      <c r="M449" s="109"/>
      <c r="N449" s="105"/>
      <c r="O449" s="105"/>
      <c r="P449" s="105"/>
      <c r="Q449" s="105"/>
      <c r="R449" s="105"/>
      <c r="S449" s="105"/>
    </row>
    <row r="450" spans="2:19" s="104" customFormat="1" ht="15" customHeight="1" x14ac:dyDescent="0.2">
      <c r="B450" s="105"/>
      <c r="C450" s="99"/>
      <c r="D450" s="105"/>
      <c r="E450" s="105"/>
      <c r="F450" s="105"/>
      <c r="G450" s="105"/>
      <c r="H450" s="105"/>
      <c r="I450" s="105"/>
      <c r="J450" s="105"/>
      <c r="K450" s="105"/>
      <c r="L450" s="105"/>
      <c r="M450" s="109"/>
      <c r="N450" s="105"/>
      <c r="O450" s="105"/>
      <c r="P450" s="105"/>
      <c r="Q450" s="105"/>
      <c r="R450" s="105"/>
      <c r="S450" s="105"/>
    </row>
    <row r="451" spans="2:19" s="104" customFormat="1" ht="15" customHeight="1" x14ac:dyDescent="0.2">
      <c r="B451" s="105"/>
      <c r="C451" s="99"/>
      <c r="D451" s="105"/>
      <c r="E451" s="105"/>
      <c r="F451" s="105"/>
      <c r="G451" s="105"/>
      <c r="H451" s="105"/>
      <c r="I451" s="105"/>
      <c r="J451" s="105"/>
      <c r="K451" s="105"/>
      <c r="L451" s="105"/>
      <c r="M451" s="109"/>
      <c r="N451" s="105"/>
      <c r="O451" s="105"/>
      <c r="P451" s="105"/>
      <c r="Q451" s="105"/>
      <c r="R451" s="105"/>
      <c r="S451" s="105"/>
    </row>
    <row r="452" spans="2:19" s="104" customFormat="1" ht="15" customHeight="1" x14ac:dyDescent="0.2">
      <c r="B452" s="105"/>
      <c r="C452" s="99"/>
      <c r="D452" s="105"/>
      <c r="E452" s="105"/>
      <c r="F452" s="105"/>
      <c r="G452" s="105"/>
      <c r="H452" s="105"/>
      <c r="I452" s="105"/>
      <c r="J452" s="105"/>
      <c r="K452" s="105"/>
      <c r="L452" s="105"/>
      <c r="M452" s="109"/>
      <c r="N452" s="105"/>
      <c r="O452" s="105"/>
      <c r="P452" s="105"/>
      <c r="Q452" s="105"/>
      <c r="R452" s="105"/>
      <c r="S452" s="105"/>
    </row>
    <row r="453" spans="2:19" s="104" customFormat="1" ht="15" customHeight="1" x14ac:dyDescent="0.2">
      <c r="B453" s="105"/>
      <c r="C453" s="99"/>
      <c r="D453" s="105"/>
      <c r="E453" s="105"/>
      <c r="F453" s="105"/>
      <c r="G453" s="105"/>
      <c r="H453" s="105"/>
      <c r="I453" s="105"/>
      <c r="J453" s="105"/>
      <c r="K453" s="105"/>
      <c r="L453" s="105"/>
      <c r="M453" s="109"/>
      <c r="N453" s="105"/>
      <c r="O453" s="105"/>
      <c r="P453" s="105"/>
      <c r="Q453" s="105"/>
      <c r="R453" s="105"/>
      <c r="S453" s="105"/>
    </row>
    <row r="454" spans="2:19" s="104" customFormat="1" ht="15" customHeight="1" x14ac:dyDescent="0.2">
      <c r="B454" s="105"/>
      <c r="C454" s="99"/>
      <c r="D454" s="105"/>
      <c r="E454" s="105"/>
      <c r="F454" s="105"/>
      <c r="G454" s="105"/>
      <c r="H454" s="105"/>
      <c r="I454" s="105"/>
      <c r="J454" s="105"/>
      <c r="K454" s="105"/>
      <c r="L454" s="105"/>
      <c r="M454" s="109"/>
      <c r="N454" s="105"/>
      <c r="O454" s="105"/>
      <c r="P454" s="105"/>
      <c r="Q454" s="105"/>
      <c r="R454" s="105"/>
      <c r="S454" s="105"/>
    </row>
    <row r="455" spans="2:19" s="104" customFormat="1" ht="15" customHeight="1" x14ac:dyDescent="0.2">
      <c r="B455" s="105"/>
      <c r="C455" s="99"/>
      <c r="D455" s="105"/>
      <c r="E455" s="105"/>
      <c r="F455" s="105"/>
      <c r="G455" s="105"/>
      <c r="H455" s="105"/>
      <c r="I455" s="105"/>
      <c r="J455" s="105"/>
      <c r="K455" s="105"/>
      <c r="L455" s="105"/>
      <c r="M455" s="109"/>
      <c r="N455" s="105"/>
      <c r="O455" s="105"/>
      <c r="P455" s="105"/>
      <c r="Q455" s="105"/>
      <c r="R455" s="105"/>
      <c r="S455" s="105"/>
    </row>
    <row r="456" spans="2:19" s="104" customFormat="1" ht="15" customHeight="1" x14ac:dyDescent="0.2">
      <c r="B456" s="105"/>
      <c r="C456" s="99"/>
      <c r="D456" s="105"/>
      <c r="E456" s="105"/>
      <c r="F456" s="105"/>
      <c r="G456" s="105"/>
      <c r="H456" s="105"/>
      <c r="I456" s="105"/>
      <c r="J456" s="105"/>
      <c r="K456" s="105"/>
      <c r="L456" s="105"/>
      <c r="M456" s="109"/>
      <c r="N456" s="105"/>
      <c r="O456" s="105"/>
      <c r="P456" s="105"/>
      <c r="Q456" s="105"/>
      <c r="R456" s="105"/>
      <c r="S456" s="105"/>
    </row>
    <row r="457" spans="2:19" s="104" customFormat="1" ht="15" customHeight="1" x14ac:dyDescent="0.2">
      <c r="B457" s="105"/>
      <c r="C457" s="99"/>
      <c r="D457" s="105"/>
      <c r="E457" s="105"/>
      <c r="F457" s="105"/>
      <c r="G457" s="105"/>
      <c r="H457" s="105"/>
      <c r="I457" s="105"/>
      <c r="J457" s="105"/>
      <c r="K457" s="105"/>
      <c r="L457" s="105"/>
      <c r="M457" s="109"/>
      <c r="N457" s="105"/>
      <c r="O457" s="105"/>
      <c r="P457" s="105"/>
      <c r="Q457" s="105"/>
      <c r="R457" s="105"/>
      <c r="S457" s="105"/>
    </row>
    <row r="458" spans="2:19" s="104" customFormat="1" ht="15" customHeight="1" x14ac:dyDescent="0.2">
      <c r="B458" s="105"/>
      <c r="C458" s="99"/>
      <c r="D458" s="105"/>
      <c r="E458" s="105"/>
      <c r="F458" s="105"/>
      <c r="G458" s="105"/>
      <c r="H458" s="105"/>
      <c r="I458" s="105"/>
      <c r="J458" s="105"/>
      <c r="K458" s="105"/>
      <c r="L458" s="105"/>
      <c r="M458" s="109"/>
      <c r="N458" s="105"/>
      <c r="O458" s="105"/>
      <c r="P458" s="105"/>
      <c r="Q458" s="105"/>
      <c r="R458" s="105"/>
      <c r="S458" s="105"/>
    </row>
    <row r="459" spans="2:19" s="104" customFormat="1" ht="15" customHeight="1" x14ac:dyDescent="0.2">
      <c r="B459" s="105"/>
      <c r="C459" s="99"/>
      <c r="D459" s="105"/>
      <c r="E459" s="105"/>
      <c r="F459" s="105"/>
      <c r="G459" s="105"/>
      <c r="H459" s="105"/>
      <c r="I459" s="105"/>
      <c r="J459" s="105"/>
      <c r="K459" s="105"/>
      <c r="L459" s="105"/>
      <c r="M459" s="109"/>
      <c r="N459" s="105"/>
      <c r="O459" s="105"/>
      <c r="P459" s="105"/>
      <c r="Q459" s="105"/>
      <c r="R459" s="105"/>
      <c r="S459" s="105"/>
    </row>
    <row r="460" spans="2:19" s="104" customFormat="1" ht="15" customHeight="1" x14ac:dyDescent="0.2">
      <c r="B460" s="105"/>
      <c r="C460" s="99"/>
      <c r="D460" s="105"/>
      <c r="E460" s="105"/>
      <c r="F460" s="105"/>
      <c r="G460" s="105"/>
      <c r="H460" s="105"/>
      <c r="I460" s="105"/>
      <c r="J460" s="105"/>
      <c r="K460" s="105"/>
      <c r="L460" s="105"/>
      <c r="M460" s="109"/>
      <c r="N460" s="105"/>
      <c r="O460" s="105"/>
      <c r="P460" s="105"/>
      <c r="Q460" s="105"/>
      <c r="R460" s="105"/>
      <c r="S460" s="105"/>
    </row>
    <row r="461" spans="2:19" s="104" customFormat="1" ht="15" customHeight="1" x14ac:dyDescent="0.2">
      <c r="B461" s="105"/>
      <c r="C461" s="99"/>
      <c r="D461" s="105"/>
      <c r="E461" s="105"/>
      <c r="F461" s="105"/>
      <c r="G461" s="105"/>
      <c r="H461" s="105"/>
      <c r="I461" s="105"/>
      <c r="J461" s="105"/>
      <c r="K461" s="105"/>
      <c r="L461" s="105"/>
      <c r="M461" s="109"/>
      <c r="N461" s="105"/>
      <c r="O461" s="105"/>
      <c r="P461" s="105"/>
      <c r="Q461" s="105"/>
      <c r="R461" s="105"/>
      <c r="S461" s="105"/>
    </row>
    <row r="462" spans="2:19" s="104" customFormat="1" ht="15" customHeight="1" x14ac:dyDescent="0.2">
      <c r="B462" s="105"/>
      <c r="C462" s="99"/>
      <c r="D462" s="105"/>
      <c r="E462" s="105"/>
      <c r="F462" s="105"/>
      <c r="G462" s="105"/>
      <c r="H462" s="105"/>
      <c r="I462" s="105"/>
      <c r="J462" s="105"/>
      <c r="K462" s="105"/>
      <c r="L462" s="105"/>
      <c r="M462" s="109"/>
      <c r="N462" s="105"/>
      <c r="O462" s="105"/>
      <c r="P462" s="105"/>
      <c r="Q462" s="105"/>
      <c r="R462" s="105"/>
      <c r="S462" s="105"/>
    </row>
    <row r="463" spans="2:19" s="104" customFormat="1" ht="15" customHeight="1" x14ac:dyDescent="0.2">
      <c r="B463" s="105"/>
      <c r="C463" s="99"/>
      <c r="D463" s="105"/>
      <c r="E463" s="105"/>
      <c r="F463" s="105"/>
      <c r="G463" s="105"/>
      <c r="H463" s="105"/>
      <c r="I463" s="105"/>
      <c r="J463" s="105"/>
      <c r="K463" s="105"/>
      <c r="L463" s="105"/>
      <c r="M463" s="109"/>
      <c r="N463" s="105"/>
      <c r="O463" s="105"/>
      <c r="P463" s="105"/>
      <c r="Q463" s="105"/>
      <c r="R463" s="105"/>
      <c r="S463" s="105"/>
    </row>
    <row r="464" spans="2:19" s="104" customFormat="1" ht="15" customHeight="1" x14ac:dyDescent="0.2">
      <c r="B464" s="105"/>
      <c r="C464" s="99"/>
      <c r="D464" s="105"/>
      <c r="E464" s="105"/>
      <c r="F464" s="105"/>
      <c r="G464" s="105"/>
      <c r="H464" s="105"/>
      <c r="I464" s="105"/>
      <c r="J464" s="105"/>
      <c r="K464" s="105"/>
      <c r="L464" s="105"/>
      <c r="M464" s="109"/>
      <c r="N464" s="105"/>
      <c r="O464" s="105"/>
      <c r="P464" s="105"/>
      <c r="Q464" s="105"/>
      <c r="R464" s="105"/>
      <c r="S464" s="105"/>
    </row>
    <row r="465" spans="2:19" s="104" customFormat="1" ht="15" customHeight="1" x14ac:dyDescent="0.2">
      <c r="B465" s="105"/>
      <c r="C465" s="99"/>
      <c r="D465" s="105"/>
      <c r="E465" s="105"/>
      <c r="F465" s="105"/>
      <c r="G465" s="105"/>
      <c r="H465" s="105"/>
      <c r="I465" s="105"/>
      <c r="J465" s="105"/>
      <c r="K465" s="105"/>
      <c r="L465" s="105"/>
      <c r="M465" s="109"/>
      <c r="N465" s="105"/>
      <c r="O465" s="105"/>
      <c r="P465" s="105"/>
      <c r="Q465" s="105"/>
      <c r="R465" s="105"/>
      <c r="S465" s="105"/>
    </row>
    <row r="466" spans="2:19" s="104" customFormat="1" ht="15" customHeight="1" x14ac:dyDescent="0.2">
      <c r="B466" s="105"/>
      <c r="C466" s="99"/>
      <c r="D466" s="105"/>
      <c r="E466" s="105"/>
      <c r="F466" s="105"/>
      <c r="G466" s="105"/>
      <c r="H466" s="105"/>
      <c r="I466" s="105"/>
      <c r="J466" s="105"/>
      <c r="K466" s="105"/>
      <c r="L466" s="105"/>
      <c r="M466" s="109"/>
      <c r="N466" s="105"/>
      <c r="O466" s="105"/>
      <c r="P466" s="105"/>
      <c r="Q466" s="105"/>
      <c r="R466" s="105"/>
      <c r="S466" s="105"/>
    </row>
    <row r="467" spans="2:19" s="104" customFormat="1" ht="15" customHeight="1" x14ac:dyDescent="0.2">
      <c r="B467" s="105"/>
      <c r="C467" s="99"/>
      <c r="D467" s="105"/>
      <c r="E467" s="105"/>
      <c r="F467" s="105"/>
      <c r="G467" s="105"/>
      <c r="H467" s="105"/>
      <c r="I467" s="105"/>
      <c r="J467" s="105"/>
      <c r="K467" s="105"/>
      <c r="L467" s="105"/>
      <c r="M467" s="109"/>
      <c r="N467" s="105"/>
      <c r="O467" s="105"/>
      <c r="P467" s="105"/>
      <c r="Q467" s="105"/>
      <c r="R467" s="105"/>
      <c r="S467" s="105"/>
    </row>
    <row r="468" spans="2:19" s="104" customFormat="1" ht="15" customHeight="1" x14ac:dyDescent="0.2">
      <c r="B468" s="105"/>
      <c r="C468" s="99"/>
      <c r="D468" s="105"/>
      <c r="E468" s="105"/>
      <c r="F468" s="105"/>
      <c r="G468" s="105"/>
      <c r="H468" s="105"/>
      <c r="I468" s="105"/>
      <c r="J468" s="105"/>
      <c r="K468" s="105"/>
      <c r="L468" s="105"/>
      <c r="M468" s="109"/>
      <c r="N468" s="105"/>
      <c r="O468" s="105"/>
      <c r="P468" s="105"/>
      <c r="Q468" s="105"/>
      <c r="R468" s="105"/>
      <c r="S468" s="105"/>
    </row>
    <row r="469" spans="2:19" s="104" customFormat="1" ht="15" customHeight="1" x14ac:dyDescent="0.2">
      <c r="B469" s="105"/>
      <c r="C469" s="99"/>
      <c r="D469" s="105"/>
      <c r="E469" s="105"/>
      <c r="F469" s="105"/>
      <c r="G469" s="105"/>
      <c r="H469" s="105"/>
      <c r="I469" s="105"/>
      <c r="J469" s="105"/>
      <c r="K469" s="105"/>
      <c r="L469" s="105"/>
      <c r="M469" s="109"/>
      <c r="N469" s="105"/>
      <c r="O469" s="105"/>
      <c r="P469" s="105"/>
      <c r="Q469" s="105"/>
      <c r="R469" s="105"/>
      <c r="S469" s="105"/>
    </row>
    <row r="470" spans="2:19" s="104" customFormat="1" ht="15" customHeight="1" x14ac:dyDescent="0.2">
      <c r="B470" s="105"/>
      <c r="C470" s="99"/>
      <c r="D470" s="105"/>
      <c r="E470" s="105"/>
      <c r="F470" s="105"/>
      <c r="G470" s="105"/>
      <c r="H470" s="105"/>
      <c r="I470" s="105"/>
      <c r="J470" s="105"/>
      <c r="K470" s="105"/>
      <c r="L470" s="105"/>
      <c r="M470" s="109"/>
      <c r="N470" s="105"/>
      <c r="O470" s="105"/>
      <c r="P470" s="105"/>
      <c r="Q470" s="105"/>
      <c r="R470" s="105"/>
      <c r="S470" s="105"/>
    </row>
    <row r="471" spans="2:19" s="104" customFormat="1" ht="15" customHeight="1" x14ac:dyDescent="0.2">
      <c r="B471" s="105"/>
      <c r="C471" s="99"/>
      <c r="D471" s="105"/>
      <c r="E471" s="105"/>
      <c r="F471" s="105"/>
      <c r="G471" s="105"/>
      <c r="H471" s="105"/>
      <c r="I471" s="105"/>
      <c r="J471" s="105"/>
      <c r="K471" s="105"/>
      <c r="L471" s="105"/>
      <c r="M471" s="109"/>
      <c r="N471" s="105"/>
      <c r="O471" s="105"/>
      <c r="P471" s="105"/>
      <c r="Q471" s="105"/>
      <c r="R471" s="105"/>
      <c r="S471" s="105"/>
    </row>
    <row r="472" spans="2:19" s="104" customFormat="1" ht="15" customHeight="1" x14ac:dyDescent="0.2">
      <c r="B472" s="105"/>
      <c r="C472" s="99"/>
      <c r="D472" s="105"/>
      <c r="E472" s="105"/>
      <c r="F472" s="105"/>
      <c r="G472" s="105"/>
      <c r="H472" s="105"/>
      <c r="I472" s="105"/>
      <c r="J472" s="105"/>
      <c r="K472" s="105"/>
      <c r="L472" s="105"/>
      <c r="M472" s="109"/>
      <c r="N472" s="105"/>
      <c r="O472" s="105"/>
      <c r="P472" s="105"/>
      <c r="Q472" s="105"/>
      <c r="R472" s="105"/>
      <c r="S472" s="105"/>
    </row>
    <row r="473" spans="2:19" s="104" customFormat="1" ht="15" customHeight="1" x14ac:dyDescent="0.2">
      <c r="B473" s="105"/>
      <c r="C473" s="99"/>
      <c r="D473" s="105"/>
      <c r="E473" s="105"/>
      <c r="F473" s="105"/>
      <c r="G473" s="105"/>
      <c r="H473" s="105"/>
      <c r="I473" s="105"/>
      <c r="J473" s="105"/>
      <c r="K473" s="105"/>
      <c r="L473" s="105"/>
      <c r="M473" s="109"/>
      <c r="N473" s="105"/>
      <c r="O473" s="105"/>
      <c r="P473" s="105"/>
      <c r="Q473" s="105"/>
      <c r="R473" s="105"/>
      <c r="S473" s="105"/>
    </row>
    <row r="474" spans="2:19" s="104" customFormat="1" ht="15" customHeight="1" x14ac:dyDescent="0.2">
      <c r="B474" s="105"/>
      <c r="C474" s="99"/>
      <c r="D474" s="105"/>
      <c r="E474" s="105"/>
      <c r="F474" s="105"/>
      <c r="G474" s="105"/>
      <c r="H474" s="105"/>
      <c r="I474" s="105"/>
      <c r="J474" s="105"/>
      <c r="K474" s="105"/>
      <c r="L474" s="105"/>
      <c r="M474" s="109"/>
      <c r="N474" s="105"/>
      <c r="O474" s="105"/>
      <c r="P474" s="105"/>
      <c r="Q474" s="105"/>
      <c r="R474" s="105"/>
      <c r="S474" s="105"/>
    </row>
    <row r="475" spans="2:19" s="104" customFormat="1" ht="15" customHeight="1" x14ac:dyDescent="0.2">
      <c r="B475" s="105"/>
      <c r="C475" s="99"/>
      <c r="D475" s="105"/>
      <c r="E475" s="105"/>
      <c r="F475" s="105"/>
      <c r="G475" s="105"/>
      <c r="H475" s="105"/>
      <c r="I475" s="105"/>
      <c r="J475" s="105"/>
      <c r="K475" s="105"/>
      <c r="L475" s="105"/>
      <c r="M475" s="109"/>
      <c r="N475" s="105"/>
      <c r="O475" s="105"/>
      <c r="P475" s="105"/>
      <c r="Q475" s="105"/>
      <c r="R475" s="105"/>
      <c r="S475" s="105"/>
    </row>
    <row r="476" spans="2:19" s="104" customFormat="1" ht="15" customHeight="1" x14ac:dyDescent="0.2">
      <c r="B476" s="105"/>
      <c r="C476" s="99"/>
      <c r="D476" s="105"/>
      <c r="E476" s="105"/>
      <c r="F476" s="105"/>
      <c r="G476" s="105"/>
      <c r="H476" s="105"/>
      <c r="I476" s="105"/>
      <c r="J476" s="105"/>
      <c r="K476" s="105"/>
      <c r="L476" s="105"/>
      <c r="M476" s="109"/>
      <c r="N476" s="105"/>
      <c r="O476" s="105"/>
      <c r="P476" s="105"/>
      <c r="Q476" s="105"/>
      <c r="R476" s="105"/>
      <c r="S476" s="105"/>
    </row>
    <row r="477" spans="2:19" s="104" customFormat="1" ht="15" customHeight="1" x14ac:dyDescent="0.2">
      <c r="B477" s="105"/>
      <c r="C477" s="99"/>
      <c r="D477" s="105"/>
      <c r="E477" s="105"/>
      <c r="F477" s="105"/>
      <c r="G477" s="105"/>
      <c r="H477" s="105"/>
      <c r="I477" s="105"/>
      <c r="J477" s="105"/>
      <c r="K477" s="105"/>
      <c r="L477" s="105"/>
      <c r="M477" s="109"/>
      <c r="N477" s="105"/>
      <c r="O477" s="105"/>
      <c r="P477" s="105"/>
      <c r="Q477" s="105"/>
      <c r="R477" s="105"/>
      <c r="S477" s="105"/>
    </row>
    <row r="478" spans="2:19" s="104" customFormat="1" ht="15" customHeight="1" x14ac:dyDescent="0.2">
      <c r="B478" s="105"/>
      <c r="C478" s="99"/>
      <c r="D478" s="105"/>
      <c r="E478" s="105"/>
      <c r="F478" s="105"/>
      <c r="G478" s="105"/>
      <c r="H478" s="105"/>
      <c r="I478" s="105"/>
      <c r="J478" s="105"/>
      <c r="K478" s="105"/>
      <c r="L478" s="105"/>
      <c r="M478" s="109"/>
      <c r="N478" s="105"/>
      <c r="O478" s="105"/>
      <c r="P478" s="105"/>
      <c r="Q478" s="105"/>
      <c r="R478" s="105"/>
      <c r="S478" s="105"/>
    </row>
    <row r="479" spans="2:19" s="104" customFormat="1" ht="15" customHeight="1" x14ac:dyDescent="0.2">
      <c r="B479" s="105"/>
      <c r="C479" s="99"/>
      <c r="D479" s="105"/>
      <c r="E479" s="105"/>
      <c r="F479" s="105"/>
      <c r="G479" s="105"/>
      <c r="H479" s="105"/>
      <c r="I479" s="105"/>
      <c r="J479" s="105"/>
      <c r="K479" s="105"/>
      <c r="L479" s="105"/>
      <c r="M479" s="109"/>
      <c r="N479" s="105"/>
      <c r="O479" s="105"/>
      <c r="P479" s="105"/>
      <c r="Q479" s="105"/>
      <c r="R479" s="105"/>
      <c r="S479" s="105"/>
    </row>
    <row r="480" spans="2:19" s="104" customFormat="1" ht="15" customHeight="1" x14ac:dyDescent="0.2">
      <c r="B480" s="105"/>
      <c r="C480" s="99"/>
      <c r="D480" s="105"/>
      <c r="E480" s="105"/>
      <c r="F480" s="105"/>
      <c r="G480" s="105"/>
      <c r="H480" s="105"/>
      <c r="I480" s="105"/>
      <c r="J480" s="105"/>
      <c r="K480" s="105"/>
      <c r="L480" s="105"/>
      <c r="M480" s="109"/>
      <c r="N480" s="105"/>
      <c r="O480" s="105"/>
      <c r="P480" s="105"/>
      <c r="Q480" s="105"/>
      <c r="R480" s="105"/>
      <c r="S480" s="105"/>
    </row>
    <row r="481" spans="2:19" s="104" customFormat="1" ht="15" customHeight="1" x14ac:dyDescent="0.2">
      <c r="B481" s="105"/>
      <c r="C481" s="99"/>
      <c r="D481" s="105"/>
      <c r="E481" s="105"/>
      <c r="F481" s="105"/>
      <c r="G481" s="105"/>
      <c r="H481" s="105"/>
      <c r="I481" s="105"/>
      <c r="J481" s="105"/>
      <c r="K481" s="105"/>
      <c r="L481" s="105"/>
      <c r="M481" s="109"/>
      <c r="N481" s="105"/>
      <c r="O481" s="105"/>
      <c r="P481" s="105"/>
      <c r="Q481" s="105"/>
      <c r="R481" s="105"/>
      <c r="S481" s="105"/>
    </row>
    <row r="482" spans="2:19" s="104" customFormat="1" ht="15" customHeight="1" x14ac:dyDescent="0.2">
      <c r="B482" s="105"/>
      <c r="C482" s="99"/>
      <c r="D482" s="105"/>
      <c r="E482" s="105"/>
      <c r="F482" s="105"/>
      <c r="G482" s="105"/>
      <c r="H482" s="105"/>
      <c r="I482" s="105"/>
      <c r="J482" s="105"/>
      <c r="K482" s="105"/>
      <c r="L482" s="105"/>
      <c r="M482" s="109"/>
      <c r="N482" s="105"/>
      <c r="O482" s="105"/>
      <c r="P482" s="105"/>
      <c r="Q482" s="105"/>
      <c r="R482" s="105"/>
      <c r="S482" s="105"/>
    </row>
    <row r="483" spans="2:19" s="104" customFormat="1" ht="15" customHeight="1" x14ac:dyDescent="0.2">
      <c r="B483" s="105"/>
      <c r="C483" s="99"/>
      <c r="D483" s="105"/>
      <c r="E483" s="105"/>
      <c r="F483" s="105"/>
      <c r="G483" s="105"/>
      <c r="H483" s="105"/>
      <c r="I483" s="105"/>
      <c r="J483" s="105"/>
      <c r="K483" s="105"/>
      <c r="L483" s="105"/>
      <c r="M483" s="109"/>
      <c r="N483" s="105"/>
      <c r="O483" s="105"/>
      <c r="P483" s="105"/>
      <c r="Q483" s="105"/>
      <c r="R483" s="105"/>
      <c r="S483" s="105"/>
    </row>
    <row r="484" spans="2:19" s="104" customFormat="1" ht="15" customHeight="1" x14ac:dyDescent="0.2">
      <c r="B484" s="105"/>
      <c r="C484" s="99"/>
      <c r="D484" s="105"/>
      <c r="E484" s="105"/>
      <c r="F484" s="105"/>
      <c r="G484" s="105"/>
      <c r="H484" s="105"/>
      <c r="I484" s="105"/>
      <c r="J484" s="105"/>
      <c r="K484" s="105"/>
      <c r="L484" s="105"/>
      <c r="M484" s="109"/>
      <c r="N484" s="105"/>
      <c r="O484" s="105"/>
      <c r="P484" s="105"/>
      <c r="Q484" s="105"/>
      <c r="R484" s="105"/>
      <c r="S484" s="105"/>
    </row>
    <row r="485" spans="2:19" s="104" customFormat="1" ht="15" customHeight="1" x14ac:dyDescent="0.2">
      <c r="B485" s="105"/>
      <c r="C485" s="99"/>
      <c r="D485" s="105"/>
      <c r="E485" s="105"/>
      <c r="F485" s="105"/>
      <c r="G485" s="105"/>
      <c r="H485" s="105"/>
      <c r="I485" s="105"/>
      <c r="J485" s="105"/>
      <c r="K485" s="105"/>
      <c r="L485" s="105"/>
      <c r="M485" s="109"/>
      <c r="N485" s="105"/>
      <c r="O485" s="105"/>
      <c r="P485" s="105"/>
      <c r="Q485" s="105"/>
      <c r="R485" s="105"/>
      <c r="S485" s="105"/>
    </row>
    <row r="486" spans="2:19" s="104" customFormat="1" ht="15" customHeight="1" x14ac:dyDescent="0.2">
      <c r="B486" s="105"/>
      <c r="C486" s="99"/>
      <c r="D486" s="105"/>
      <c r="E486" s="105"/>
      <c r="F486" s="105"/>
      <c r="G486" s="105"/>
      <c r="H486" s="105"/>
      <c r="I486" s="105"/>
      <c r="J486" s="105"/>
      <c r="K486" s="105"/>
      <c r="L486" s="105"/>
      <c r="M486" s="109"/>
      <c r="N486" s="105"/>
      <c r="O486" s="105"/>
      <c r="P486" s="105"/>
      <c r="Q486" s="105"/>
      <c r="R486" s="105"/>
      <c r="S486" s="105"/>
    </row>
    <row r="487" spans="2:19" s="104" customFormat="1" ht="15" customHeight="1" x14ac:dyDescent="0.2">
      <c r="B487" s="105"/>
      <c r="C487" s="99"/>
      <c r="D487" s="105"/>
      <c r="E487" s="105"/>
      <c r="F487" s="105"/>
      <c r="G487" s="105"/>
      <c r="H487" s="105"/>
      <c r="I487" s="105"/>
      <c r="J487" s="105"/>
      <c r="K487" s="105"/>
      <c r="L487" s="105"/>
      <c r="M487" s="109"/>
      <c r="N487" s="105"/>
      <c r="O487" s="105"/>
      <c r="P487" s="105"/>
      <c r="Q487" s="105"/>
      <c r="R487" s="105"/>
      <c r="S487" s="105"/>
    </row>
    <row r="488" spans="2:19" s="104" customFormat="1" ht="15" customHeight="1" x14ac:dyDescent="0.2">
      <c r="B488" s="105"/>
      <c r="C488" s="99"/>
      <c r="D488" s="105"/>
      <c r="E488" s="105"/>
      <c r="F488" s="105"/>
      <c r="G488" s="105"/>
      <c r="H488" s="105"/>
      <c r="I488" s="105"/>
      <c r="J488" s="105"/>
      <c r="K488" s="105"/>
      <c r="L488" s="105"/>
      <c r="M488" s="109"/>
      <c r="N488" s="105"/>
      <c r="O488" s="105"/>
      <c r="P488" s="105"/>
      <c r="Q488" s="105"/>
      <c r="R488" s="105"/>
      <c r="S488" s="105"/>
    </row>
    <row r="489" spans="2:19" s="104" customFormat="1" ht="15" customHeight="1" x14ac:dyDescent="0.2">
      <c r="B489" s="105"/>
      <c r="C489" s="99"/>
      <c r="D489" s="105"/>
      <c r="E489" s="105"/>
      <c r="F489" s="105"/>
      <c r="G489" s="105"/>
      <c r="H489" s="105"/>
      <c r="I489" s="105"/>
      <c r="J489" s="105"/>
      <c r="K489" s="105"/>
      <c r="L489" s="105"/>
      <c r="M489" s="109"/>
      <c r="N489" s="105"/>
      <c r="O489" s="105"/>
      <c r="P489" s="105"/>
      <c r="Q489" s="105"/>
      <c r="R489" s="105"/>
      <c r="S489" s="105"/>
    </row>
    <row r="490" spans="2:19" s="104" customFormat="1" ht="15" customHeight="1" x14ac:dyDescent="0.2">
      <c r="B490" s="105"/>
      <c r="C490" s="99"/>
      <c r="D490" s="105"/>
      <c r="E490" s="105"/>
      <c r="F490" s="105"/>
      <c r="G490" s="105"/>
      <c r="H490" s="105"/>
      <c r="I490" s="105"/>
      <c r="J490" s="105"/>
      <c r="K490" s="105"/>
      <c r="L490" s="105"/>
      <c r="M490" s="109"/>
      <c r="N490" s="105"/>
      <c r="O490" s="105"/>
      <c r="P490" s="105"/>
      <c r="Q490" s="105"/>
      <c r="R490" s="105"/>
      <c r="S490" s="105"/>
    </row>
    <row r="491" spans="2:19" s="104" customFormat="1" ht="15" customHeight="1" x14ac:dyDescent="0.2">
      <c r="B491" s="105"/>
      <c r="C491" s="99"/>
      <c r="D491" s="105"/>
      <c r="E491" s="105"/>
      <c r="F491" s="105"/>
      <c r="G491" s="105"/>
      <c r="H491" s="105"/>
      <c r="I491" s="105"/>
      <c r="J491" s="105"/>
      <c r="K491" s="105"/>
      <c r="L491" s="105"/>
      <c r="M491" s="109"/>
      <c r="N491" s="105"/>
      <c r="O491" s="105"/>
      <c r="P491" s="105"/>
      <c r="Q491" s="105"/>
      <c r="R491" s="105"/>
      <c r="S491" s="105"/>
    </row>
    <row r="492" spans="2:19" s="104" customFormat="1" ht="15" customHeight="1" x14ac:dyDescent="0.2">
      <c r="B492" s="105"/>
      <c r="C492" s="99"/>
      <c r="D492" s="105"/>
      <c r="E492" s="105"/>
      <c r="F492" s="105"/>
      <c r="G492" s="105"/>
      <c r="H492" s="105"/>
      <c r="I492" s="105"/>
      <c r="J492" s="105"/>
      <c r="K492" s="105"/>
      <c r="L492" s="105"/>
      <c r="M492" s="109"/>
      <c r="N492" s="105"/>
      <c r="O492" s="105"/>
      <c r="P492" s="105"/>
      <c r="Q492" s="105"/>
      <c r="R492" s="105"/>
      <c r="S492" s="105"/>
    </row>
    <row r="493" spans="2:19" s="104" customFormat="1" ht="15" customHeight="1" x14ac:dyDescent="0.2">
      <c r="B493" s="105"/>
      <c r="C493" s="99"/>
      <c r="D493" s="105"/>
      <c r="E493" s="105"/>
      <c r="F493" s="105"/>
      <c r="G493" s="105"/>
      <c r="H493" s="105"/>
      <c r="I493" s="105"/>
      <c r="J493" s="105"/>
      <c r="K493" s="105"/>
      <c r="L493" s="105"/>
      <c r="M493" s="109"/>
      <c r="N493" s="105"/>
      <c r="O493" s="105"/>
      <c r="P493" s="105"/>
      <c r="Q493" s="105"/>
      <c r="R493" s="105"/>
      <c r="S493" s="105"/>
    </row>
    <row r="494" spans="2:19" s="104" customFormat="1" ht="15" customHeight="1" x14ac:dyDescent="0.2">
      <c r="B494" s="105"/>
      <c r="C494" s="99"/>
      <c r="D494" s="105"/>
      <c r="E494" s="105"/>
      <c r="F494" s="105"/>
      <c r="G494" s="105"/>
      <c r="H494" s="105"/>
      <c r="I494" s="105"/>
      <c r="J494" s="105"/>
      <c r="K494" s="105"/>
      <c r="L494" s="105"/>
      <c r="M494" s="109"/>
      <c r="N494" s="105"/>
      <c r="O494" s="105"/>
      <c r="P494" s="105"/>
      <c r="Q494" s="105"/>
      <c r="R494" s="105"/>
      <c r="S494" s="105"/>
    </row>
    <row r="495" spans="2:19" s="104" customFormat="1" ht="15" customHeight="1" x14ac:dyDescent="0.2">
      <c r="B495" s="105"/>
      <c r="C495" s="99"/>
      <c r="D495" s="105"/>
      <c r="E495" s="105"/>
      <c r="F495" s="105"/>
      <c r="G495" s="105"/>
      <c r="H495" s="105"/>
      <c r="I495" s="105"/>
      <c r="J495" s="105"/>
      <c r="K495" s="105"/>
      <c r="L495" s="105"/>
      <c r="M495" s="109"/>
      <c r="N495" s="105"/>
      <c r="O495" s="105"/>
      <c r="P495" s="105"/>
      <c r="Q495" s="105"/>
      <c r="R495" s="105"/>
      <c r="S495" s="105"/>
    </row>
    <row r="496" spans="2:19" s="104" customFormat="1" ht="15" customHeight="1" x14ac:dyDescent="0.2">
      <c r="B496" s="105"/>
      <c r="C496" s="99"/>
      <c r="D496" s="105"/>
      <c r="E496" s="105"/>
      <c r="F496" s="105"/>
      <c r="G496" s="105"/>
      <c r="H496" s="105"/>
      <c r="I496" s="105"/>
      <c r="J496" s="105"/>
      <c r="K496" s="105"/>
      <c r="L496" s="105"/>
      <c r="M496" s="109"/>
      <c r="N496" s="105"/>
      <c r="O496" s="105"/>
      <c r="P496" s="105"/>
      <c r="Q496" s="105"/>
      <c r="R496" s="105"/>
      <c r="S496" s="105"/>
    </row>
    <row r="497" spans="2:19" s="104" customFormat="1" ht="15" customHeight="1" x14ac:dyDescent="0.2">
      <c r="B497" s="105"/>
      <c r="C497" s="99"/>
      <c r="D497" s="105"/>
      <c r="E497" s="105"/>
      <c r="F497" s="105"/>
      <c r="G497" s="105"/>
      <c r="H497" s="105"/>
      <c r="I497" s="105"/>
      <c r="J497" s="105"/>
      <c r="K497" s="105"/>
      <c r="L497" s="105"/>
      <c r="M497" s="109"/>
      <c r="N497" s="105"/>
      <c r="O497" s="105"/>
      <c r="P497" s="105"/>
      <c r="Q497" s="105"/>
      <c r="R497" s="105"/>
      <c r="S497" s="105"/>
    </row>
    <row r="498" spans="2:19" s="104" customFormat="1" ht="15" customHeight="1" x14ac:dyDescent="0.2">
      <c r="B498" s="105"/>
      <c r="C498" s="99"/>
      <c r="D498" s="105"/>
      <c r="E498" s="105"/>
      <c r="F498" s="105"/>
      <c r="G498" s="105"/>
      <c r="H498" s="105"/>
      <c r="I498" s="105"/>
      <c r="J498" s="105"/>
      <c r="K498" s="105"/>
      <c r="L498" s="105"/>
      <c r="M498" s="109"/>
      <c r="N498" s="105"/>
      <c r="O498" s="105"/>
      <c r="P498" s="105"/>
      <c r="Q498" s="105"/>
      <c r="R498" s="105"/>
      <c r="S498" s="105"/>
    </row>
    <row r="499" spans="2:19" s="104" customFormat="1" ht="15" customHeight="1" x14ac:dyDescent="0.2">
      <c r="B499" s="105"/>
      <c r="C499" s="99"/>
      <c r="D499" s="105"/>
      <c r="E499" s="105"/>
      <c r="F499" s="105"/>
      <c r="G499" s="105"/>
      <c r="H499" s="105"/>
      <c r="I499" s="105"/>
      <c r="J499" s="105"/>
      <c r="K499" s="105"/>
      <c r="L499" s="105"/>
      <c r="M499" s="109"/>
      <c r="N499" s="105"/>
      <c r="O499" s="105"/>
      <c r="P499" s="105"/>
      <c r="Q499" s="105"/>
      <c r="R499" s="105"/>
      <c r="S499" s="105"/>
    </row>
    <row r="500" spans="2:19" s="104" customFormat="1" ht="15" customHeight="1" x14ac:dyDescent="0.2">
      <c r="B500" s="105"/>
      <c r="C500" s="99"/>
      <c r="D500" s="105"/>
      <c r="E500" s="105"/>
      <c r="F500" s="105"/>
      <c r="G500" s="105"/>
      <c r="H500" s="105"/>
      <c r="I500" s="105"/>
      <c r="J500" s="105"/>
      <c r="K500" s="105"/>
      <c r="L500" s="105"/>
      <c r="M500" s="109"/>
      <c r="N500" s="105"/>
      <c r="O500" s="105"/>
      <c r="P500" s="105"/>
      <c r="Q500" s="105"/>
      <c r="R500" s="105"/>
      <c r="S500" s="105"/>
    </row>
    <row r="501" spans="2:19" s="104" customFormat="1" ht="15" customHeight="1" x14ac:dyDescent="0.2">
      <c r="B501" s="105"/>
      <c r="C501" s="99"/>
      <c r="D501" s="105"/>
      <c r="E501" s="105"/>
      <c r="F501" s="105"/>
      <c r="G501" s="105"/>
      <c r="H501" s="105"/>
      <c r="I501" s="105"/>
      <c r="J501" s="105"/>
      <c r="K501" s="105"/>
      <c r="L501" s="105"/>
      <c r="M501" s="109"/>
      <c r="N501" s="105"/>
      <c r="O501" s="105"/>
      <c r="P501" s="105"/>
      <c r="Q501" s="105"/>
      <c r="R501" s="105"/>
      <c r="S501" s="105"/>
    </row>
    <row r="502" spans="2:19" s="104" customFormat="1" ht="15" customHeight="1" x14ac:dyDescent="0.2">
      <c r="B502" s="105"/>
      <c r="C502" s="99"/>
      <c r="D502" s="105"/>
      <c r="E502" s="105"/>
      <c r="F502" s="105"/>
      <c r="G502" s="105"/>
      <c r="H502" s="105"/>
      <c r="I502" s="105"/>
      <c r="J502" s="105"/>
      <c r="K502" s="105"/>
      <c r="L502" s="105"/>
      <c r="M502" s="109"/>
      <c r="N502" s="105"/>
      <c r="O502" s="105"/>
      <c r="P502" s="105"/>
      <c r="Q502" s="105"/>
      <c r="R502" s="105"/>
      <c r="S502" s="105"/>
    </row>
    <row r="503" spans="2:19" s="104" customFormat="1" ht="15" customHeight="1" x14ac:dyDescent="0.2">
      <c r="B503" s="105"/>
      <c r="C503" s="99"/>
      <c r="D503" s="105"/>
      <c r="E503" s="105"/>
      <c r="F503" s="105"/>
      <c r="G503" s="105"/>
      <c r="H503" s="105"/>
      <c r="I503" s="105"/>
      <c r="J503" s="105"/>
      <c r="K503" s="105"/>
      <c r="L503" s="105"/>
      <c r="M503" s="109"/>
      <c r="N503" s="105"/>
      <c r="O503" s="105"/>
      <c r="P503" s="105"/>
      <c r="Q503" s="105"/>
      <c r="R503" s="105"/>
      <c r="S503" s="105"/>
    </row>
    <row r="504" spans="2:19" s="104" customFormat="1" ht="15" customHeight="1" x14ac:dyDescent="0.2">
      <c r="B504" s="105"/>
      <c r="C504" s="99"/>
      <c r="D504" s="105"/>
      <c r="E504" s="105"/>
      <c r="F504" s="105"/>
      <c r="G504" s="105"/>
      <c r="H504" s="105"/>
      <c r="I504" s="105"/>
      <c r="J504" s="105"/>
      <c r="K504" s="105"/>
      <c r="L504" s="105"/>
      <c r="M504" s="109"/>
      <c r="N504" s="105"/>
      <c r="O504" s="105"/>
      <c r="P504" s="105"/>
      <c r="Q504" s="105"/>
      <c r="R504" s="105"/>
      <c r="S504" s="105"/>
    </row>
    <row r="505" spans="2:19" s="104" customFormat="1" ht="15" customHeight="1" x14ac:dyDescent="0.2">
      <c r="B505" s="105"/>
      <c r="C505" s="99"/>
      <c r="D505" s="105"/>
      <c r="E505" s="105"/>
      <c r="F505" s="105"/>
      <c r="G505" s="105"/>
      <c r="H505" s="105"/>
      <c r="I505" s="105"/>
      <c r="J505" s="105"/>
      <c r="K505" s="105"/>
      <c r="L505" s="105"/>
      <c r="M505" s="109"/>
      <c r="N505" s="105"/>
      <c r="O505" s="105"/>
      <c r="P505" s="105"/>
      <c r="Q505" s="105"/>
      <c r="R505" s="105"/>
      <c r="S505" s="105"/>
    </row>
    <row r="506" spans="2:19" s="104" customFormat="1" ht="15" customHeight="1" x14ac:dyDescent="0.2">
      <c r="B506" s="105"/>
      <c r="C506" s="99"/>
      <c r="D506" s="105"/>
      <c r="E506" s="105"/>
      <c r="F506" s="105"/>
      <c r="G506" s="105"/>
      <c r="H506" s="105"/>
      <c r="I506" s="105"/>
      <c r="J506" s="105"/>
      <c r="K506" s="105"/>
      <c r="L506" s="105"/>
      <c r="M506" s="109"/>
      <c r="N506" s="105"/>
      <c r="O506" s="105"/>
      <c r="P506" s="105"/>
      <c r="Q506" s="105"/>
      <c r="R506" s="105"/>
      <c r="S506" s="105"/>
    </row>
    <row r="507" spans="2:19" s="104" customFormat="1" ht="15" customHeight="1" x14ac:dyDescent="0.2">
      <c r="B507" s="105"/>
      <c r="C507" s="99"/>
      <c r="D507" s="105"/>
      <c r="E507" s="105"/>
      <c r="F507" s="105"/>
      <c r="G507" s="105"/>
      <c r="H507" s="105"/>
      <c r="I507" s="105"/>
      <c r="J507" s="105"/>
      <c r="K507" s="105"/>
      <c r="L507" s="105"/>
      <c r="M507" s="109"/>
      <c r="N507" s="105"/>
      <c r="O507" s="105"/>
      <c r="P507" s="105"/>
      <c r="Q507" s="105"/>
      <c r="R507" s="105"/>
      <c r="S507" s="105"/>
    </row>
    <row r="508" spans="2:19" s="104" customFormat="1" ht="15" customHeight="1" x14ac:dyDescent="0.2">
      <c r="B508" s="105"/>
      <c r="C508" s="99"/>
      <c r="D508" s="105"/>
      <c r="E508" s="105"/>
      <c r="F508" s="105"/>
      <c r="G508" s="105"/>
      <c r="H508" s="105"/>
      <c r="I508" s="105"/>
      <c r="J508" s="105"/>
      <c r="K508" s="105"/>
      <c r="L508" s="105"/>
      <c r="M508" s="109"/>
      <c r="N508" s="105"/>
      <c r="O508" s="105"/>
      <c r="P508" s="105"/>
      <c r="Q508" s="105"/>
      <c r="R508" s="105"/>
      <c r="S508" s="105"/>
    </row>
    <row r="509" spans="2:19" s="104" customFormat="1" ht="15" customHeight="1" x14ac:dyDescent="0.2">
      <c r="B509" s="105"/>
      <c r="C509" s="99"/>
      <c r="D509" s="105"/>
      <c r="E509" s="105"/>
      <c r="F509" s="105"/>
      <c r="G509" s="105"/>
      <c r="H509" s="105"/>
      <c r="I509" s="105"/>
      <c r="J509" s="105"/>
      <c r="K509" s="105"/>
      <c r="L509" s="105"/>
      <c r="M509" s="109"/>
      <c r="N509" s="105"/>
      <c r="O509" s="105"/>
      <c r="P509" s="105"/>
      <c r="Q509" s="105"/>
      <c r="R509" s="105"/>
      <c r="S509" s="105"/>
    </row>
    <row r="510" spans="2:19" s="104" customFormat="1" ht="15" customHeight="1" x14ac:dyDescent="0.2">
      <c r="B510" s="105"/>
      <c r="C510" s="99"/>
      <c r="D510" s="105"/>
      <c r="E510" s="105"/>
      <c r="F510" s="105"/>
      <c r="G510" s="105"/>
      <c r="H510" s="105"/>
      <c r="I510" s="105"/>
      <c r="J510" s="105"/>
      <c r="K510" s="105"/>
      <c r="L510" s="105"/>
      <c r="M510" s="109"/>
      <c r="N510" s="105"/>
      <c r="O510" s="105"/>
      <c r="P510" s="105"/>
      <c r="Q510" s="105"/>
      <c r="R510" s="105"/>
      <c r="S510" s="105"/>
    </row>
    <row r="511" spans="2:19" s="104" customFormat="1" ht="15" customHeight="1" x14ac:dyDescent="0.2">
      <c r="B511" s="105"/>
      <c r="C511" s="99"/>
      <c r="D511" s="105"/>
      <c r="E511" s="105"/>
      <c r="F511" s="105"/>
      <c r="G511" s="105"/>
      <c r="H511" s="105"/>
      <c r="I511" s="105"/>
      <c r="J511" s="105"/>
      <c r="K511" s="105"/>
      <c r="L511" s="105"/>
      <c r="M511" s="109"/>
      <c r="N511" s="105"/>
      <c r="O511" s="105"/>
      <c r="P511" s="105"/>
      <c r="Q511" s="105"/>
      <c r="R511" s="105"/>
      <c r="S511" s="105"/>
    </row>
    <row r="512" spans="2:19" s="104" customFormat="1" ht="15" customHeight="1" x14ac:dyDescent="0.2">
      <c r="B512" s="105"/>
      <c r="C512" s="99"/>
      <c r="D512" s="105"/>
      <c r="E512" s="105"/>
      <c r="F512" s="105"/>
      <c r="G512" s="105"/>
      <c r="H512" s="105"/>
      <c r="I512" s="105"/>
      <c r="J512" s="105"/>
      <c r="K512" s="105"/>
      <c r="L512" s="105"/>
      <c r="M512" s="109"/>
      <c r="N512" s="105"/>
      <c r="O512" s="105"/>
      <c r="P512" s="105"/>
      <c r="Q512" s="105"/>
      <c r="R512" s="105"/>
      <c r="S512" s="105"/>
    </row>
    <row r="513" spans="2:19" s="104" customFormat="1" ht="15" customHeight="1" x14ac:dyDescent="0.2">
      <c r="B513" s="105"/>
      <c r="C513" s="99"/>
      <c r="D513" s="105"/>
      <c r="E513" s="105"/>
      <c r="F513" s="105"/>
      <c r="G513" s="105"/>
      <c r="H513" s="105"/>
      <c r="I513" s="105"/>
      <c r="J513" s="105"/>
      <c r="K513" s="105"/>
      <c r="L513" s="105"/>
      <c r="M513" s="109"/>
      <c r="N513" s="105"/>
      <c r="O513" s="105"/>
      <c r="P513" s="105"/>
      <c r="Q513" s="105"/>
      <c r="R513" s="105"/>
      <c r="S513" s="105"/>
    </row>
    <row r="514" spans="2:19" s="104" customFormat="1" ht="15" customHeight="1" x14ac:dyDescent="0.2">
      <c r="B514" s="105"/>
      <c r="C514" s="99"/>
      <c r="D514" s="105"/>
      <c r="E514" s="105"/>
      <c r="F514" s="105"/>
      <c r="G514" s="105"/>
      <c r="H514" s="105"/>
      <c r="I514" s="105"/>
      <c r="J514" s="105"/>
      <c r="K514" s="105"/>
      <c r="L514" s="105"/>
      <c r="M514" s="109"/>
      <c r="N514" s="105"/>
      <c r="O514" s="105"/>
      <c r="P514" s="105"/>
      <c r="Q514" s="105"/>
      <c r="R514" s="105"/>
      <c r="S514" s="105"/>
    </row>
    <row r="515" spans="2:19" s="104" customFormat="1" ht="15" customHeight="1" x14ac:dyDescent="0.2">
      <c r="B515" s="105"/>
      <c r="C515" s="99"/>
      <c r="D515" s="105"/>
      <c r="E515" s="105"/>
      <c r="F515" s="105"/>
      <c r="G515" s="105"/>
      <c r="H515" s="105"/>
      <c r="I515" s="105"/>
      <c r="J515" s="105"/>
      <c r="K515" s="105"/>
      <c r="L515" s="105"/>
      <c r="M515" s="109"/>
      <c r="N515" s="105"/>
      <c r="O515" s="105"/>
      <c r="P515" s="105"/>
      <c r="Q515" s="105"/>
      <c r="R515" s="105"/>
      <c r="S515" s="105"/>
    </row>
    <row r="516" spans="2:19" s="104" customFormat="1" ht="15" customHeight="1" x14ac:dyDescent="0.2">
      <c r="B516" s="105"/>
      <c r="C516" s="99"/>
      <c r="D516" s="105"/>
      <c r="E516" s="105"/>
      <c r="F516" s="105"/>
      <c r="G516" s="105"/>
      <c r="H516" s="105"/>
      <c r="I516" s="105"/>
      <c r="J516" s="105"/>
      <c r="K516" s="105"/>
      <c r="L516" s="105"/>
      <c r="M516" s="109"/>
      <c r="N516" s="105"/>
      <c r="O516" s="105"/>
      <c r="P516" s="105"/>
      <c r="Q516" s="105"/>
      <c r="R516" s="105"/>
      <c r="S516" s="105"/>
    </row>
    <row r="517" spans="2:19" s="104" customFormat="1" ht="15" customHeight="1" x14ac:dyDescent="0.2">
      <c r="B517" s="105"/>
      <c r="C517" s="99"/>
      <c r="D517" s="105"/>
      <c r="E517" s="105"/>
      <c r="F517" s="105"/>
      <c r="G517" s="105"/>
      <c r="H517" s="105"/>
      <c r="I517" s="105"/>
      <c r="J517" s="105"/>
      <c r="K517" s="105"/>
      <c r="L517" s="105"/>
      <c r="M517" s="109"/>
      <c r="N517" s="105"/>
      <c r="O517" s="105"/>
      <c r="P517" s="105"/>
      <c r="Q517" s="105"/>
      <c r="R517" s="105"/>
      <c r="S517" s="105"/>
    </row>
    <row r="518" spans="2:19" s="104" customFormat="1" ht="15" customHeight="1" x14ac:dyDescent="0.2">
      <c r="B518" s="105"/>
      <c r="C518" s="99"/>
      <c r="D518" s="105"/>
      <c r="E518" s="105"/>
      <c r="F518" s="105"/>
      <c r="G518" s="105"/>
      <c r="H518" s="105"/>
      <c r="I518" s="105"/>
      <c r="J518" s="105"/>
      <c r="K518" s="105"/>
      <c r="L518" s="105"/>
      <c r="M518" s="109"/>
      <c r="N518" s="105"/>
      <c r="O518" s="105"/>
      <c r="P518" s="105"/>
      <c r="Q518" s="105"/>
      <c r="R518" s="105"/>
      <c r="S518" s="105"/>
    </row>
    <row r="519" spans="2:19" s="104" customFormat="1" ht="15" customHeight="1" x14ac:dyDescent="0.2">
      <c r="B519" s="105"/>
      <c r="C519" s="99"/>
      <c r="D519" s="105"/>
      <c r="E519" s="105"/>
      <c r="F519" s="105"/>
      <c r="G519" s="105"/>
      <c r="H519" s="105"/>
      <c r="I519" s="105"/>
      <c r="J519" s="105"/>
      <c r="K519" s="105"/>
      <c r="L519" s="105"/>
      <c r="M519" s="109"/>
      <c r="N519" s="105"/>
      <c r="O519" s="105"/>
      <c r="P519" s="105"/>
      <c r="Q519" s="105"/>
      <c r="R519" s="105"/>
      <c r="S519" s="105"/>
    </row>
    <row r="520" spans="2:19" s="104" customFormat="1" ht="15" customHeight="1" x14ac:dyDescent="0.2">
      <c r="B520" s="105"/>
      <c r="C520" s="99"/>
      <c r="D520" s="105"/>
      <c r="E520" s="105"/>
      <c r="F520" s="105"/>
      <c r="G520" s="105"/>
      <c r="H520" s="105"/>
      <c r="I520" s="105"/>
      <c r="J520" s="105"/>
      <c r="K520" s="105"/>
      <c r="L520" s="105"/>
      <c r="M520" s="109"/>
      <c r="N520" s="105"/>
      <c r="O520" s="105"/>
      <c r="P520" s="105"/>
      <c r="Q520" s="105"/>
      <c r="R520" s="105"/>
      <c r="S520" s="105"/>
    </row>
    <row r="521" spans="2:19" s="104" customFormat="1" ht="15" customHeight="1" x14ac:dyDescent="0.2">
      <c r="B521" s="105"/>
      <c r="C521" s="99"/>
      <c r="D521" s="105"/>
      <c r="E521" s="105"/>
      <c r="F521" s="105"/>
      <c r="G521" s="105"/>
      <c r="H521" s="105"/>
      <c r="I521" s="105"/>
      <c r="J521" s="105"/>
      <c r="K521" s="105"/>
      <c r="L521" s="105"/>
      <c r="M521" s="109"/>
      <c r="N521" s="105"/>
      <c r="O521" s="105"/>
      <c r="P521" s="105"/>
      <c r="Q521" s="105"/>
      <c r="R521" s="105"/>
      <c r="S521" s="105"/>
    </row>
    <row r="522" spans="2:19" s="104" customFormat="1" ht="15" customHeight="1" x14ac:dyDescent="0.2">
      <c r="B522" s="105"/>
      <c r="C522" s="99"/>
      <c r="D522" s="105"/>
      <c r="E522" s="105"/>
      <c r="F522" s="105"/>
      <c r="G522" s="105"/>
      <c r="H522" s="105"/>
      <c r="I522" s="105"/>
      <c r="J522" s="105"/>
      <c r="K522" s="105"/>
      <c r="L522" s="105"/>
      <c r="M522" s="109"/>
      <c r="N522" s="105"/>
      <c r="O522" s="105"/>
      <c r="P522" s="105"/>
      <c r="Q522" s="105"/>
      <c r="R522" s="105"/>
      <c r="S522" s="105"/>
    </row>
    <row r="523" spans="2:19" s="104" customFormat="1" ht="15" customHeight="1" x14ac:dyDescent="0.2">
      <c r="B523" s="105"/>
      <c r="C523" s="99"/>
      <c r="D523" s="105"/>
      <c r="E523" s="105"/>
      <c r="F523" s="105"/>
      <c r="G523" s="105"/>
      <c r="H523" s="105"/>
      <c r="I523" s="105"/>
      <c r="J523" s="105"/>
      <c r="K523" s="105"/>
      <c r="L523" s="105"/>
      <c r="M523" s="109"/>
      <c r="N523" s="105"/>
      <c r="O523" s="105"/>
      <c r="P523" s="105"/>
      <c r="Q523" s="105"/>
      <c r="R523" s="105"/>
      <c r="S523" s="105"/>
    </row>
    <row r="524" spans="2:19" s="104" customFormat="1" ht="15" customHeight="1" x14ac:dyDescent="0.2">
      <c r="B524" s="105"/>
      <c r="C524" s="99"/>
      <c r="D524" s="105"/>
      <c r="E524" s="105"/>
      <c r="F524" s="105"/>
      <c r="G524" s="105"/>
      <c r="H524" s="105"/>
      <c r="I524" s="105"/>
      <c r="J524" s="105"/>
      <c r="K524" s="105"/>
      <c r="L524" s="105"/>
      <c r="M524" s="109"/>
      <c r="N524" s="105"/>
      <c r="O524" s="105"/>
      <c r="P524" s="105"/>
      <c r="Q524" s="105"/>
      <c r="R524" s="105"/>
      <c r="S524" s="105"/>
    </row>
    <row r="525" spans="2:19" s="104" customFormat="1" ht="15" customHeight="1" x14ac:dyDescent="0.2">
      <c r="B525" s="105"/>
      <c r="C525" s="99"/>
      <c r="D525" s="105"/>
      <c r="E525" s="105"/>
      <c r="F525" s="105"/>
      <c r="G525" s="105"/>
      <c r="H525" s="105"/>
      <c r="I525" s="105"/>
      <c r="J525" s="105"/>
      <c r="K525" s="105"/>
      <c r="L525" s="105"/>
      <c r="M525" s="109"/>
      <c r="N525" s="105"/>
      <c r="O525" s="105"/>
      <c r="P525" s="105"/>
      <c r="Q525" s="105"/>
      <c r="R525" s="105"/>
      <c r="S525" s="105"/>
    </row>
    <row r="526" spans="2:19" s="104" customFormat="1" ht="15" customHeight="1" x14ac:dyDescent="0.2">
      <c r="B526" s="105"/>
      <c r="C526" s="99"/>
      <c r="D526" s="105"/>
      <c r="E526" s="105"/>
      <c r="F526" s="105"/>
      <c r="G526" s="105"/>
      <c r="H526" s="105"/>
      <c r="I526" s="105"/>
      <c r="J526" s="105"/>
      <c r="K526" s="105"/>
      <c r="L526" s="105"/>
      <c r="M526" s="109"/>
      <c r="N526" s="105"/>
      <c r="O526" s="105"/>
      <c r="P526" s="105"/>
      <c r="Q526" s="105"/>
      <c r="R526" s="105"/>
      <c r="S526" s="105"/>
    </row>
    <row r="527" spans="2:19" s="104" customFormat="1" ht="15" customHeight="1" x14ac:dyDescent="0.2">
      <c r="B527" s="105"/>
      <c r="C527" s="99"/>
      <c r="D527" s="105"/>
      <c r="E527" s="105"/>
      <c r="F527" s="105"/>
      <c r="G527" s="105"/>
      <c r="H527" s="105"/>
      <c r="I527" s="105"/>
      <c r="J527" s="105"/>
      <c r="K527" s="105"/>
      <c r="L527" s="105"/>
      <c r="M527" s="109"/>
      <c r="N527" s="105"/>
      <c r="O527" s="105"/>
      <c r="P527" s="105"/>
      <c r="Q527" s="105"/>
      <c r="R527" s="105"/>
      <c r="S527" s="105"/>
    </row>
    <row r="528" spans="2:19" s="104" customFormat="1" ht="15" customHeight="1" x14ac:dyDescent="0.2">
      <c r="B528" s="105"/>
      <c r="C528" s="99"/>
      <c r="D528" s="105"/>
      <c r="E528" s="105"/>
      <c r="F528" s="105"/>
      <c r="G528" s="105"/>
      <c r="H528" s="105"/>
      <c r="I528" s="105"/>
      <c r="J528" s="105"/>
      <c r="K528" s="105"/>
      <c r="L528" s="105"/>
      <c r="M528" s="109"/>
      <c r="N528" s="105"/>
      <c r="O528" s="105"/>
      <c r="P528" s="105"/>
      <c r="Q528" s="105"/>
      <c r="R528" s="105"/>
      <c r="S528" s="105"/>
    </row>
    <row r="529" spans="2:19" s="104" customFormat="1" ht="15" customHeight="1" x14ac:dyDescent="0.2">
      <c r="B529" s="105"/>
      <c r="C529" s="99"/>
      <c r="D529" s="105"/>
      <c r="E529" s="105"/>
      <c r="F529" s="105"/>
      <c r="G529" s="105"/>
      <c r="H529" s="105"/>
      <c r="I529" s="105"/>
      <c r="J529" s="105"/>
      <c r="K529" s="105"/>
      <c r="L529" s="105"/>
      <c r="M529" s="109"/>
      <c r="N529" s="105"/>
      <c r="O529" s="105"/>
      <c r="P529" s="105"/>
      <c r="Q529" s="105"/>
      <c r="R529" s="105"/>
      <c r="S529" s="105"/>
    </row>
    <row r="530" spans="2:19" s="104" customFormat="1" ht="15" customHeight="1" x14ac:dyDescent="0.2">
      <c r="B530" s="105"/>
      <c r="C530" s="99"/>
      <c r="D530" s="105"/>
      <c r="E530" s="105"/>
      <c r="F530" s="105"/>
      <c r="G530" s="105"/>
      <c r="H530" s="105"/>
      <c r="I530" s="105"/>
      <c r="J530" s="105"/>
      <c r="K530" s="105"/>
      <c r="L530" s="105"/>
      <c r="M530" s="109"/>
      <c r="N530" s="105"/>
      <c r="O530" s="105"/>
      <c r="P530" s="105"/>
      <c r="Q530" s="105"/>
      <c r="R530" s="105"/>
      <c r="S530" s="105"/>
    </row>
    <row r="531" spans="2:19" s="104" customFormat="1" ht="15" customHeight="1" x14ac:dyDescent="0.2">
      <c r="B531" s="105"/>
      <c r="C531" s="99"/>
      <c r="D531" s="105"/>
      <c r="E531" s="105"/>
      <c r="F531" s="105"/>
      <c r="G531" s="105"/>
      <c r="H531" s="105"/>
      <c r="I531" s="105"/>
      <c r="J531" s="105"/>
      <c r="K531" s="105"/>
      <c r="L531" s="105"/>
      <c r="M531" s="109"/>
      <c r="N531" s="105"/>
      <c r="O531" s="105"/>
      <c r="P531" s="105"/>
      <c r="Q531" s="105"/>
      <c r="R531" s="105"/>
      <c r="S531" s="105"/>
    </row>
    <row r="532" spans="2:19" s="104" customFormat="1" ht="15" customHeight="1" x14ac:dyDescent="0.2">
      <c r="B532" s="105"/>
      <c r="C532" s="99"/>
      <c r="D532" s="105"/>
      <c r="E532" s="105"/>
      <c r="F532" s="105"/>
      <c r="G532" s="105"/>
      <c r="H532" s="105"/>
      <c r="I532" s="105"/>
      <c r="J532" s="105"/>
      <c r="K532" s="105"/>
      <c r="L532" s="105"/>
      <c r="M532" s="109"/>
      <c r="N532" s="105"/>
      <c r="O532" s="105"/>
      <c r="P532" s="105"/>
      <c r="Q532" s="105"/>
      <c r="R532" s="105"/>
      <c r="S532" s="105"/>
    </row>
    <row r="533" spans="2:19" s="104" customFormat="1" ht="15" customHeight="1" x14ac:dyDescent="0.2">
      <c r="B533" s="105"/>
      <c r="C533" s="99"/>
      <c r="D533" s="105"/>
      <c r="E533" s="105"/>
      <c r="F533" s="105"/>
      <c r="G533" s="105"/>
      <c r="H533" s="105"/>
      <c r="I533" s="105"/>
      <c r="J533" s="105"/>
      <c r="K533" s="105"/>
      <c r="L533" s="105"/>
      <c r="M533" s="109"/>
      <c r="N533" s="105"/>
      <c r="O533" s="105"/>
      <c r="P533" s="105"/>
      <c r="Q533" s="105"/>
      <c r="R533" s="105"/>
      <c r="S533" s="105"/>
    </row>
    <row r="534" spans="2:19" s="104" customFormat="1" ht="15" customHeight="1" x14ac:dyDescent="0.2">
      <c r="B534" s="105"/>
      <c r="C534" s="99"/>
      <c r="D534" s="105"/>
      <c r="E534" s="105"/>
      <c r="F534" s="105"/>
      <c r="G534" s="105"/>
      <c r="H534" s="105"/>
      <c r="I534" s="105"/>
      <c r="J534" s="105"/>
      <c r="K534" s="105"/>
      <c r="L534" s="105"/>
      <c r="M534" s="109"/>
      <c r="N534" s="105"/>
      <c r="O534" s="105"/>
      <c r="P534" s="105"/>
      <c r="Q534" s="105"/>
      <c r="R534" s="105"/>
      <c r="S534" s="105"/>
    </row>
    <row r="535" spans="2:19" s="104" customFormat="1" ht="15" customHeight="1" x14ac:dyDescent="0.2">
      <c r="B535" s="105"/>
      <c r="C535" s="99"/>
      <c r="D535" s="105"/>
      <c r="E535" s="105"/>
      <c r="F535" s="105"/>
      <c r="G535" s="105"/>
      <c r="H535" s="105"/>
      <c r="I535" s="105"/>
      <c r="J535" s="105"/>
      <c r="K535" s="105"/>
      <c r="L535" s="105"/>
      <c r="M535" s="109"/>
      <c r="N535" s="105"/>
      <c r="O535" s="105"/>
      <c r="P535" s="105"/>
      <c r="Q535" s="105"/>
      <c r="R535" s="105"/>
      <c r="S535" s="105"/>
    </row>
    <row r="536" spans="2:19" s="104" customFormat="1" ht="15" customHeight="1" x14ac:dyDescent="0.2">
      <c r="B536" s="105"/>
      <c r="C536" s="99"/>
      <c r="D536" s="105"/>
      <c r="E536" s="105"/>
      <c r="F536" s="105"/>
      <c r="G536" s="105"/>
      <c r="H536" s="105"/>
      <c r="I536" s="105"/>
      <c r="J536" s="105"/>
      <c r="K536" s="105"/>
      <c r="L536" s="105"/>
      <c r="M536" s="109"/>
      <c r="N536" s="105"/>
      <c r="O536" s="105"/>
      <c r="P536" s="105"/>
      <c r="Q536" s="105"/>
      <c r="R536" s="105"/>
      <c r="S536" s="105"/>
    </row>
    <row r="537" spans="2:19" s="104" customFormat="1" ht="15" customHeight="1" x14ac:dyDescent="0.2">
      <c r="B537" s="105"/>
      <c r="C537" s="99"/>
      <c r="D537" s="105"/>
      <c r="E537" s="105"/>
      <c r="F537" s="105"/>
      <c r="G537" s="105"/>
      <c r="H537" s="105"/>
      <c r="I537" s="105"/>
      <c r="J537" s="105"/>
      <c r="K537" s="105"/>
      <c r="L537" s="105"/>
      <c r="M537" s="109"/>
      <c r="N537" s="105"/>
      <c r="O537" s="105"/>
      <c r="P537" s="105"/>
      <c r="Q537" s="105"/>
      <c r="R537" s="105"/>
      <c r="S537" s="105"/>
    </row>
    <row r="538" spans="2:19" s="104" customFormat="1" ht="15" customHeight="1" x14ac:dyDescent="0.2">
      <c r="B538" s="105"/>
      <c r="C538" s="99"/>
      <c r="D538" s="105"/>
      <c r="E538" s="105"/>
      <c r="F538" s="105"/>
      <c r="G538" s="105"/>
      <c r="H538" s="105"/>
      <c r="I538" s="105"/>
      <c r="J538" s="105"/>
      <c r="K538" s="105"/>
      <c r="L538" s="105"/>
      <c r="M538" s="109"/>
      <c r="N538" s="105"/>
      <c r="O538" s="105"/>
      <c r="P538" s="105"/>
      <c r="Q538" s="105"/>
      <c r="R538" s="105"/>
      <c r="S538" s="105"/>
    </row>
    <row r="539" spans="2:19" s="104" customFormat="1" ht="15" customHeight="1" x14ac:dyDescent="0.2">
      <c r="B539" s="105"/>
      <c r="C539" s="99"/>
      <c r="D539" s="105"/>
      <c r="E539" s="105"/>
      <c r="F539" s="105"/>
      <c r="G539" s="105"/>
      <c r="H539" s="105"/>
      <c r="I539" s="105"/>
      <c r="J539" s="105"/>
      <c r="K539" s="105"/>
      <c r="L539" s="105"/>
      <c r="M539" s="109"/>
      <c r="N539" s="105"/>
      <c r="O539" s="105"/>
      <c r="P539" s="105"/>
      <c r="Q539" s="105"/>
      <c r="R539" s="105"/>
      <c r="S539" s="105"/>
    </row>
    <row r="540" spans="2:19" s="104" customFormat="1" ht="15" customHeight="1" x14ac:dyDescent="0.2">
      <c r="B540" s="105"/>
      <c r="C540" s="99"/>
      <c r="D540" s="105"/>
      <c r="E540" s="105"/>
      <c r="F540" s="105"/>
      <c r="G540" s="105"/>
      <c r="H540" s="105"/>
      <c r="I540" s="105"/>
      <c r="J540" s="105"/>
      <c r="K540" s="105"/>
      <c r="L540" s="105"/>
      <c r="M540" s="109"/>
      <c r="N540" s="105"/>
      <c r="O540" s="105"/>
      <c r="P540" s="105"/>
      <c r="Q540" s="105"/>
      <c r="R540" s="105"/>
      <c r="S540" s="105"/>
    </row>
    <row r="541" spans="2:19" s="104" customFormat="1" ht="15" customHeight="1" x14ac:dyDescent="0.2">
      <c r="B541" s="105"/>
      <c r="C541" s="99"/>
      <c r="D541" s="105"/>
      <c r="E541" s="105"/>
      <c r="F541" s="105"/>
      <c r="G541" s="105"/>
      <c r="H541" s="105"/>
      <c r="I541" s="105"/>
      <c r="J541" s="105"/>
      <c r="K541" s="105"/>
      <c r="L541" s="105"/>
      <c r="M541" s="109"/>
      <c r="N541" s="105"/>
      <c r="O541" s="105"/>
      <c r="P541" s="105"/>
      <c r="Q541" s="105"/>
      <c r="R541" s="105"/>
      <c r="S541" s="105"/>
    </row>
    <row r="542" spans="2:19" s="104" customFormat="1" ht="15" customHeight="1" x14ac:dyDescent="0.2">
      <c r="B542" s="105"/>
      <c r="C542" s="99"/>
      <c r="D542" s="105"/>
      <c r="E542" s="105"/>
      <c r="F542" s="105"/>
      <c r="G542" s="105"/>
      <c r="H542" s="105"/>
      <c r="I542" s="105"/>
      <c r="J542" s="105"/>
      <c r="K542" s="105"/>
      <c r="L542" s="105"/>
      <c r="M542" s="109"/>
      <c r="N542" s="105"/>
      <c r="O542" s="105"/>
      <c r="P542" s="105"/>
      <c r="Q542" s="105"/>
      <c r="R542" s="105"/>
      <c r="S542" s="105"/>
    </row>
    <row r="543" spans="2:19" s="104" customFormat="1" ht="15" customHeight="1" x14ac:dyDescent="0.2">
      <c r="B543" s="105"/>
      <c r="C543" s="99"/>
      <c r="D543" s="105"/>
      <c r="E543" s="105"/>
      <c r="F543" s="105"/>
      <c r="G543" s="105"/>
      <c r="H543" s="105"/>
      <c r="I543" s="105"/>
      <c r="J543" s="105"/>
      <c r="K543" s="105"/>
      <c r="L543" s="105"/>
      <c r="M543" s="109"/>
      <c r="N543" s="105"/>
      <c r="O543" s="105"/>
      <c r="P543" s="105"/>
      <c r="Q543" s="105"/>
      <c r="R543" s="105"/>
      <c r="S543" s="105"/>
    </row>
    <row r="544" spans="2:19" s="104" customFormat="1" ht="15" customHeight="1" x14ac:dyDescent="0.2">
      <c r="B544" s="105"/>
      <c r="C544" s="99"/>
      <c r="D544" s="105"/>
      <c r="E544" s="105"/>
      <c r="F544" s="105"/>
      <c r="G544" s="105"/>
      <c r="H544" s="105"/>
      <c r="I544" s="105"/>
      <c r="J544" s="105"/>
      <c r="K544" s="105"/>
      <c r="L544" s="105"/>
      <c r="M544" s="109"/>
      <c r="N544" s="105"/>
      <c r="O544" s="105"/>
      <c r="P544" s="105"/>
      <c r="Q544" s="105"/>
      <c r="R544" s="105"/>
      <c r="S544" s="105"/>
    </row>
    <row r="545" spans="2:19" s="104" customFormat="1" ht="15" customHeight="1" x14ac:dyDescent="0.2">
      <c r="B545" s="105"/>
      <c r="C545" s="99"/>
      <c r="D545" s="105"/>
      <c r="E545" s="105"/>
      <c r="F545" s="105"/>
      <c r="G545" s="105"/>
      <c r="H545" s="105"/>
      <c r="I545" s="105"/>
      <c r="J545" s="105"/>
      <c r="K545" s="105"/>
      <c r="L545" s="105"/>
      <c r="M545" s="109"/>
      <c r="N545" s="105"/>
      <c r="O545" s="105"/>
      <c r="P545" s="105"/>
      <c r="Q545" s="105"/>
      <c r="R545" s="105"/>
      <c r="S545" s="105"/>
    </row>
    <row r="546" spans="2:19" s="104" customFormat="1" ht="15" customHeight="1" x14ac:dyDescent="0.2">
      <c r="B546" s="105"/>
      <c r="C546" s="99"/>
      <c r="D546" s="105"/>
      <c r="E546" s="105"/>
      <c r="F546" s="105"/>
      <c r="G546" s="105"/>
      <c r="H546" s="105"/>
      <c r="I546" s="105"/>
      <c r="J546" s="105"/>
      <c r="K546" s="105"/>
      <c r="L546" s="105"/>
      <c r="M546" s="109"/>
      <c r="N546" s="105"/>
      <c r="O546" s="105"/>
      <c r="P546" s="105"/>
      <c r="Q546" s="105"/>
      <c r="R546" s="105"/>
      <c r="S546" s="105"/>
    </row>
    <row r="547" spans="2:19" s="104" customFormat="1" ht="15" customHeight="1" x14ac:dyDescent="0.2">
      <c r="B547" s="105"/>
      <c r="C547" s="99"/>
      <c r="D547" s="105"/>
      <c r="E547" s="105"/>
      <c r="F547" s="105"/>
      <c r="G547" s="105"/>
      <c r="H547" s="105"/>
      <c r="I547" s="105"/>
      <c r="J547" s="105"/>
      <c r="K547" s="105"/>
      <c r="L547" s="105"/>
      <c r="M547" s="109"/>
      <c r="N547" s="105"/>
      <c r="O547" s="105"/>
      <c r="P547" s="105"/>
      <c r="Q547" s="105"/>
      <c r="R547" s="105"/>
      <c r="S547" s="105"/>
    </row>
    <row r="548" spans="2:19" s="104" customFormat="1" ht="15" customHeight="1" x14ac:dyDescent="0.2">
      <c r="B548" s="105"/>
      <c r="C548" s="99"/>
      <c r="D548" s="105"/>
      <c r="E548" s="105"/>
      <c r="F548" s="105"/>
      <c r="G548" s="105"/>
      <c r="H548" s="105"/>
      <c r="I548" s="105"/>
      <c r="J548" s="105"/>
      <c r="K548" s="105"/>
      <c r="L548" s="105"/>
      <c r="M548" s="109"/>
      <c r="N548" s="105"/>
      <c r="O548" s="105"/>
      <c r="P548" s="105"/>
      <c r="Q548" s="105"/>
      <c r="R548" s="105"/>
      <c r="S548" s="105"/>
    </row>
    <row r="549" spans="2:19" s="104" customFormat="1" ht="15" customHeight="1" x14ac:dyDescent="0.2">
      <c r="B549" s="105"/>
      <c r="C549" s="99"/>
      <c r="D549" s="105"/>
      <c r="E549" s="105"/>
      <c r="F549" s="105"/>
      <c r="G549" s="105"/>
      <c r="H549" s="105"/>
      <c r="I549" s="105"/>
      <c r="J549" s="105"/>
      <c r="K549" s="105"/>
      <c r="L549" s="105"/>
      <c r="M549" s="109"/>
      <c r="N549" s="105"/>
      <c r="O549" s="105"/>
      <c r="P549" s="105"/>
      <c r="Q549" s="105"/>
      <c r="R549" s="105"/>
      <c r="S549" s="105"/>
    </row>
    <row r="550" spans="2:19" s="104" customFormat="1" ht="15" customHeight="1" x14ac:dyDescent="0.2">
      <c r="B550" s="105"/>
      <c r="C550" s="99"/>
      <c r="D550" s="105"/>
      <c r="E550" s="105"/>
      <c r="F550" s="105"/>
      <c r="G550" s="105"/>
      <c r="H550" s="105"/>
      <c r="I550" s="105"/>
      <c r="J550" s="105"/>
      <c r="K550" s="105"/>
      <c r="L550" s="105"/>
      <c r="M550" s="109"/>
      <c r="N550" s="105"/>
      <c r="O550" s="105"/>
      <c r="P550" s="105"/>
      <c r="Q550" s="105"/>
      <c r="R550" s="105"/>
      <c r="S550" s="105"/>
    </row>
    <row r="551" spans="2:19" s="104" customFormat="1" ht="15" customHeight="1" x14ac:dyDescent="0.2">
      <c r="B551" s="105"/>
      <c r="C551" s="99"/>
      <c r="D551" s="105"/>
      <c r="E551" s="105"/>
      <c r="F551" s="105"/>
      <c r="G551" s="105"/>
      <c r="H551" s="105"/>
      <c r="I551" s="105"/>
      <c r="J551" s="105"/>
      <c r="K551" s="105"/>
      <c r="L551" s="105"/>
      <c r="M551" s="109"/>
      <c r="N551" s="105"/>
      <c r="O551" s="105"/>
      <c r="P551" s="105"/>
      <c r="Q551" s="105"/>
      <c r="R551" s="105"/>
      <c r="S551" s="105"/>
    </row>
    <row r="552" spans="2:19" s="104" customFormat="1" ht="15" customHeight="1" x14ac:dyDescent="0.2">
      <c r="B552" s="105"/>
      <c r="C552" s="99"/>
      <c r="D552" s="105"/>
      <c r="E552" s="105"/>
      <c r="F552" s="105"/>
      <c r="G552" s="105"/>
      <c r="H552" s="105"/>
      <c r="I552" s="105"/>
      <c r="J552" s="105"/>
      <c r="K552" s="105"/>
      <c r="L552" s="105"/>
      <c r="M552" s="109"/>
      <c r="N552" s="105"/>
      <c r="O552" s="105"/>
      <c r="P552" s="105"/>
      <c r="Q552" s="105"/>
      <c r="R552" s="105"/>
      <c r="S552" s="105"/>
    </row>
    <row r="553" spans="2:19" s="104" customFormat="1" ht="15" customHeight="1" x14ac:dyDescent="0.2">
      <c r="B553" s="105"/>
      <c r="C553" s="99"/>
      <c r="D553" s="105"/>
      <c r="E553" s="105"/>
      <c r="F553" s="105"/>
      <c r="G553" s="105"/>
      <c r="H553" s="105"/>
      <c r="I553" s="105"/>
      <c r="J553" s="105"/>
      <c r="K553" s="105"/>
      <c r="L553" s="105"/>
      <c r="M553" s="109"/>
      <c r="N553" s="105"/>
      <c r="O553" s="105"/>
      <c r="P553" s="105"/>
      <c r="Q553" s="105"/>
      <c r="R553" s="105"/>
      <c r="S553" s="105"/>
    </row>
    <row r="554" spans="2:19" s="104" customFormat="1" ht="15" customHeight="1" x14ac:dyDescent="0.2">
      <c r="B554" s="105"/>
      <c r="C554" s="99"/>
      <c r="D554" s="105"/>
      <c r="E554" s="105"/>
      <c r="F554" s="105"/>
      <c r="G554" s="105"/>
      <c r="H554" s="105"/>
      <c r="I554" s="105"/>
      <c r="J554" s="105"/>
      <c r="K554" s="105"/>
      <c r="L554" s="105"/>
      <c r="M554" s="109"/>
      <c r="N554" s="105"/>
      <c r="O554" s="105"/>
      <c r="P554" s="105"/>
      <c r="Q554" s="105"/>
      <c r="R554" s="105"/>
      <c r="S554" s="105"/>
    </row>
    <row r="555" spans="2:19" s="104" customFormat="1" ht="15" customHeight="1" x14ac:dyDescent="0.2">
      <c r="B555" s="105"/>
      <c r="C555" s="99"/>
      <c r="D555" s="105"/>
      <c r="E555" s="105"/>
      <c r="F555" s="105"/>
      <c r="G555" s="105"/>
      <c r="H555" s="105"/>
      <c r="I555" s="105"/>
      <c r="J555" s="105"/>
      <c r="K555" s="105"/>
      <c r="L555" s="105"/>
      <c r="M555" s="109"/>
      <c r="N555" s="105"/>
      <c r="O555" s="105"/>
      <c r="P555" s="105"/>
      <c r="Q555" s="105"/>
      <c r="R555" s="105"/>
      <c r="S555" s="105"/>
    </row>
    <row r="556" spans="2:19" s="104" customFormat="1" ht="15" customHeight="1" x14ac:dyDescent="0.2">
      <c r="B556" s="105"/>
      <c r="C556" s="99"/>
      <c r="D556" s="105"/>
      <c r="E556" s="105"/>
      <c r="F556" s="105"/>
      <c r="G556" s="105"/>
      <c r="H556" s="105"/>
      <c r="I556" s="105"/>
      <c r="J556" s="105"/>
      <c r="K556" s="105"/>
      <c r="L556" s="105"/>
      <c r="M556" s="109"/>
      <c r="N556" s="105"/>
      <c r="O556" s="105"/>
      <c r="P556" s="105"/>
      <c r="Q556" s="105"/>
      <c r="R556" s="105"/>
      <c r="S556" s="105"/>
    </row>
    <row r="557" spans="2:19" s="104" customFormat="1" ht="15" customHeight="1" x14ac:dyDescent="0.2">
      <c r="B557" s="105"/>
      <c r="C557" s="99"/>
      <c r="D557" s="105"/>
      <c r="E557" s="105"/>
      <c r="F557" s="105"/>
      <c r="G557" s="105"/>
      <c r="H557" s="105"/>
      <c r="I557" s="105"/>
      <c r="J557" s="105"/>
      <c r="K557" s="105"/>
      <c r="L557" s="105"/>
      <c r="M557" s="109"/>
      <c r="N557" s="105"/>
      <c r="O557" s="105"/>
      <c r="P557" s="105"/>
      <c r="Q557" s="105"/>
      <c r="R557" s="105"/>
      <c r="S557" s="105"/>
    </row>
    <row r="558" spans="2:19" s="104" customFormat="1" ht="15" customHeight="1" x14ac:dyDescent="0.2">
      <c r="B558" s="105"/>
      <c r="C558" s="99"/>
      <c r="D558" s="105"/>
      <c r="E558" s="105"/>
      <c r="F558" s="105"/>
      <c r="G558" s="105"/>
      <c r="H558" s="105"/>
      <c r="I558" s="105"/>
      <c r="J558" s="105"/>
      <c r="K558" s="105"/>
      <c r="L558" s="105"/>
      <c r="M558" s="109"/>
      <c r="N558" s="105"/>
      <c r="O558" s="105"/>
      <c r="P558" s="105"/>
      <c r="Q558" s="105"/>
      <c r="R558" s="105"/>
      <c r="S558" s="105"/>
    </row>
    <row r="559" spans="2:19" s="104" customFormat="1" ht="15" customHeight="1" x14ac:dyDescent="0.2">
      <c r="B559" s="105"/>
      <c r="C559" s="99"/>
      <c r="D559" s="105"/>
      <c r="E559" s="105"/>
      <c r="F559" s="105"/>
      <c r="G559" s="105"/>
      <c r="H559" s="105"/>
      <c r="I559" s="105"/>
      <c r="J559" s="105"/>
      <c r="K559" s="105"/>
      <c r="L559" s="105"/>
      <c r="M559" s="109"/>
      <c r="N559" s="105"/>
      <c r="O559" s="105"/>
      <c r="P559" s="105"/>
      <c r="Q559" s="105"/>
      <c r="R559" s="105"/>
      <c r="S559" s="105"/>
    </row>
    <row r="560" spans="2:19" s="104" customFormat="1" ht="15" customHeight="1" x14ac:dyDescent="0.2">
      <c r="B560" s="105"/>
      <c r="C560" s="99"/>
      <c r="D560" s="105"/>
      <c r="E560" s="105"/>
      <c r="F560" s="105"/>
      <c r="G560" s="105"/>
      <c r="H560" s="105"/>
      <c r="I560" s="105"/>
      <c r="J560" s="105"/>
      <c r="K560" s="105"/>
      <c r="L560" s="105"/>
      <c r="M560" s="109"/>
      <c r="N560" s="105"/>
      <c r="O560" s="105"/>
      <c r="P560" s="105"/>
      <c r="Q560" s="105"/>
      <c r="R560" s="105"/>
      <c r="S560" s="105"/>
    </row>
    <row r="561" spans="2:19" s="104" customFormat="1" ht="15" customHeight="1" x14ac:dyDescent="0.2">
      <c r="B561" s="105"/>
      <c r="C561" s="99"/>
      <c r="D561" s="105"/>
      <c r="E561" s="105"/>
      <c r="F561" s="105"/>
      <c r="G561" s="105"/>
      <c r="H561" s="105"/>
      <c r="I561" s="105"/>
      <c r="J561" s="105"/>
      <c r="K561" s="105"/>
      <c r="L561" s="105"/>
      <c r="M561" s="109"/>
      <c r="N561" s="105"/>
      <c r="O561" s="105"/>
      <c r="P561" s="105"/>
      <c r="Q561" s="105"/>
      <c r="R561" s="105"/>
      <c r="S561" s="105"/>
    </row>
    <row r="562" spans="2:19" s="104" customFormat="1" ht="15" customHeight="1" x14ac:dyDescent="0.2">
      <c r="B562" s="105"/>
      <c r="C562" s="99"/>
      <c r="D562" s="105"/>
      <c r="E562" s="105"/>
      <c r="F562" s="105"/>
      <c r="G562" s="105"/>
      <c r="H562" s="105"/>
      <c r="I562" s="105"/>
      <c r="J562" s="105"/>
      <c r="K562" s="105"/>
      <c r="L562" s="105"/>
      <c r="M562" s="109"/>
      <c r="N562" s="105"/>
      <c r="O562" s="105"/>
      <c r="P562" s="105"/>
      <c r="Q562" s="105"/>
      <c r="R562" s="105"/>
      <c r="S562" s="105"/>
    </row>
    <row r="563" spans="2:19" s="104" customFormat="1" ht="15" customHeight="1" x14ac:dyDescent="0.2">
      <c r="B563" s="105"/>
      <c r="C563" s="99"/>
      <c r="D563" s="105"/>
      <c r="E563" s="105"/>
      <c r="F563" s="105"/>
      <c r="G563" s="105"/>
      <c r="H563" s="105"/>
      <c r="I563" s="105"/>
      <c r="J563" s="105"/>
      <c r="K563" s="105"/>
      <c r="L563" s="105"/>
      <c r="M563" s="109"/>
      <c r="N563" s="105"/>
      <c r="O563" s="105"/>
      <c r="P563" s="105"/>
      <c r="Q563" s="105"/>
      <c r="R563" s="105"/>
      <c r="S563" s="105"/>
    </row>
    <row r="564" spans="2:19" s="104" customFormat="1" ht="15" customHeight="1" x14ac:dyDescent="0.2">
      <c r="B564" s="105"/>
      <c r="C564" s="99"/>
      <c r="D564" s="105"/>
      <c r="E564" s="105"/>
      <c r="F564" s="105"/>
      <c r="G564" s="105"/>
      <c r="H564" s="105"/>
      <c r="I564" s="105"/>
      <c r="J564" s="105"/>
      <c r="K564" s="105"/>
      <c r="L564" s="105"/>
      <c r="M564" s="109"/>
      <c r="N564" s="105"/>
      <c r="O564" s="105"/>
      <c r="P564" s="105"/>
      <c r="Q564" s="105"/>
      <c r="R564" s="105"/>
      <c r="S564" s="105"/>
    </row>
    <row r="565" spans="2:19" s="104" customFormat="1" ht="15" customHeight="1" x14ac:dyDescent="0.2">
      <c r="B565" s="105"/>
      <c r="C565" s="99"/>
      <c r="D565" s="105"/>
      <c r="E565" s="105"/>
      <c r="F565" s="105"/>
      <c r="G565" s="105"/>
      <c r="H565" s="105"/>
      <c r="I565" s="105"/>
      <c r="J565" s="105"/>
      <c r="K565" s="105"/>
      <c r="L565" s="105"/>
      <c r="M565" s="109"/>
      <c r="N565" s="105"/>
      <c r="O565" s="105"/>
      <c r="P565" s="105"/>
      <c r="Q565" s="105"/>
      <c r="R565" s="105"/>
      <c r="S565" s="105"/>
    </row>
    <row r="566" spans="2:19" s="104" customFormat="1" ht="15" customHeight="1" x14ac:dyDescent="0.2">
      <c r="B566" s="105"/>
      <c r="C566" s="99"/>
      <c r="D566" s="105"/>
      <c r="E566" s="105"/>
      <c r="F566" s="105"/>
      <c r="G566" s="105"/>
      <c r="H566" s="105"/>
      <c r="I566" s="105"/>
      <c r="J566" s="105"/>
      <c r="K566" s="105"/>
      <c r="L566" s="105"/>
      <c r="M566" s="109"/>
      <c r="N566" s="105"/>
      <c r="O566" s="105"/>
      <c r="P566" s="105"/>
      <c r="Q566" s="105"/>
      <c r="R566" s="105"/>
      <c r="S566" s="105"/>
    </row>
    <row r="567" spans="2:19" s="104" customFormat="1" ht="15" customHeight="1" x14ac:dyDescent="0.2">
      <c r="B567" s="105"/>
      <c r="C567" s="99"/>
      <c r="D567" s="105"/>
      <c r="E567" s="105"/>
      <c r="F567" s="105"/>
      <c r="G567" s="105"/>
      <c r="H567" s="105"/>
      <c r="I567" s="105"/>
      <c r="J567" s="105"/>
      <c r="K567" s="105"/>
      <c r="L567" s="105"/>
      <c r="M567" s="109"/>
      <c r="N567" s="105"/>
      <c r="O567" s="105"/>
      <c r="P567" s="105"/>
      <c r="Q567" s="105"/>
      <c r="R567" s="105"/>
      <c r="S567" s="105"/>
    </row>
    <row r="568" spans="2:19" s="104" customFormat="1" ht="15" customHeight="1" x14ac:dyDescent="0.2">
      <c r="B568" s="105"/>
      <c r="C568" s="99"/>
      <c r="D568" s="105"/>
      <c r="E568" s="105"/>
      <c r="F568" s="105"/>
      <c r="G568" s="105"/>
      <c r="H568" s="105"/>
      <c r="I568" s="105"/>
      <c r="J568" s="105"/>
      <c r="K568" s="105"/>
      <c r="L568" s="105"/>
      <c r="M568" s="109"/>
      <c r="N568" s="105"/>
      <c r="O568" s="105"/>
      <c r="P568" s="105"/>
      <c r="Q568" s="105"/>
      <c r="R568" s="105"/>
      <c r="S568" s="105"/>
    </row>
    <row r="569" spans="2:19" s="104" customFormat="1" ht="15" customHeight="1" x14ac:dyDescent="0.2">
      <c r="B569" s="105"/>
      <c r="C569" s="99"/>
      <c r="D569" s="105"/>
      <c r="E569" s="105"/>
      <c r="F569" s="105"/>
      <c r="G569" s="105"/>
      <c r="H569" s="105"/>
      <c r="I569" s="105"/>
      <c r="J569" s="105"/>
      <c r="K569" s="105"/>
      <c r="L569" s="105"/>
      <c r="M569" s="109"/>
      <c r="N569" s="105"/>
      <c r="O569" s="105"/>
      <c r="P569" s="105"/>
      <c r="Q569" s="105"/>
      <c r="R569" s="105"/>
      <c r="S569" s="105"/>
    </row>
    <row r="570" spans="2:19" s="104" customFormat="1" ht="15" customHeight="1" x14ac:dyDescent="0.2">
      <c r="B570" s="105"/>
      <c r="C570" s="99"/>
      <c r="D570" s="105"/>
      <c r="E570" s="105"/>
      <c r="F570" s="105"/>
      <c r="G570" s="105"/>
      <c r="H570" s="105"/>
      <c r="I570" s="105"/>
      <c r="J570" s="105"/>
      <c r="K570" s="105"/>
      <c r="L570" s="105"/>
      <c r="M570" s="109"/>
      <c r="N570" s="105"/>
      <c r="O570" s="105"/>
      <c r="P570" s="105"/>
      <c r="Q570" s="105"/>
      <c r="R570" s="105"/>
      <c r="S570" s="105"/>
    </row>
    <row r="571" spans="2:19" s="104" customFormat="1" ht="15" customHeight="1" x14ac:dyDescent="0.2">
      <c r="B571" s="105"/>
      <c r="C571" s="99"/>
      <c r="D571" s="105"/>
      <c r="E571" s="105"/>
      <c r="F571" s="105"/>
      <c r="G571" s="105"/>
      <c r="H571" s="105"/>
      <c r="I571" s="105"/>
      <c r="J571" s="105"/>
      <c r="K571" s="105"/>
      <c r="L571" s="105"/>
      <c r="M571" s="109"/>
      <c r="N571" s="105"/>
      <c r="O571" s="105"/>
      <c r="P571" s="105"/>
      <c r="Q571" s="105"/>
      <c r="R571" s="105"/>
      <c r="S571" s="105"/>
    </row>
    <row r="572" spans="2:19" s="104" customFormat="1" ht="15" customHeight="1" x14ac:dyDescent="0.2">
      <c r="B572" s="105"/>
      <c r="C572" s="99"/>
      <c r="D572" s="105"/>
      <c r="E572" s="105"/>
      <c r="F572" s="105"/>
      <c r="G572" s="105"/>
      <c r="H572" s="105"/>
      <c r="I572" s="105"/>
      <c r="J572" s="105"/>
      <c r="K572" s="105"/>
      <c r="L572" s="105"/>
      <c r="M572" s="109"/>
      <c r="N572" s="105"/>
      <c r="O572" s="105"/>
      <c r="P572" s="105"/>
      <c r="Q572" s="105"/>
      <c r="R572" s="105"/>
      <c r="S572" s="105"/>
    </row>
    <row r="573" spans="2:19" s="104" customFormat="1" ht="15" customHeight="1" x14ac:dyDescent="0.2">
      <c r="B573" s="105"/>
      <c r="C573" s="99"/>
      <c r="D573" s="105"/>
      <c r="E573" s="105"/>
      <c r="F573" s="105"/>
      <c r="G573" s="105"/>
      <c r="H573" s="105"/>
      <c r="I573" s="105"/>
      <c r="J573" s="105"/>
      <c r="K573" s="105"/>
      <c r="L573" s="105"/>
      <c r="M573" s="109"/>
      <c r="N573" s="105"/>
      <c r="O573" s="105"/>
      <c r="P573" s="105"/>
      <c r="Q573" s="105"/>
      <c r="R573" s="105"/>
      <c r="S573" s="105"/>
    </row>
    <row r="574" spans="2:19" s="104" customFormat="1" ht="15" customHeight="1" x14ac:dyDescent="0.2">
      <c r="B574" s="105"/>
      <c r="C574" s="99"/>
      <c r="D574" s="105"/>
      <c r="E574" s="105"/>
      <c r="F574" s="105"/>
      <c r="G574" s="105"/>
      <c r="H574" s="105"/>
      <c r="I574" s="105"/>
      <c r="J574" s="105"/>
      <c r="K574" s="105"/>
      <c r="L574" s="105"/>
      <c r="M574" s="109"/>
      <c r="N574" s="105"/>
      <c r="O574" s="105"/>
      <c r="P574" s="105"/>
      <c r="Q574" s="105"/>
      <c r="R574" s="105"/>
      <c r="S574" s="105"/>
    </row>
    <row r="575" spans="2:19" s="104" customFormat="1" ht="15" customHeight="1" x14ac:dyDescent="0.2">
      <c r="B575" s="105"/>
      <c r="C575" s="99"/>
      <c r="D575" s="105"/>
      <c r="E575" s="105"/>
      <c r="F575" s="105"/>
      <c r="G575" s="105"/>
      <c r="H575" s="105"/>
      <c r="I575" s="105"/>
      <c r="J575" s="105"/>
      <c r="K575" s="105"/>
      <c r="L575" s="105"/>
      <c r="M575" s="109"/>
      <c r="N575" s="105"/>
      <c r="O575" s="105"/>
      <c r="P575" s="105"/>
      <c r="Q575" s="105"/>
      <c r="R575" s="105"/>
      <c r="S575" s="105"/>
    </row>
    <row r="576" spans="2:19" s="104" customFormat="1" ht="15" customHeight="1" x14ac:dyDescent="0.2">
      <c r="B576" s="105"/>
      <c r="C576" s="99"/>
      <c r="D576" s="105"/>
      <c r="E576" s="105"/>
      <c r="F576" s="105"/>
      <c r="G576" s="105"/>
      <c r="H576" s="105"/>
      <c r="I576" s="105"/>
      <c r="J576" s="105"/>
      <c r="K576" s="105"/>
      <c r="L576" s="105"/>
      <c r="M576" s="109"/>
      <c r="N576" s="105"/>
      <c r="O576" s="105"/>
      <c r="P576" s="105"/>
      <c r="Q576" s="105"/>
      <c r="R576" s="105"/>
      <c r="S576" s="105"/>
    </row>
    <row r="577" spans="2:19" s="104" customFormat="1" ht="15" customHeight="1" x14ac:dyDescent="0.2">
      <c r="B577" s="105"/>
      <c r="C577" s="99"/>
      <c r="D577" s="105"/>
      <c r="E577" s="105"/>
      <c r="F577" s="105"/>
      <c r="G577" s="105"/>
      <c r="H577" s="105"/>
      <c r="I577" s="105"/>
      <c r="J577" s="105"/>
      <c r="K577" s="105"/>
      <c r="L577" s="105"/>
      <c r="M577" s="109"/>
      <c r="N577" s="105"/>
      <c r="O577" s="105"/>
      <c r="P577" s="105"/>
      <c r="Q577" s="105"/>
      <c r="R577" s="105"/>
      <c r="S577" s="105"/>
    </row>
    <row r="578" spans="2:19" s="104" customFormat="1" ht="15" customHeight="1" x14ac:dyDescent="0.2">
      <c r="B578" s="105"/>
      <c r="C578" s="99"/>
      <c r="D578" s="105"/>
      <c r="E578" s="105"/>
      <c r="F578" s="105"/>
      <c r="G578" s="105"/>
      <c r="H578" s="105"/>
      <c r="I578" s="105"/>
      <c r="J578" s="105"/>
      <c r="K578" s="105"/>
      <c r="L578" s="105"/>
      <c r="M578" s="109"/>
      <c r="N578" s="105"/>
      <c r="O578" s="105"/>
      <c r="P578" s="105"/>
      <c r="Q578" s="105"/>
      <c r="R578" s="105"/>
      <c r="S578" s="105"/>
    </row>
    <row r="579" spans="2:19" s="104" customFormat="1" ht="15" customHeight="1" x14ac:dyDescent="0.2">
      <c r="B579" s="105"/>
      <c r="C579" s="99"/>
      <c r="D579" s="105"/>
      <c r="E579" s="105"/>
      <c r="F579" s="105"/>
      <c r="G579" s="105"/>
      <c r="H579" s="105"/>
      <c r="I579" s="105"/>
      <c r="J579" s="105"/>
      <c r="K579" s="105"/>
      <c r="L579" s="105"/>
      <c r="M579" s="109"/>
      <c r="N579" s="105"/>
      <c r="O579" s="105"/>
      <c r="P579" s="105"/>
      <c r="Q579" s="105"/>
      <c r="R579" s="105"/>
      <c r="S579" s="105"/>
    </row>
    <row r="580" spans="2:19" s="104" customFormat="1" ht="15" customHeight="1" x14ac:dyDescent="0.2">
      <c r="B580" s="105"/>
      <c r="C580" s="99"/>
      <c r="D580" s="105"/>
      <c r="E580" s="105"/>
      <c r="F580" s="105"/>
      <c r="G580" s="105"/>
      <c r="H580" s="105"/>
      <c r="I580" s="105"/>
      <c r="J580" s="105"/>
      <c r="K580" s="105"/>
      <c r="L580" s="105"/>
      <c r="M580" s="109"/>
      <c r="N580" s="105"/>
      <c r="O580" s="105"/>
      <c r="P580" s="105"/>
      <c r="Q580" s="105"/>
      <c r="R580" s="105"/>
      <c r="S580" s="105"/>
    </row>
    <row r="581" spans="2:19" s="104" customFormat="1" ht="15" customHeight="1" x14ac:dyDescent="0.2">
      <c r="B581" s="105"/>
      <c r="C581" s="99"/>
      <c r="D581" s="105"/>
      <c r="E581" s="105"/>
      <c r="F581" s="105"/>
      <c r="G581" s="105"/>
      <c r="H581" s="105"/>
      <c r="I581" s="105"/>
      <c r="J581" s="105"/>
      <c r="K581" s="105"/>
      <c r="L581" s="105"/>
      <c r="M581" s="109"/>
      <c r="N581" s="105"/>
      <c r="O581" s="105"/>
      <c r="P581" s="105"/>
      <c r="Q581" s="105"/>
      <c r="R581" s="105"/>
      <c r="S581" s="105"/>
    </row>
    <row r="582" spans="2:19" s="104" customFormat="1" ht="15" customHeight="1" x14ac:dyDescent="0.2">
      <c r="B582" s="105"/>
      <c r="C582" s="99"/>
      <c r="D582" s="105"/>
      <c r="E582" s="105"/>
      <c r="F582" s="105"/>
      <c r="G582" s="105"/>
      <c r="H582" s="105"/>
      <c r="I582" s="105"/>
      <c r="J582" s="105"/>
      <c r="K582" s="105"/>
      <c r="L582" s="105"/>
      <c r="M582" s="109"/>
      <c r="N582" s="105"/>
      <c r="O582" s="105"/>
      <c r="P582" s="105"/>
      <c r="Q582" s="105"/>
      <c r="R582" s="105"/>
      <c r="S582" s="105"/>
    </row>
    <row r="583" spans="2:19" s="104" customFormat="1" ht="15" customHeight="1" x14ac:dyDescent="0.2">
      <c r="B583" s="105"/>
      <c r="C583" s="99"/>
      <c r="D583" s="105"/>
      <c r="E583" s="105"/>
      <c r="F583" s="105"/>
      <c r="G583" s="105"/>
      <c r="H583" s="105"/>
      <c r="I583" s="105"/>
      <c r="J583" s="105"/>
      <c r="K583" s="105"/>
      <c r="L583" s="105"/>
      <c r="M583" s="109"/>
      <c r="N583" s="105"/>
      <c r="O583" s="105"/>
      <c r="P583" s="105"/>
      <c r="Q583" s="105"/>
      <c r="R583" s="105"/>
      <c r="S583" s="105"/>
    </row>
    <row r="584" spans="2:19" s="104" customFormat="1" ht="15" customHeight="1" x14ac:dyDescent="0.2">
      <c r="B584" s="105"/>
      <c r="C584" s="99"/>
      <c r="D584" s="105"/>
      <c r="E584" s="105"/>
      <c r="F584" s="105"/>
      <c r="G584" s="105"/>
      <c r="H584" s="105"/>
      <c r="I584" s="105"/>
      <c r="J584" s="105"/>
      <c r="K584" s="105"/>
      <c r="L584" s="105"/>
      <c r="M584" s="109"/>
      <c r="N584" s="105"/>
      <c r="O584" s="105"/>
      <c r="P584" s="105"/>
      <c r="Q584" s="105"/>
      <c r="R584" s="105"/>
      <c r="S584" s="105"/>
    </row>
    <row r="585" spans="2:19" s="104" customFormat="1" ht="15" customHeight="1" x14ac:dyDescent="0.2">
      <c r="B585" s="105"/>
      <c r="C585" s="99"/>
      <c r="D585" s="105"/>
      <c r="E585" s="105"/>
      <c r="F585" s="105"/>
      <c r="G585" s="105"/>
      <c r="H585" s="105"/>
      <c r="I585" s="105"/>
      <c r="J585" s="105"/>
      <c r="K585" s="105"/>
      <c r="L585" s="105"/>
      <c r="M585" s="109"/>
      <c r="N585" s="105"/>
      <c r="O585" s="105"/>
      <c r="P585" s="105"/>
      <c r="Q585" s="105"/>
      <c r="R585" s="105"/>
      <c r="S585" s="105"/>
    </row>
    <row r="586" spans="2:19" s="104" customFormat="1" ht="15" customHeight="1" x14ac:dyDescent="0.2">
      <c r="B586" s="105"/>
      <c r="C586" s="99"/>
      <c r="D586" s="105"/>
      <c r="E586" s="105"/>
      <c r="F586" s="105"/>
      <c r="G586" s="105"/>
      <c r="H586" s="105"/>
      <c r="I586" s="105"/>
      <c r="J586" s="105"/>
      <c r="K586" s="105"/>
      <c r="L586" s="105"/>
      <c r="M586" s="109"/>
      <c r="N586" s="105"/>
      <c r="O586" s="105"/>
      <c r="P586" s="105"/>
      <c r="Q586" s="105"/>
      <c r="R586" s="105"/>
      <c r="S586" s="105"/>
    </row>
    <row r="587" spans="2:19" s="104" customFormat="1" ht="15" customHeight="1" x14ac:dyDescent="0.2">
      <c r="B587" s="105"/>
      <c r="C587" s="99"/>
      <c r="D587" s="105"/>
      <c r="E587" s="105"/>
      <c r="F587" s="105"/>
      <c r="G587" s="105"/>
      <c r="H587" s="105"/>
      <c r="I587" s="105"/>
      <c r="J587" s="105"/>
      <c r="K587" s="105"/>
      <c r="L587" s="105"/>
      <c r="M587" s="109"/>
      <c r="N587" s="105"/>
      <c r="O587" s="105"/>
      <c r="P587" s="105"/>
      <c r="Q587" s="105"/>
      <c r="R587" s="105"/>
      <c r="S587" s="105"/>
    </row>
    <row r="588" spans="2:19" s="104" customFormat="1" ht="15" customHeight="1" x14ac:dyDescent="0.2">
      <c r="B588" s="105"/>
      <c r="C588" s="99"/>
      <c r="D588" s="105"/>
      <c r="E588" s="105"/>
      <c r="F588" s="105"/>
      <c r="G588" s="105"/>
      <c r="H588" s="105"/>
      <c r="I588" s="105"/>
      <c r="J588" s="105"/>
      <c r="K588" s="105"/>
      <c r="L588" s="105"/>
      <c r="M588" s="109"/>
      <c r="N588" s="105"/>
      <c r="O588" s="105"/>
      <c r="P588" s="105"/>
      <c r="Q588" s="105"/>
      <c r="R588" s="105"/>
      <c r="S588" s="105"/>
    </row>
    <row r="589" spans="2:19" s="104" customFormat="1" ht="15" customHeight="1" x14ac:dyDescent="0.2">
      <c r="B589" s="105"/>
      <c r="C589" s="99"/>
      <c r="D589" s="105"/>
      <c r="E589" s="105"/>
      <c r="F589" s="105"/>
      <c r="G589" s="105"/>
      <c r="H589" s="105"/>
      <c r="I589" s="105"/>
      <c r="J589" s="105"/>
      <c r="K589" s="105"/>
      <c r="L589" s="105"/>
      <c r="M589" s="109"/>
      <c r="N589" s="105"/>
      <c r="O589" s="105"/>
      <c r="P589" s="105"/>
      <c r="Q589" s="105"/>
      <c r="R589" s="105"/>
      <c r="S589" s="105"/>
    </row>
    <row r="590" spans="2:19" s="104" customFormat="1" ht="15" customHeight="1" x14ac:dyDescent="0.2">
      <c r="B590" s="105"/>
      <c r="C590" s="99"/>
      <c r="D590" s="105"/>
      <c r="E590" s="105"/>
      <c r="F590" s="105"/>
      <c r="G590" s="105"/>
      <c r="H590" s="105"/>
      <c r="I590" s="105"/>
      <c r="J590" s="105"/>
      <c r="K590" s="105"/>
      <c r="L590" s="105"/>
      <c r="M590" s="109"/>
      <c r="N590" s="105"/>
      <c r="O590" s="105"/>
      <c r="P590" s="105"/>
      <c r="Q590" s="105"/>
      <c r="R590" s="105"/>
      <c r="S590" s="105"/>
    </row>
    <row r="591" spans="2:19" s="104" customFormat="1" ht="15" customHeight="1" x14ac:dyDescent="0.2">
      <c r="B591" s="105"/>
      <c r="C591" s="99"/>
      <c r="D591" s="105"/>
      <c r="E591" s="105"/>
      <c r="F591" s="105"/>
      <c r="G591" s="105"/>
      <c r="H591" s="105"/>
      <c r="I591" s="105"/>
      <c r="J591" s="105"/>
      <c r="K591" s="105"/>
      <c r="L591" s="105"/>
      <c r="M591" s="109"/>
      <c r="N591" s="105"/>
      <c r="O591" s="105"/>
      <c r="P591" s="105"/>
      <c r="Q591" s="105"/>
      <c r="R591" s="105"/>
      <c r="S591" s="105"/>
    </row>
    <row r="592" spans="2:19" s="104" customFormat="1" ht="15" customHeight="1" x14ac:dyDescent="0.2">
      <c r="B592" s="105"/>
      <c r="C592" s="99"/>
      <c r="D592" s="105"/>
      <c r="E592" s="105"/>
      <c r="F592" s="105"/>
      <c r="G592" s="105"/>
      <c r="H592" s="105"/>
      <c r="I592" s="105"/>
      <c r="J592" s="105"/>
      <c r="K592" s="105"/>
      <c r="L592" s="105"/>
      <c r="M592" s="109"/>
      <c r="N592" s="105"/>
      <c r="O592" s="105"/>
      <c r="P592" s="105"/>
      <c r="Q592" s="105"/>
      <c r="R592" s="105"/>
      <c r="S592" s="105"/>
    </row>
    <row r="593" spans="2:19" s="104" customFormat="1" ht="15" customHeight="1" x14ac:dyDescent="0.2">
      <c r="B593" s="105"/>
      <c r="C593" s="99"/>
      <c r="D593" s="105"/>
      <c r="E593" s="105"/>
      <c r="F593" s="105"/>
      <c r="G593" s="105"/>
      <c r="H593" s="105"/>
      <c r="I593" s="105"/>
      <c r="J593" s="105"/>
      <c r="K593" s="105"/>
      <c r="L593" s="105"/>
      <c r="M593" s="109"/>
      <c r="N593" s="105"/>
      <c r="O593" s="105"/>
      <c r="P593" s="105"/>
      <c r="Q593" s="105"/>
      <c r="R593" s="105"/>
      <c r="S593" s="105"/>
    </row>
    <row r="594" spans="2:19" s="104" customFormat="1" ht="15" customHeight="1" x14ac:dyDescent="0.2">
      <c r="B594" s="105"/>
      <c r="C594" s="99"/>
      <c r="D594" s="105"/>
      <c r="E594" s="105"/>
      <c r="F594" s="105"/>
      <c r="G594" s="105"/>
      <c r="H594" s="105"/>
      <c r="I594" s="105"/>
      <c r="J594" s="105"/>
      <c r="K594" s="105"/>
      <c r="L594" s="105"/>
      <c r="M594" s="109"/>
      <c r="N594" s="105"/>
      <c r="O594" s="105"/>
      <c r="P594" s="105"/>
      <c r="Q594" s="105"/>
      <c r="R594" s="105"/>
      <c r="S594" s="105"/>
    </row>
    <row r="595" spans="2:19" s="104" customFormat="1" ht="15" customHeight="1" x14ac:dyDescent="0.2">
      <c r="B595" s="105"/>
      <c r="C595" s="99"/>
      <c r="D595" s="105"/>
      <c r="E595" s="105"/>
      <c r="F595" s="105"/>
      <c r="G595" s="105"/>
      <c r="H595" s="105"/>
      <c r="I595" s="105"/>
      <c r="J595" s="105"/>
      <c r="K595" s="105"/>
      <c r="L595" s="105"/>
      <c r="M595" s="109"/>
      <c r="N595" s="105"/>
      <c r="O595" s="105"/>
      <c r="P595" s="105"/>
      <c r="Q595" s="105"/>
      <c r="R595" s="105"/>
      <c r="S595" s="105"/>
    </row>
    <row r="596" spans="2:19" s="104" customFormat="1" ht="15" customHeight="1" x14ac:dyDescent="0.2">
      <c r="B596" s="105"/>
      <c r="C596" s="99"/>
      <c r="D596" s="105"/>
      <c r="E596" s="105"/>
      <c r="F596" s="105"/>
      <c r="G596" s="105"/>
      <c r="H596" s="105"/>
      <c r="I596" s="105"/>
      <c r="J596" s="105"/>
      <c r="K596" s="105"/>
      <c r="L596" s="105"/>
      <c r="M596" s="109"/>
      <c r="N596" s="105"/>
      <c r="O596" s="105"/>
      <c r="P596" s="105"/>
      <c r="Q596" s="105"/>
      <c r="R596" s="105"/>
      <c r="S596" s="105"/>
    </row>
    <row r="597" spans="2:19" s="104" customFormat="1" ht="15" customHeight="1" x14ac:dyDescent="0.2">
      <c r="B597" s="105"/>
      <c r="C597" s="99"/>
      <c r="D597" s="105"/>
      <c r="E597" s="105"/>
      <c r="F597" s="105"/>
      <c r="G597" s="105"/>
      <c r="H597" s="105"/>
      <c r="I597" s="105"/>
      <c r="J597" s="105"/>
      <c r="K597" s="105"/>
      <c r="L597" s="105"/>
      <c r="M597" s="109"/>
      <c r="N597" s="105"/>
      <c r="O597" s="105"/>
      <c r="P597" s="105"/>
      <c r="Q597" s="105"/>
      <c r="R597" s="105"/>
      <c r="S597" s="105"/>
    </row>
    <row r="598" spans="2:19" s="104" customFormat="1" ht="15" customHeight="1" x14ac:dyDescent="0.2">
      <c r="B598" s="105"/>
      <c r="C598" s="99"/>
      <c r="D598" s="105"/>
      <c r="E598" s="105"/>
      <c r="F598" s="105"/>
      <c r="G598" s="105"/>
      <c r="H598" s="105"/>
      <c r="I598" s="105"/>
      <c r="J598" s="105"/>
      <c r="K598" s="105"/>
      <c r="L598" s="105"/>
      <c r="M598" s="109"/>
      <c r="N598" s="105"/>
      <c r="O598" s="105"/>
      <c r="P598" s="105"/>
      <c r="Q598" s="105"/>
      <c r="R598" s="105"/>
      <c r="S598" s="105"/>
    </row>
    <row r="599" spans="2:19" s="104" customFormat="1" ht="15" customHeight="1" x14ac:dyDescent="0.2">
      <c r="B599" s="105"/>
      <c r="C599" s="99"/>
      <c r="D599" s="105"/>
      <c r="E599" s="105"/>
      <c r="F599" s="105"/>
      <c r="G599" s="105"/>
      <c r="H599" s="105"/>
      <c r="I599" s="105"/>
      <c r="J599" s="105"/>
      <c r="K599" s="105"/>
      <c r="L599" s="105"/>
      <c r="M599" s="109"/>
      <c r="N599" s="105"/>
      <c r="O599" s="105"/>
      <c r="P599" s="105"/>
      <c r="Q599" s="105"/>
      <c r="R599" s="105"/>
      <c r="S599" s="105"/>
    </row>
    <row r="600" spans="2:19" s="104" customFormat="1" ht="15" customHeight="1" x14ac:dyDescent="0.2">
      <c r="B600" s="105"/>
      <c r="C600" s="99"/>
      <c r="D600" s="105"/>
      <c r="E600" s="105"/>
      <c r="F600" s="105"/>
      <c r="G600" s="105"/>
      <c r="H600" s="105"/>
      <c r="I600" s="105"/>
      <c r="J600" s="105"/>
      <c r="K600" s="105"/>
      <c r="L600" s="105"/>
      <c r="M600" s="109"/>
      <c r="N600" s="105"/>
      <c r="O600" s="105"/>
      <c r="P600" s="105"/>
      <c r="Q600" s="105"/>
      <c r="R600" s="105"/>
      <c r="S600" s="105"/>
    </row>
    <row r="601" spans="2:19" s="104" customFormat="1" ht="15" customHeight="1" x14ac:dyDescent="0.2">
      <c r="B601" s="105"/>
      <c r="C601" s="99"/>
      <c r="D601" s="105"/>
      <c r="E601" s="105"/>
      <c r="F601" s="105"/>
      <c r="G601" s="105"/>
      <c r="H601" s="105"/>
      <c r="I601" s="105"/>
      <c r="J601" s="105"/>
      <c r="K601" s="105"/>
      <c r="L601" s="105"/>
      <c r="M601" s="109"/>
      <c r="N601" s="105"/>
      <c r="O601" s="105"/>
      <c r="P601" s="105"/>
      <c r="Q601" s="105"/>
      <c r="R601" s="105"/>
      <c r="S601" s="105"/>
    </row>
    <row r="602" spans="2:19" s="104" customFormat="1" ht="15" customHeight="1" x14ac:dyDescent="0.2">
      <c r="B602" s="105"/>
      <c r="C602" s="99"/>
      <c r="D602" s="105"/>
      <c r="E602" s="105"/>
      <c r="F602" s="105"/>
      <c r="G602" s="105"/>
      <c r="H602" s="105"/>
      <c r="I602" s="105"/>
      <c r="J602" s="105"/>
      <c r="K602" s="105"/>
      <c r="L602" s="105"/>
      <c r="M602" s="109"/>
      <c r="N602" s="105"/>
      <c r="O602" s="105"/>
      <c r="P602" s="105"/>
      <c r="Q602" s="105"/>
      <c r="R602" s="105"/>
      <c r="S602" s="105"/>
    </row>
    <row r="603" spans="2:19" s="104" customFormat="1" ht="15" customHeight="1" x14ac:dyDescent="0.2">
      <c r="B603" s="105"/>
      <c r="C603" s="99"/>
      <c r="D603" s="105"/>
      <c r="E603" s="105"/>
      <c r="F603" s="105"/>
      <c r="G603" s="105"/>
      <c r="H603" s="105"/>
      <c r="I603" s="105"/>
      <c r="J603" s="105"/>
      <c r="K603" s="105"/>
      <c r="L603" s="105"/>
      <c r="M603" s="109"/>
      <c r="N603" s="105"/>
      <c r="O603" s="105"/>
      <c r="P603" s="105"/>
      <c r="Q603" s="105"/>
      <c r="R603" s="105"/>
      <c r="S603" s="105"/>
    </row>
    <row r="604" spans="2:19" s="104" customFormat="1" ht="15" customHeight="1" x14ac:dyDescent="0.2">
      <c r="B604" s="105"/>
      <c r="C604" s="99"/>
      <c r="D604" s="105"/>
      <c r="E604" s="105"/>
      <c r="F604" s="105"/>
      <c r="G604" s="105"/>
      <c r="H604" s="105"/>
      <c r="I604" s="105"/>
      <c r="J604" s="105"/>
      <c r="K604" s="105"/>
      <c r="L604" s="105"/>
      <c r="M604" s="109"/>
      <c r="N604" s="105"/>
      <c r="O604" s="105"/>
      <c r="P604" s="105"/>
      <c r="Q604" s="105"/>
      <c r="R604" s="105"/>
      <c r="S604" s="105"/>
    </row>
    <row r="605" spans="2:19" s="104" customFormat="1" ht="15" customHeight="1" x14ac:dyDescent="0.2">
      <c r="B605" s="105"/>
      <c r="C605" s="99"/>
      <c r="D605" s="105"/>
      <c r="E605" s="105"/>
      <c r="F605" s="105"/>
      <c r="G605" s="105"/>
      <c r="H605" s="105"/>
      <c r="I605" s="105"/>
      <c r="J605" s="105"/>
      <c r="K605" s="105"/>
      <c r="L605" s="105"/>
      <c r="M605" s="109"/>
      <c r="N605" s="105"/>
      <c r="O605" s="105"/>
      <c r="P605" s="105"/>
      <c r="Q605" s="105"/>
      <c r="R605" s="105"/>
      <c r="S605" s="105"/>
    </row>
    <row r="606" spans="2:19" s="104" customFormat="1" ht="15" customHeight="1" x14ac:dyDescent="0.2">
      <c r="B606" s="105"/>
      <c r="C606" s="99"/>
      <c r="D606" s="105"/>
      <c r="E606" s="105"/>
      <c r="F606" s="105"/>
      <c r="G606" s="105"/>
      <c r="H606" s="105"/>
      <c r="I606" s="105"/>
      <c r="J606" s="105"/>
      <c r="K606" s="105"/>
      <c r="L606" s="105"/>
      <c r="M606" s="109"/>
      <c r="N606" s="105"/>
      <c r="O606" s="105"/>
      <c r="P606" s="105"/>
      <c r="Q606" s="105"/>
      <c r="R606" s="105"/>
      <c r="S606" s="105"/>
    </row>
    <row r="607" spans="2:19" s="104" customFormat="1" ht="15" customHeight="1" x14ac:dyDescent="0.2">
      <c r="B607" s="105"/>
      <c r="C607" s="99"/>
      <c r="D607" s="105"/>
      <c r="E607" s="105"/>
      <c r="F607" s="105"/>
      <c r="G607" s="105"/>
      <c r="H607" s="105"/>
      <c r="I607" s="105"/>
      <c r="J607" s="105"/>
      <c r="K607" s="105"/>
      <c r="L607" s="105"/>
      <c r="M607" s="109"/>
      <c r="N607" s="105"/>
      <c r="O607" s="105"/>
      <c r="P607" s="105"/>
      <c r="Q607" s="105"/>
      <c r="R607" s="105"/>
      <c r="S607" s="105"/>
    </row>
    <row r="608" spans="2:19" s="104" customFormat="1" ht="15" customHeight="1" x14ac:dyDescent="0.2">
      <c r="B608" s="105"/>
      <c r="C608" s="99"/>
      <c r="D608" s="105"/>
      <c r="E608" s="105"/>
      <c r="F608" s="105"/>
      <c r="G608" s="105"/>
      <c r="H608" s="105"/>
      <c r="I608" s="105"/>
      <c r="J608" s="105"/>
      <c r="K608" s="105"/>
      <c r="L608" s="105"/>
      <c r="M608" s="109"/>
      <c r="N608" s="105"/>
      <c r="O608" s="105"/>
      <c r="P608" s="105"/>
      <c r="Q608" s="105"/>
      <c r="R608" s="105"/>
      <c r="S608" s="105"/>
    </row>
    <row r="609" spans="2:19" s="104" customFormat="1" ht="15" customHeight="1" x14ac:dyDescent="0.2">
      <c r="B609" s="105"/>
      <c r="C609" s="99"/>
      <c r="D609" s="105"/>
      <c r="E609" s="105"/>
      <c r="F609" s="105"/>
      <c r="G609" s="105"/>
      <c r="H609" s="105"/>
      <c r="I609" s="105"/>
      <c r="J609" s="105"/>
      <c r="K609" s="105"/>
      <c r="L609" s="105"/>
      <c r="M609" s="109"/>
      <c r="N609" s="105"/>
      <c r="O609" s="105"/>
      <c r="P609" s="105"/>
      <c r="Q609" s="105"/>
      <c r="R609" s="105"/>
      <c r="S609" s="105"/>
    </row>
    <row r="610" spans="2:19" s="104" customFormat="1" ht="15" customHeight="1" x14ac:dyDescent="0.2">
      <c r="B610" s="105"/>
      <c r="C610" s="99"/>
      <c r="D610" s="105"/>
      <c r="E610" s="105"/>
      <c r="F610" s="105"/>
      <c r="G610" s="105"/>
      <c r="H610" s="105"/>
      <c r="I610" s="105"/>
      <c r="J610" s="105"/>
      <c r="K610" s="105"/>
      <c r="L610" s="105"/>
      <c r="M610" s="109"/>
      <c r="N610" s="105"/>
      <c r="O610" s="105"/>
      <c r="P610" s="105"/>
      <c r="Q610" s="105"/>
      <c r="R610" s="105"/>
      <c r="S610" s="105"/>
    </row>
    <row r="611" spans="2:19" s="104" customFormat="1" ht="15" customHeight="1" x14ac:dyDescent="0.2">
      <c r="B611" s="105"/>
      <c r="C611" s="99"/>
      <c r="D611" s="105"/>
      <c r="E611" s="105"/>
      <c r="F611" s="105"/>
      <c r="G611" s="105"/>
      <c r="H611" s="105"/>
      <c r="I611" s="105"/>
      <c r="J611" s="105"/>
      <c r="K611" s="105"/>
      <c r="L611" s="105"/>
      <c r="M611" s="109"/>
      <c r="N611" s="105"/>
      <c r="O611" s="105"/>
      <c r="P611" s="105"/>
      <c r="Q611" s="105"/>
      <c r="R611" s="105"/>
      <c r="S611" s="105"/>
    </row>
    <row r="612" spans="2:19" s="104" customFormat="1" ht="15" customHeight="1" x14ac:dyDescent="0.2">
      <c r="B612" s="105"/>
      <c r="C612" s="99"/>
      <c r="D612" s="105"/>
      <c r="E612" s="105"/>
      <c r="F612" s="105"/>
      <c r="G612" s="105"/>
      <c r="H612" s="105"/>
      <c r="I612" s="105"/>
      <c r="J612" s="105"/>
      <c r="K612" s="105"/>
      <c r="L612" s="105"/>
      <c r="M612" s="109"/>
      <c r="N612" s="105"/>
      <c r="O612" s="105"/>
      <c r="P612" s="105"/>
      <c r="Q612" s="105"/>
      <c r="R612" s="105"/>
      <c r="S612" s="105"/>
    </row>
    <row r="613" spans="2:19" s="104" customFormat="1" ht="15" customHeight="1" x14ac:dyDescent="0.2">
      <c r="B613" s="105"/>
      <c r="C613" s="99"/>
      <c r="D613" s="105"/>
      <c r="E613" s="105"/>
      <c r="F613" s="105"/>
      <c r="G613" s="105"/>
      <c r="H613" s="105"/>
      <c r="I613" s="105"/>
      <c r="J613" s="105"/>
      <c r="K613" s="105"/>
      <c r="L613" s="105"/>
      <c r="M613" s="109"/>
      <c r="N613" s="105"/>
      <c r="O613" s="105"/>
      <c r="P613" s="105"/>
      <c r="Q613" s="105"/>
      <c r="R613" s="105"/>
      <c r="S613" s="105"/>
    </row>
    <row r="614" spans="2:19" s="104" customFormat="1" ht="15" customHeight="1" x14ac:dyDescent="0.2">
      <c r="B614" s="105"/>
      <c r="C614" s="99"/>
      <c r="D614" s="105"/>
      <c r="E614" s="105"/>
      <c r="F614" s="105"/>
      <c r="G614" s="105"/>
      <c r="H614" s="105"/>
      <c r="I614" s="105"/>
      <c r="J614" s="105"/>
      <c r="K614" s="105"/>
      <c r="L614" s="105"/>
      <c r="M614" s="109"/>
      <c r="N614" s="105"/>
      <c r="O614" s="105"/>
      <c r="P614" s="105"/>
      <c r="Q614" s="105"/>
      <c r="R614" s="105"/>
      <c r="S614" s="105"/>
    </row>
    <row r="615" spans="2:19" s="104" customFormat="1" ht="15" customHeight="1" x14ac:dyDescent="0.2">
      <c r="B615" s="105"/>
      <c r="C615" s="99"/>
      <c r="D615" s="105"/>
      <c r="E615" s="105"/>
      <c r="F615" s="105"/>
      <c r="G615" s="105"/>
      <c r="H615" s="105"/>
      <c r="I615" s="105"/>
      <c r="J615" s="105"/>
      <c r="K615" s="105"/>
      <c r="L615" s="105"/>
      <c r="M615" s="109"/>
      <c r="N615" s="105"/>
      <c r="O615" s="105"/>
      <c r="P615" s="105"/>
      <c r="Q615" s="105"/>
      <c r="R615" s="105"/>
      <c r="S615" s="105"/>
    </row>
    <row r="616" spans="2:19" s="104" customFormat="1" ht="15" customHeight="1" x14ac:dyDescent="0.2">
      <c r="B616" s="105"/>
      <c r="C616" s="99"/>
      <c r="D616" s="105"/>
      <c r="E616" s="105"/>
      <c r="F616" s="105"/>
      <c r="G616" s="105"/>
      <c r="H616" s="105"/>
      <c r="I616" s="105"/>
      <c r="J616" s="105"/>
      <c r="K616" s="105"/>
      <c r="L616" s="105"/>
      <c r="M616" s="109"/>
      <c r="N616" s="105"/>
      <c r="O616" s="105"/>
      <c r="P616" s="105"/>
      <c r="Q616" s="105"/>
      <c r="R616" s="105"/>
      <c r="S616" s="105"/>
    </row>
    <row r="617" spans="2:19" s="104" customFormat="1" ht="15" customHeight="1" x14ac:dyDescent="0.2">
      <c r="B617" s="105"/>
      <c r="C617" s="99"/>
      <c r="D617" s="105"/>
      <c r="E617" s="105"/>
      <c r="F617" s="105"/>
      <c r="G617" s="105"/>
      <c r="H617" s="105"/>
      <c r="I617" s="105"/>
      <c r="J617" s="105"/>
      <c r="K617" s="105"/>
      <c r="L617" s="105"/>
      <c r="M617" s="109"/>
      <c r="N617" s="105"/>
      <c r="O617" s="105"/>
      <c r="P617" s="105"/>
      <c r="Q617" s="105"/>
      <c r="R617" s="105"/>
      <c r="S617" s="105"/>
    </row>
    <row r="618" spans="2:19" s="104" customFormat="1" ht="15" customHeight="1" x14ac:dyDescent="0.2">
      <c r="B618" s="105"/>
      <c r="C618" s="99"/>
      <c r="D618" s="105"/>
      <c r="E618" s="105"/>
      <c r="F618" s="105"/>
      <c r="G618" s="105"/>
      <c r="H618" s="105"/>
      <c r="I618" s="105"/>
      <c r="J618" s="105"/>
      <c r="K618" s="105"/>
      <c r="L618" s="105"/>
      <c r="M618" s="109"/>
      <c r="N618" s="105"/>
      <c r="O618" s="105"/>
      <c r="P618" s="105"/>
      <c r="Q618" s="105"/>
      <c r="R618" s="105"/>
      <c r="S618" s="105"/>
    </row>
    <row r="619" spans="2:19" s="104" customFormat="1" ht="15" customHeight="1" x14ac:dyDescent="0.2">
      <c r="B619" s="105"/>
      <c r="C619" s="99"/>
      <c r="D619" s="105"/>
      <c r="E619" s="105"/>
      <c r="F619" s="105"/>
      <c r="G619" s="105"/>
      <c r="H619" s="105"/>
      <c r="I619" s="105"/>
      <c r="J619" s="105"/>
      <c r="K619" s="105"/>
      <c r="L619" s="105"/>
      <c r="M619" s="109"/>
      <c r="N619" s="105"/>
      <c r="O619" s="105"/>
      <c r="P619" s="105"/>
      <c r="Q619" s="105"/>
      <c r="R619" s="105"/>
      <c r="S619" s="105"/>
    </row>
    <row r="620" spans="2:19" s="104" customFormat="1" ht="15" customHeight="1" x14ac:dyDescent="0.2">
      <c r="B620" s="105"/>
      <c r="C620" s="99"/>
      <c r="D620" s="105"/>
      <c r="E620" s="105"/>
      <c r="F620" s="105"/>
      <c r="G620" s="105"/>
      <c r="H620" s="105"/>
      <c r="I620" s="105"/>
      <c r="J620" s="105"/>
      <c r="K620" s="105"/>
      <c r="L620" s="105"/>
      <c r="M620" s="109"/>
      <c r="N620" s="105"/>
      <c r="O620" s="105"/>
      <c r="P620" s="105"/>
      <c r="Q620" s="105"/>
      <c r="R620" s="105"/>
      <c r="S620" s="105"/>
    </row>
    <row r="621" spans="2:19" s="104" customFormat="1" ht="15" customHeight="1" x14ac:dyDescent="0.2">
      <c r="B621" s="105"/>
      <c r="C621" s="99"/>
      <c r="D621" s="105"/>
      <c r="E621" s="105"/>
      <c r="F621" s="105"/>
      <c r="G621" s="105"/>
      <c r="H621" s="105"/>
      <c r="I621" s="105"/>
      <c r="J621" s="105"/>
      <c r="K621" s="105"/>
      <c r="L621" s="105"/>
      <c r="M621" s="109"/>
      <c r="N621" s="105"/>
      <c r="O621" s="105"/>
      <c r="P621" s="105"/>
      <c r="Q621" s="105"/>
      <c r="R621" s="105"/>
      <c r="S621" s="105"/>
    </row>
    <row r="622" spans="2:19" s="104" customFormat="1" ht="15" customHeight="1" x14ac:dyDescent="0.2">
      <c r="B622" s="105"/>
      <c r="C622" s="99"/>
      <c r="D622" s="105"/>
      <c r="E622" s="105"/>
      <c r="F622" s="105"/>
      <c r="G622" s="105"/>
      <c r="H622" s="105"/>
      <c r="I622" s="105"/>
      <c r="J622" s="105"/>
      <c r="K622" s="105"/>
      <c r="L622" s="105"/>
      <c r="M622" s="109"/>
      <c r="N622" s="105"/>
      <c r="O622" s="105"/>
      <c r="P622" s="105"/>
      <c r="Q622" s="105"/>
      <c r="R622" s="105"/>
      <c r="S622" s="105"/>
    </row>
    <row r="623" spans="2:19" s="104" customFormat="1" ht="15" customHeight="1" x14ac:dyDescent="0.2">
      <c r="B623" s="105"/>
      <c r="C623" s="99"/>
      <c r="D623" s="105"/>
      <c r="E623" s="105"/>
      <c r="F623" s="105"/>
      <c r="G623" s="105"/>
      <c r="H623" s="105"/>
      <c r="I623" s="105"/>
      <c r="J623" s="105"/>
      <c r="K623" s="105"/>
      <c r="L623" s="105"/>
      <c r="M623" s="109"/>
      <c r="N623" s="105"/>
      <c r="O623" s="105"/>
      <c r="P623" s="105"/>
      <c r="Q623" s="105"/>
      <c r="R623" s="105"/>
      <c r="S623" s="105"/>
    </row>
    <row r="624" spans="2:19" s="104" customFormat="1" ht="15" customHeight="1" x14ac:dyDescent="0.2">
      <c r="B624" s="105"/>
      <c r="C624" s="99"/>
      <c r="D624" s="105"/>
      <c r="E624" s="105"/>
      <c r="F624" s="105"/>
      <c r="G624" s="105"/>
      <c r="H624" s="105"/>
      <c r="I624" s="105"/>
      <c r="J624" s="105"/>
      <c r="K624" s="105"/>
      <c r="L624" s="105"/>
      <c r="M624" s="109"/>
      <c r="N624" s="105"/>
      <c r="O624" s="105"/>
      <c r="P624" s="105"/>
      <c r="Q624" s="105"/>
      <c r="R624" s="105"/>
      <c r="S624" s="105"/>
    </row>
    <row r="625" spans="2:19" s="104" customFormat="1" ht="15" customHeight="1" x14ac:dyDescent="0.2">
      <c r="B625" s="105"/>
      <c r="C625" s="99"/>
      <c r="D625" s="105"/>
      <c r="E625" s="105"/>
      <c r="F625" s="105"/>
      <c r="G625" s="105"/>
      <c r="H625" s="105"/>
      <c r="I625" s="105"/>
      <c r="J625" s="105"/>
      <c r="K625" s="105"/>
      <c r="L625" s="105"/>
      <c r="M625" s="109"/>
      <c r="N625" s="105"/>
      <c r="O625" s="105"/>
      <c r="P625" s="105"/>
      <c r="Q625" s="105"/>
      <c r="R625" s="105"/>
      <c r="S625" s="105"/>
    </row>
    <row r="626" spans="2:19" s="104" customFormat="1" ht="15" customHeight="1" x14ac:dyDescent="0.2">
      <c r="B626" s="105"/>
      <c r="C626" s="99"/>
      <c r="D626" s="105"/>
      <c r="E626" s="105"/>
      <c r="F626" s="105"/>
      <c r="G626" s="105"/>
      <c r="H626" s="105"/>
      <c r="I626" s="105"/>
      <c r="J626" s="105"/>
      <c r="K626" s="105"/>
      <c r="L626" s="105"/>
      <c r="M626" s="109"/>
      <c r="N626" s="105"/>
      <c r="O626" s="105"/>
      <c r="P626" s="105"/>
      <c r="Q626" s="105"/>
      <c r="R626" s="105"/>
      <c r="S626" s="105"/>
    </row>
    <row r="627" spans="2:19" s="104" customFormat="1" ht="15" customHeight="1" x14ac:dyDescent="0.2">
      <c r="B627" s="105"/>
      <c r="C627" s="99"/>
      <c r="D627" s="105"/>
      <c r="E627" s="105"/>
      <c r="F627" s="105"/>
      <c r="G627" s="105"/>
      <c r="H627" s="105"/>
      <c r="I627" s="105"/>
      <c r="J627" s="105"/>
      <c r="K627" s="105"/>
      <c r="L627" s="105"/>
      <c r="M627" s="109"/>
      <c r="N627" s="105"/>
      <c r="O627" s="105"/>
      <c r="P627" s="105"/>
      <c r="Q627" s="105"/>
      <c r="R627" s="105"/>
      <c r="S627" s="105"/>
    </row>
    <row r="628" spans="2:19" s="104" customFormat="1" ht="15" customHeight="1" x14ac:dyDescent="0.2">
      <c r="B628" s="105"/>
      <c r="C628" s="99"/>
      <c r="D628" s="105"/>
      <c r="E628" s="105"/>
      <c r="F628" s="105"/>
      <c r="G628" s="105"/>
      <c r="H628" s="105"/>
      <c r="I628" s="105"/>
      <c r="J628" s="105"/>
      <c r="K628" s="105"/>
      <c r="L628" s="105"/>
      <c r="M628" s="109"/>
      <c r="N628" s="105"/>
      <c r="O628" s="105"/>
      <c r="P628" s="105"/>
      <c r="Q628" s="105"/>
      <c r="R628" s="105"/>
      <c r="S628" s="105"/>
    </row>
    <row r="629" spans="2:19" s="104" customFormat="1" ht="15" customHeight="1" x14ac:dyDescent="0.2">
      <c r="B629" s="105"/>
      <c r="C629" s="99"/>
      <c r="D629" s="105"/>
      <c r="E629" s="105"/>
      <c r="F629" s="105"/>
      <c r="G629" s="105"/>
      <c r="H629" s="105"/>
      <c r="I629" s="105"/>
      <c r="J629" s="105"/>
      <c r="K629" s="105"/>
      <c r="L629" s="105"/>
      <c r="M629" s="109"/>
      <c r="N629" s="105"/>
      <c r="O629" s="105"/>
      <c r="P629" s="105"/>
      <c r="Q629" s="105"/>
      <c r="R629" s="105"/>
      <c r="S629" s="105"/>
    </row>
    <row r="630" spans="2:19" s="104" customFormat="1" ht="15" customHeight="1" x14ac:dyDescent="0.2">
      <c r="B630" s="105"/>
      <c r="C630" s="99"/>
      <c r="D630" s="105"/>
      <c r="E630" s="105"/>
      <c r="F630" s="105"/>
      <c r="G630" s="105"/>
      <c r="H630" s="105"/>
      <c r="I630" s="105"/>
      <c r="J630" s="105"/>
      <c r="K630" s="105"/>
      <c r="L630" s="105"/>
      <c r="M630" s="109"/>
      <c r="N630" s="105"/>
      <c r="O630" s="105"/>
      <c r="P630" s="105"/>
      <c r="Q630" s="105"/>
      <c r="R630" s="105"/>
      <c r="S630" s="105"/>
    </row>
    <row r="631" spans="2:19" s="104" customFormat="1" ht="15" customHeight="1" x14ac:dyDescent="0.2">
      <c r="B631" s="105"/>
      <c r="C631" s="99"/>
      <c r="D631" s="105"/>
      <c r="E631" s="105"/>
      <c r="F631" s="105"/>
      <c r="G631" s="105"/>
      <c r="H631" s="105"/>
      <c r="I631" s="105"/>
      <c r="J631" s="105"/>
      <c r="K631" s="105"/>
      <c r="L631" s="105"/>
      <c r="M631" s="109"/>
      <c r="N631" s="105"/>
      <c r="O631" s="105"/>
      <c r="P631" s="105"/>
      <c r="Q631" s="105"/>
      <c r="R631" s="105"/>
      <c r="S631" s="105"/>
    </row>
    <row r="632" spans="2:19" s="104" customFormat="1" ht="15" customHeight="1" x14ac:dyDescent="0.2">
      <c r="B632" s="105"/>
      <c r="C632" s="99"/>
      <c r="D632" s="105"/>
      <c r="E632" s="105"/>
      <c r="F632" s="105"/>
      <c r="G632" s="105"/>
      <c r="H632" s="105"/>
      <c r="I632" s="105"/>
      <c r="J632" s="105"/>
      <c r="K632" s="105"/>
      <c r="L632" s="105"/>
      <c r="M632" s="109"/>
      <c r="N632" s="105"/>
      <c r="O632" s="105"/>
      <c r="P632" s="105"/>
      <c r="Q632" s="105"/>
      <c r="R632" s="105"/>
      <c r="S632" s="105"/>
    </row>
    <row r="633" spans="2:19" s="104" customFormat="1" ht="15" customHeight="1" x14ac:dyDescent="0.2">
      <c r="B633" s="105"/>
      <c r="C633" s="99"/>
      <c r="D633" s="105"/>
      <c r="E633" s="105"/>
      <c r="F633" s="105"/>
      <c r="G633" s="105"/>
      <c r="H633" s="105"/>
      <c r="I633" s="105"/>
      <c r="J633" s="105"/>
      <c r="K633" s="105"/>
      <c r="L633" s="105"/>
      <c r="M633" s="109"/>
      <c r="N633" s="105"/>
      <c r="O633" s="105"/>
      <c r="P633" s="105"/>
      <c r="Q633" s="105"/>
      <c r="R633" s="105"/>
      <c r="S633" s="105"/>
    </row>
    <row r="634" spans="2:19" s="104" customFormat="1" ht="15" customHeight="1" x14ac:dyDescent="0.2">
      <c r="B634" s="105"/>
      <c r="C634" s="99"/>
      <c r="D634" s="105"/>
      <c r="E634" s="105"/>
      <c r="F634" s="105"/>
      <c r="G634" s="105"/>
      <c r="H634" s="105"/>
      <c r="I634" s="105"/>
      <c r="J634" s="105"/>
      <c r="K634" s="105"/>
      <c r="L634" s="105"/>
      <c r="M634" s="109"/>
      <c r="N634" s="105"/>
      <c r="O634" s="105"/>
      <c r="P634" s="105"/>
      <c r="Q634" s="105"/>
      <c r="R634" s="105"/>
      <c r="S634" s="105"/>
    </row>
    <row r="635" spans="2:19" s="104" customFormat="1" ht="15" customHeight="1" x14ac:dyDescent="0.2">
      <c r="B635" s="105"/>
      <c r="C635" s="99"/>
      <c r="D635" s="105"/>
      <c r="E635" s="105"/>
      <c r="F635" s="105"/>
      <c r="G635" s="105"/>
      <c r="H635" s="105"/>
      <c r="I635" s="105"/>
      <c r="J635" s="105"/>
      <c r="K635" s="105"/>
      <c r="L635" s="105"/>
      <c r="M635" s="109"/>
      <c r="N635" s="105"/>
      <c r="O635" s="105"/>
      <c r="P635" s="105"/>
      <c r="Q635" s="105"/>
      <c r="R635" s="105"/>
      <c r="S635" s="105"/>
    </row>
    <row r="636" spans="2:19" s="104" customFormat="1" ht="15" customHeight="1" x14ac:dyDescent="0.2">
      <c r="B636" s="105"/>
      <c r="C636" s="99"/>
      <c r="D636" s="105"/>
      <c r="E636" s="105"/>
      <c r="F636" s="105"/>
      <c r="G636" s="105"/>
      <c r="H636" s="105"/>
      <c r="I636" s="105"/>
      <c r="J636" s="105"/>
      <c r="K636" s="105"/>
      <c r="L636" s="105"/>
      <c r="M636" s="109"/>
      <c r="N636" s="105"/>
      <c r="O636" s="105"/>
      <c r="P636" s="105"/>
      <c r="Q636" s="105"/>
      <c r="R636" s="105"/>
      <c r="S636" s="105"/>
    </row>
    <row r="637" spans="2:19" s="104" customFormat="1" ht="15" customHeight="1" x14ac:dyDescent="0.2">
      <c r="B637" s="105"/>
      <c r="C637" s="99"/>
      <c r="D637" s="105"/>
      <c r="E637" s="105"/>
      <c r="F637" s="105"/>
      <c r="G637" s="105"/>
      <c r="H637" s="105"/>
      <c r="I637" s="105"/>
      <c r="J637" s="105"/>
      <c r="K637" s="105"/>
      <c r="L637" s="105"/>
      <c r="M637" s="109"/>
      <c r="N637" s="105"/>
      <c r="O637" s="105"/>
      <c r="P637" s="105"/>
      <c r="Q637" s="105"/>
      <c r="R637" s="105"/>
      <c r="S637" s="105"/>
    </row>
    <row r="638" spans="2:19" s="104" customFormat="1" ht="15" customHeight="1" x14ac:dyDescent="0.2">
      <c r="B638" s="105"/>
      <c r="C638" s="99"/>
      <c r="D638" s="105"/>
      <c r="E638" s="105"/>
      <c r="F638" s="105"/>
      <c r="G638" s="105"/>
      <c r="H638" s="105"/>
      <c r="I638" s="105"/>
      <c r="J638" s="105"/>
      <c r="K638" s="105"/>
      <c r="L638" s="105"/>
      <c r="M638" s="109"/>
      <c r="N638" s="105"/>
      <c r="O638" s="105"/>
      <c r="P638" s="105"/>
      <c r="Q638" s="105"/>
      <c r="R638" s="105"/>
      <c r="S638" s="105"/>
    </row>
    <row r="639" spans="2:19" s="104" customFormat="1" ht="15" customHeight="1" x14ac:dyDescent="0.2">
      <c r="B639" s="105"/>
      <c r="C639" s="99"/>
      <c r="D639" s="105"/>
      <c r="E639" s="105"/>
      <c r="F639" s="105"/>
      <c r="G639" s="105"/>
      <c r="H639" s="105"/>
      <c r="I639" s="105"/>
      <c r="J639" s="105"/>
      <c r="K639" s="105"/>
      <c r="L639" s="105"/>
      <c r="M639" s="109"/>
      <c r="N639" s="105"/>
      <c r="O639" s="105"/>
      <c r="P639" s="105"/>
      <c r="Q639" s="105"/>
      <c r="R639" s="105"/>
      <c r="S639" s="105"/>
    </row>
    <row r="640" spans="2:19" s="104" customFormat="1" ht="15" customHeight="1" x14ac:dyDescent="0.2">
      <c r="B640" s="105"/>
      <c r="C640" s="99"/>
      <c r="D640" s="105"/>
      <c r="E640" s="105"/>
      <c r="F640" s="105"/>
      <c r="G640" s="105"/>
      <c r="H640" s="105"/>
      <c r="I640" s="105"/>
      <c r="J640" s="105"/>
      <c r="K640" s="105"/>
      <c r="L640" s="105"/>
      <c r="M640" s="109"/>
      <c r="N640" s="105"/>
      <c r="O640" s="105"/>
      <c r="P640" s="105"/>
      <c r="Q640" s="105"/>
      <c r="R640" s="105"/>
      <c r="S640" s="105"/>
    </row>
    <row r="641" spans="2:19" s="104" customFormat="1" ht="15" customHeight="1" x14ac:dyDescent="0.2">
      <c r="B641" s="105"/>
      <c r="C641" s="99"/>
      <c r="D641" s="105"/>
      <c r="E641" s="105"/>
      <c r="F641" s="105"/>
      <c r="G641" s="105"/>
      <c r="H641" s="105"/>
      <c r="I641" s="105"/>
      <c r="J641" s="105"/>
      <c r="K641" s="105"/>
      <c r="L641" s="105"/>
      <c r="M641" s="109"/>
      <c r="N641" s="105"/>
      <c r="O641" s="105"/>
      <c r="P641" s="105"/>
      <c r="Q641" s="105"/>
      <c r="R641" s="105"/>
      <c r="S641" s="105"/>
    </row>
    <row r="642" spans="2:19" s="104" customFormat="1" ht="15" customHeight="1" x14ac:dyDescent="0.2">
      <c r="B642" s="105"/>
      <c r="C642" s="99"/>
      <c r="D642" s="105"/>
      <c r="E642" s="105"/>
      <c r="F642" s="105"/>
      <c r="G642" s="105"/>
      <c r="H642" s="105"/>
      <c r="I642" s="105"/>
      <c r="J642" s="105"/>
      <c r="K642" s="105"/>
      <c r="L642" s="105"/>
      <c r="M642" s="109"/>
      <c r="N642" s="105"/>
      <c r="O642" s="105"/>
      <c r="P642" s="105"/>
      <c r="Q642" s="105"/>
      <c r="R642" s="105"/>
      <c r="S642" s="105"/>
    </row>
    <row r="643" spans="2:19" s="104" customFormat="1" ht="15" customHeight="1" x14ac:dyDescent="0.2">
      <c r="B643" s="105"/>
      <c r="C643" s="99"/>
      <c r="D643" s="105"/>
      <c r="E643" s="105"/>
      <c r="F643" s="105"/>
      <c r="G643" s="105"/>
      <c r="H643" s="105"/>
      <c r="I643" s="105"/>
      <c r="J643" s="105"/>
      <c r="K643" s="105"/>
      <c r="L643" s="105"/>
      <c r="M643" s="109"/>
      <c r="N643" s="105"/>
      <c r="O643" s="105"/>
      <c r="P643" s="105"/>
      <c r="Q643" s="105"/>
      <c r="R643" s="105"/>
      <c r="S643" s="105"/>
    </row>
    <row r="644" spans="2:19" s="104" customFormat="1" ht="15" customHeight="1" x14ac:dyDescent="0.2">
      <c r="B644" s="105"/>
      <c r="C644" s="99"/>
      <c r="D644" s="105"/>
      <c r="E644" s="105"/>
      <c r="F644" s="105"/>
      <c r="G644" s="105"/>
      <c r="H644" s="105"/>
      <c r="I644" s="105"/>
      <c r="J644" s="105"/>
      <c r="K644" s="105"/>
      <c r="L644" s="105"/>
      <c r="M644" s="109"/>
      <c r="N644" s="105"/>
      <c r="O644" s="105"/>
      <c r="P644" s="105"/>
      <c r="Q644" s="105"/>
      <c r="R644" s="105"/>
      <c r="S644" s="105"/>
    </row>
    <row r="645" spans="2:19" s="104" customFormat="1" ht="15" customHeight="1" x14ac:dyDescent="0.2">
      <c r="B645" s="105"/>
      <c r="C645" s="99"/>
      <c r="D645" s="105"/>
      <c r="E645" s="105"/>
      <c r="F645" s="105"/>
      <c r="G645" s="105"/>
      <c r="H645" s="105"/>
      <c r="I645" s="105"/>
      <c r="J645" s="105"/>
      <c r="K645" s="105"/>
      <c r="L645" s="105"/>
      <c r="M645" s="109"/>
      <c r="N645" s="105"/>
      <c r="O645" s="105"/>
      <c r="P645" s="105"/>
      <c r="Q645" s="105"/>
      <c r="R645" s="105"/>
      <c r="S645" s="105"/>
    </row>
    <row r="646" spans="2:19" s="104" customFormat="1" ht="15" customHeight="1" x14ac:dyDescent="0.2">
      <c r="B646" s="105"/>
      <c r="C646" s="99"/>
      <c r="D646" s="105"/>
      <c r="E646" s="105"/>
      <c r="F646" s="105"/>
      <c r="G646" s="105"/>
      <c r="H646" s="105"/>
      <c r="I646" s="105"/>
      <c r="J646" s="105"/>
      <c r="K646" s="105"/>
      <c r="L646" s="105"/>
      <c r="M646" s="109"/>
      <c r="N646" s="105"/>
      <c r="O646" s="105"/>
      <c r="P646" s="105"/>
      <c r="Q646" s="105"/>
      <c r="R646" s="105"/>
      <c r="S646" s="105"/>
    </row>
    <row r="647" spans="2:19" s="104" customFormat="1" ht="15" customHeight="1" x14ac:dyDescent="0.2">
      <c r="B647" s="105"/>
      <c r="C647" s="99"/>
      <c r="D647" s="105"/>
      <c r="E647" s="105"/>
      <c r="F647" s="105"/>
      <c r="G647" s="105"/>
      <c r="H647" s="105"/>
      <c r="I647" s="105"/>
      <c r="J647" s="105"/>
      <c r="K647" s="105"/>
      <c r="L647" s="105"/>
      <c r="M647" s="109"/>
      <c r="N647" s="105"/>
      <c r="O647" s="105"/>
      <c r="P647" s="105"/>
      <c r="Q647" s="105"/>
      <c r="R647" s="105"/>
      <c r="S647" s="105"/>
    </row>
    <row r="648" spans="2:19" s="104" customFormat="1" ht="15" customHeight="1" x14ac:dyDescent="0.2">
      <c r="B648" s="105"/>
      <c r="C648" s="99"/>
      <c r="D648" s="105"/>
      <c r="E648" s="105"/>
      <c r="F648" s="105"/>
      <c r="G648" s="105"/>
      <c r="H648" s="105"/>
      <c r="I648" s="105"/>
      <c r="J648" s="105"/>
      <c r="K648" s="105"/>
      <c r="L648" s="105"/>
      <c r="M648" s="109"/>
      <c r="N648" s="105"/>
      <c r="O648" s="105"/>
      <c r="P648" s="105"/>
      <c r="Q648" s="105"/>
      <c r="R648" s="105"/>
      <c r="S648" s="105"/>
    </row>
    <row r="649" spans="2:19" s="104" customFormat="1" ht="15" customHeight="1" x14ac:dyDescent="0.2">
      <c r="B649" s="105"/>
      <c r="C649" s="99"/>
      <c r="D649" s="105"/>
      <c r="E649" s="105"/>
      <c r="F649" s="105"/>
      <c r="G649" s="105"/>
      <c r="H649" s="105"/>
      <c r="I649" s="105"/>
      <c r="J649" s="105"/>
      <c r="K649" s="105"/>
      <c r="L649" s="105"/>
      <c r="M649" s="109"/>
      <c r="N649" s="105"/>
      <c r="O649" s="105"/>
      <c r="P649" s="105"/>
      <c r="Q649" s="105"/>
      <c r="R649" s="105"/>
      <c r="S649" s="105"/>
    </row>
    <row r="650" spans="2:19" s="104" customFormat="1" ht="15" customHeight="1" x14ac:dyDescent="0.2">
      <c r="B650" s="105"/>
      <c r="C650" s="99"/>
      <c r="D650" s="105"/>
      <c r="E650" s="105"/>
      <c r="F650" s="105"/>
      <c r="G650" s="105"/>
      <c r="H650" s="105"/>
      <c r="I650" s="105"/>
      <c r="J650" s="105"/>
      <c r="K650" s="105"/>
      <c r="L650" s="105"/>
      <c r="M650" s="109"/>
      <c r="N650" s="105"/>
      <c r="O650" s="105"/>
      <c r="P650" s="105"/>
      <c r="Q650" s="105"/>
      <c r="R650" s="105"/>
      <c r="S650" s="105"/>
    </row>
    <row r="651" spans="2:19" s="104" customFormat="1" ht="15" customHeight="1" x14ac:dyDescent="0.2">
      <c r="B651" s="105"/>
      <c r="C651" s="99"/>
      <c r="D651" s="105"/>
      <c r="E651" s="105"/>
      <c r="F651" s="105"/>
      <c r="G651" s="105"/>
      <c r="H651" s="105"/>
      <c r="I651" s="105"/>
      <c r="J651" s="105"/>
      <c r="K651" s="105"/>
      <c r="L651" s="105"/>
      <c r="M651" s="109"/>
      <c r="N651" s="105"/>
      <c r="O651" s="105"/>
      <c r="P651" s="105"/>
      <c r="Q651" s="105"/>
      <c r="R651" s="105"/>
      <c r="S651" s="105"/>
    </row>
    <row r="652" spans="2:19" s="104" customFormat="1" ht="15" customHeight="1" x14ac:dyDescent="0.2">
      <c r="B652" s="105"/>
      <c r="C652" s="99"/>
      <c r="D652" s="105"/>
      <c r="E652" s="105"/>
      <c r="F652" s="105"/>
      <c r="G652" s="105"/>
      <c r="H652" s="105"/>
      <c r="I652" s="105"/>
      <c r="J652" s="105"/>
      <c r="K652" s="105"/>
      <c r="L652" s="105"/>
      <c r="M652" s="109"/>
      <c r="N652" s="105"/>
      <c r="O652" s="105"/>
      <c r="P652" s="105"/>
      <c r="Q652" s="105"/>
      <c r="R652" s="105"/>
      <c r="S652" s="105"/>
    </row>
    <row r="653" spans="2:19" s="104" customFormat="1" ht="15" customHeight="1" x14ac:dyDescent="0.2">
      <c r="B653" s="105"/>
      <c r="C653" s="99"/>
      <c r="D653" s="105"/>
      <c r="E653" s="105"/>
      <c r="F653" s="105"/>
      <c r="G653" s="105"/>
      <c r="H653" s="105"/>
      <c r="I653" s="105"/>
      <c r="J653" s="105"/>
      <c r="K653" s="105"/>
      <c r="L653" s="105"/>
      <c r="M653" s="109"/>
      <c r="N653" s="105"/>
      <c r="O653" s="105"/>
      <c r="P653" s="105"/>
      <c r="Q653" s="105"/>
      <c r="R653" s="105"/>
      <c r="S653" s="105"/>
    </row>
    <row r="654" spans="2:19" s="104" customFormat="1" ht="15" customHeight="1" x14ac:dyDescent="0.2">
      <c r="B654" s="105"/>
      <c r="C654" s="99"/>
      <c r="D654" s="105"/>
      <c r="E654" s="105"/>
      <c r="F654" s="105"/>
      <c r="G654" s="105"/>
      <c r="H654" s="105"/>
      <c r="I654" s="105"/>
      <c r="J654" s="105"/>
      <c r="K654" s="105"/>
      <c r="L654" s="105"/>
      <c r="M654" s="109"/>
      <c r="N654" s="105"/>
      <c r="O654" s="105"/>
      <c r="P654" s="105"/>
      <c r="Q654" s="105"/>
      <c r="R654" s="105"/>
      <c r="S654" s="105"/>
    </row>
    <row r="655" spans="2:19" s="104" customFormat="1" ht="15" customHeight="1" x14ac:dyDescent="0.2">
      <c r="B655" s="105"/>
      <c r="C655" s="99"/>
      <c r="D655" s="105"/>
      <c r="E655" s="105"/>
      <c r="F655" s="105"/>
      <c r="G655" s="105"/>
      <c r="H655" s="105"/>
      <c r="I655" s="105"/>
      <c r="J655" s="105"/>
      <c r="K655" s="105"/>
      <c r="L655" s="105"/>
      <c r="M655" s="109"/>
      <c r="N655" s="105"/>
      <c r="O655" s="105"/>
      <c r="P655" s="105"/>
      <c r="Q655" s="105"/>
      <c r="R655" s="105"/>
      <c r="S655" s="105"/>
    </row>
    <row r="656" spans="2:19" s="104" customFormat="1" ht="15" customHeight="1" x14ac:dyDescent="0.2">
      <c r="B656" s="105"/>
      <c r="C656" s="99"/>
      <c r="D656" s="105"/>
      <c r="E656" s="105"/>
      <c r="F656" s="105"/>
      <c r="G656" s="105"/>
      <c r="H656" s="105"/>
      <c r="I656" s="105"/>
      <c r="J656" s="105"/>
      <c r="K656" s="105"/>
      <c r="L656" s="105"/>
      <c r="M656" s="109"/>
      <c r="N656" s="105"/>
      <c r="O656" s="105"/>
      <c r="P656" s="105"/>
      <c r="Q656" s="105"/>
      <c r="R656" s="105"/>
      <c r="S656" s="105"/>
    </row>
    <row r="657" spans="2:19" s="104" customFormat="1" ht="15" customHeight="1" x14ac:dyDescent="0.2">
      <c r="B657" s="105"/>
      <c r="C657" s="99"/>
      <c r="D657" s="105"/>
      <c r="E657" s="105"/>
      <c r="F657" s="105"/>
      <c r="G657" s="105"/>
      <c r="H657" s="105"/>
      <c r="I657" s="105"/>
      <c r="J657" s="105"/>
      <c r="K657" s="105"/>
      <c r="L657" s="105"/>
      <c r="M657" s="109"/>
      <c r="N657" s="105"/>
      <c r="O657" s="105"/>
      <c r="P657" s="105"/>
      <c r="Q657" s="105"/>
      <c r="R657" s="105"/>
      <c r="S657" s="105"/>
    </row>
    <row r="658" spans="2:19" s="104" customFormat="1" ht="15" customHeight="1" x14ac:dyDescent="0.2">
      <c r="B658" s="105"/>
      <c r="C658" s="99"/>
      <c r="D658" s="105"/>
      <c r="E658" s="105"/>
      <c r="F658" s="105"/>
      <c r="G658" s="105"/>
      <c r="H658" s="105"/>
      <c r="I658" s="105"/>
      <c r="J658" s="105"/>
      <c r="K658" s="105"/>
      <c r="L658" s="105"/>
      <c r="M658" s="109"/>
      <c r="N658" s="105"/>
      <c r="O658" s="105"/>
      <c r="P658" s="105"/>
      <c r="Q658" s="105"/>
      <c r="R658" s="105"/>
      <c r="S658" s="105"/>
    </row>
    <row r="659" spans="2:19" s="104" customFormat="1" ht="15" customHeight="1" x14ac:dyDescent="0.2">
      <c r="B659" s="105"/>
      <c r="C659" s="99"/>
      <c r="D659" s="105"/>
      <c r="E659" s="105"/>
      <c r="F659" s="105"/>
      <c r="G659" s="105"/>
      <c r="H659" s="105"/>
      <c r="I659" s="105"/>
      <c r="J659" s="105"/>
      <c r="K659" s="105"/>
      <c r="L659" s="105"/>
      <c r="M659" s="109"/>
      <c r="N659" s="105"/>
      <c r="O659" s="105"/>
      <c r="P659" s="105"/>
      <c r="Q659" s="105"/>
      <c r="R659" s="105"/>
      <c r="S659" s="105"/>
    </row>
    <row r="660" spans="2:19" s="104" customFormat="1" ht="15" customHeight="1" x14ac:dyDescent="0.2">
      <c r="B660" s="105"/>
      <c r="C660" s="99"/>
      <c r="D660" s="105"/>
      <c r="E660" s="105"/>
      <c r="F660" s="105"/>
      <c r="G660" s="105"/>
      <c r="H660" s="105"/>
      <c r="I660" s="105"/>
      <c r="J660" s="105"/>
      <c r="K660" s="105"/>
      <c r="L660" s="105"/>
      <c r="M660" s="109"/>
      <c r="N660" s="105"/>
      <c r="O660" s="105"/>
      <c r="P660" s="105"/>
      <c r="Q660" s="105"/>
      <c r="R660" s="105"/>
      <c r="S660" s="105"/>
    </row>
    <row r="661" spans="2:19" s="104" customFormat="1" ht="15" customHeight="1" x14ac:dyDescent="0.2">
      <c r="B661" s="105"/>
      <c r="C661" s="99"/>
      <c r="D661" s="105"/>
      <c r="E661" s="105"/>
      <c r="F661" s="105"/>
      <c r="G661" s="105"/>
      <c r="H661" s="105"/>
      <c r="I661" s="105"/>
      <c r="J661" s="105"/>
      <c r="K661" s="105"/>
      <c r="L661" s="105"/>
      <c r="M661" s="109"/>
      <c r="N661" s="105"/>
      <c r="O661" s="105"/>
      <c r="P661" s="105"/>
      <c r="Q661" s="105"/>
      <c r="R661" s="105"/>
      <c r="S661" s="105"/>
    </row>
    <row r="662" spans="2:19" s="104" customFormat="1" ht="15" customHeight="1" x14ac:dyDescent="0.2">
      <c r="B662" s="105"/>
      <c r="C662" s="99"/>
      <c r="D662" s="105"/>
      <c r="E662" s="105"/>
      <c r="F662" s="105"/>
      <c r="G662" s="105"/>
      <c r="H662" s="105"/>
      <c r="I662" s="105"/>
      <c r="J662" s="105"/>
      <c r="K662" s="105"/>
      <c r="L662" s="105"/>
      <c r="M662" s="109"/>
      <c r="N662" s="105"/>
      <c r="O662" s="105"/>
      <c r="P662" s="105"/>
      <c r="Q662" s="105"/>
      <c r="R662" s="105"/>
      <c r="S662" s="105"/>
    </row>
    <row r="663" spans="2:19" s="104" customFormat="1" ht="15" customHeight="1" x14ac:dyDescent="0.2">
      <c r="B663" s="105"/>
      <c r="C663" s="99"/>
      <c r="D663" s="105"/>
      <c r="E663" s="105"/>
      <c r="F663" s="105"/>
      <c r="G663" s="105"/>
      <c r="H663" s="105"/>
      <c r="I663" s="105"/>
      <c r="J663" s="105"/>
      <c r="K663" s="105"/>
      <c r="L663" s="105"/>
      <c r="M663" s="109"/>
      <c r="N663" s="105"/>
      <c r="O663" s="105"/>
      <c r="P663" s="105"/>
      <c r="Q663" s="105"/>
      <c r="R663" s="105"/>
      <c r="S663" s="105"/>
    </row>
    <row r="664" spans="2:19" s="104" customFormat="1" ht="15" customHeight="1" x14ac:dyDescent="0.2">
      <c r="B664" s="105"/>
      <c r="C664" s="99"/>
      <c r="D664" s="105"/>
      <c r="E664" s="105"/>
      <c r="F664" s="105"/>
      <c r="G664" s="105"/>
      <c r="H664" s="105"/>
      <c r="I664" s="105"/>
      <c r="J664" s="105"/>
      <c r="K664" s="105"/>
      <c r="L664" s="105"/>
      <c r="M664" s="109"/>
      <c r="N664" s="105"/>
      <c r="O664" s="105"/>
      <c r="P664" s="105"/>
      <c r="Q664" s="105"/>
      <c r="R664" s="105"/>
      <c r="S664" s="105"/>
    </row>
    <row r="665" spans="2:19" s="104" customFormat="1" ht="15" customHeight="1" x14ac:dyDescent="0.2">
      <c r="B665" s="105"/>
      <c r="C665" s="99"/>
      <c r="D665" s="105"/>
      <c r="E665" s="105"/>
      <c r="F665" s="105"/>
      <c r="G665" s="105"/>
      <c r="H665" s="105"/>
      <c r="I665" s="105"/>
      <c r="J665" s="105"/>
      <c r="K665" s="105"/>
      <c r="L665" s="105"/>
      <c r="M665" s="109"/>
      <c r="N665" s="105"/>
      <c r="O665" s="105"/>
      <c r="P665" s="105"/>
      <c r="Q665" s="105"/>
      <c r="R665" s="105"/>
      <c r="S665" s="105"/>
    </row>
    <row r="666" spans="2:19" s="104" customFormat="1" ht="15" customHeight="1" x14ac:dyDescent="0.2">
      <c r="B666" s="105"/>
      <c r="C666" s="99"/>
      <c r="D666" s="105"/>
      <c r="E666" s="105"/>
      <c r="F666" s="105"/>
      <c r="G666" s="105"/>
      <c r="H666" s="105"/>
      <c r="I666" s="105"/>
      <c r="J666" s="105"/>
      <c r="K666" s="105"/>
      <c r="L666" s="105"/>
      <c r="M666" s="109"/>
      <c r="N666" s="105"/>
      <c r="O666" s="105"/>
      <c r="P666" s="105"/>
      <c r="Q666" s="105"/>
      <c r="R666" s="105"/>
      <c r="S666" s="105"/>
    </row>
    <row r="667" spans="2:19" s="104" customFormat="1" ht="15" customHeight="1" x14ac:dyDescent="0.2">
      <c r="B667" s="105"/>
      <c r="C667" s="99"/>
      <c r="D667" s="105"/>
      <c r="E667" s="105"/>
      <c r="F667" s="105"/>
      <c r="G667" s="105"/>
      <c r="H667" s="105"/>
      <c r="I667" s="105"/>
      <c r="J667" s="105"/>
      <c r="K667" s="105"/>
      <c r="L667" s="105"/>
      <c r="M667" s="109"/>
      <c r="N667" s="105"/>
      <c r="O667" s="105"/>
      <c r="P667" s="105"/>
      <c r="Q667" s="105"/>
      <c r="R667" s="105"/>
      <c r="S667" s="105"/>
    </row>
    <row r="668" spans="2:19" s="104" customFormat="1" ht="15" customHeight="1" x14ac:dyDescent="0.2">
      <c r="B668" s="105"/>
      <c r="C668" s="99"/>
      <c r="D668" s="105"/>
      <c r="E668" s="105"/>
      <c r="F668" s="105"/>
      <c r="G668" s="105"/>
      <c r="H668" s="105"/>
      <c r="I668" s="105"/>
      <c r="J668" s="105"/>
      <c r="K668" s="105"/>
      <c r="L668" s="105"/>
      <c r="M668" s="109"/>
      <c r="N668" s="105"/>
      <c r="O668" s="105"/>
      <c r="P668" s="105"/>
      <c r="Q668" s="105"/>
      <c r="R668" s="105"/>
      <c r="S668" s="105"/>
    </row>
    <row r="669" spans="2:19" s="104" customFormat="1" ht="15" customHeight="1" x14ac:dyDescent="0.2">
      <c r="B669" s="105"/>
      <c r="C669" s="99"/>
      <c r="D669" s="105"/>
      <c r="E669" s="105"/>
      <c r="F669" s="105"/>
      <c r="G669" s="105"/>
      <c r="H669" s="105"/>
      <c r="I669" s="105"/>
      <c r="J669" s="105"/>
      <c r="K669" s="105"/>
      <c r="L669" s="105"/>
      <c r="M669" s="109"/>
      <c r="N669" s="105"/>
      <c r="O669" s="105"/>
      <c r="P669" s="105"/>
      <c r="Q669" s="105"/>
      <c r="R669" s="105"/>
      <c r="S669" s="105"/>
    </row>
    <row r="670" spans="2:19" s="104" customFormat="1" ht="15" customHeight="1" x14ac:dyDescent="0.2">
      <c r="B670" s="105"/>
      <c r="C670" s="99"/>
      <c r="D670" s="105"/>
      <c r="E670" s="105"/>
      <c r="F670" s="105"/>
      <c r="G670" s="105"/>
      <c r="H670" s="105"/>
      <c r="I670" s="105"/>
      <c r="J670" s="105"/>
      <c r="K670" s="105"/>
      <c r="L670" s="105"/>
      <c r="M670" s="109"/>
      <c r="N670" s="105"/>
      <c r="O670" s="105"/>
      <c r="P670" s="105"/>
      <c r="Q670" s="105"/>
      <c r="R670" s="105"/>
      <c r="S670" s="105"/>
    </row>
    <row r="671" spans="2:19" s="104" customFormat="1" ht="15" customHeight="1" x14ac:dyDescent="0.2">
      <c r="B671" s="105"/>
      <c r="C671" s="99"/>
      <c r="D671" s="105"/>
      <c r="E671" s="105"/>
      <c r="F671" s="105"/>
      <c r="G671" s="105"/>
      <c r="H671" s="105"/>
      <c r="I671" s="105"/>
      <c r="J671" s="105"/>
      <c r="K671" s="105"/>
      <c r="L671" s="105"/>
      <c r="M671" s="109"/>
      <c r="N671" s="105"/>
      <c r="O671" s="105"/>
      <c r="P671" s="105"/>
      <c r="Q671" s="105"/>
      <c r="R671" s="105"/>
      <c r="S671" s="105"/>
    </row>
    <row r="672" spans="2:19" s="104" customFormat="1" ht="15" customHeight="1" x14ac:dyDescent="0.2">
      <c r="B672" s="105"/>
      <c r="C672" s="99"/>
      <c r="D672" s="105"/>
      <c r="E672" s="105"/>
      <c r="F672" s="105"/>
      <c r="G672" s="105"/>
      <c r="H672" s="105"/>
      <c r="I672" s="105"/>
      <c r="J672" s="105"/>
      <c r="K672" s="105"/>
      <c r="L672" s="105"/>
      <c r="M672" s="109"/>
      <c r="N672" s="105"/>
      <c r="O672" s="105"/>
      <c r="P672" s="105"/>
      <c r="Q672" s="105"/>
      <c r="R672" s="105"/>
      <c r="S672" s="105"/>
    </row>
    <row r="673" spans="2:19" s="104" customFormat="1" ht="15" customHeight="1" x14ac:dyDescent="0.2">
      <c r="B673" s="105"/>
      <c r="C673" s="99"/>
      <c r="D673" s="105"/>
      <c r="E673" s="105"/>
      <c r="F673" s="105"/>
      <c r="G673" s="105"/>
      <c r="H673" s="105"/>
      <c r="I673" s="105"/>
      <c r="J673" s="105"/>
      <c r="K673" s="105"/>
      <c r="L673" s="105"/>
      <c r="M673" s="109"/>
      <c r="N673" s="105"/>
      <c r="O673" s="105"/>
      <c r="P673" s="105"/>
      <c r="Q673" s="105"/>
      <c r="R673" s="105"/>
      <c r="S673" s="105"/>
    </row>
    <row r="674" spans="2:19" s="104" customFormat="1" ht="15" customHeight="1" x14ac:dyDescent="0.2">
      <c r="B674" s="105"/>
      <c r="C674" s="99"/>
      <c r="D674" s="105"/>
      <c r="E674" s="105"/>
      <c r="F674" s="105"/>
      <c r="G674" s="105"/>
      <c r="H674" s="105"/>
      <c r="I674" s="105"/>
      <c r="J674" s="105"/>
      <c r="K674" s="105"/>
      <c r="L674" s="105"/>
      <c r="M674" s="109"/>
      <c r="N674" s="105"/>
      <c r="O674" s="105"/>
      <c r="P674" s="105"/>
      <c r="Q674" s="105"/>
      <c r="R674" s="105"/>
      <c r="S674" s="105"/>
    </row>
    <row r="675" spans="2:19" s="104" customFormat="1" ht="15" customHeight="1" x14ac:dyDescent="0.2">
      <c r="B675" s="105"/>
      <c r="C675" s="99"/>
      <c r="D675" s="105"/>
      <c r="E675" s="105"/>
      <c r="F675" s="105"/>
      <c r="G675" s="105"/>
      <c r="H675" s="105"/>
      <c r="I675" s="105"/>
      <c r="J675" s="105"/>
      <c r="K675" s="105"/>
      <c r="L675" s="105"/>
      <c r="M675" s="109"/>
      <c r="N675" s="105"/>
      <c r="O675" s="105"/>
      <c r="P675" s="105"/>
      <c r="Q675" s="105"/>
      <c r="R675" s="105"/>
      <c r="S675" s="105"/>
    </row>
    <row r="676" spans="2:19" s="104" customFormat="1" ht="15" customHeight="1" x14ac:dyDescent="0.2">
      <c r="B676" s="105"/>
      <c r="C676" s="99"/>
      <c r="D676" s="105"/>
      <c r="E676" s="105"/>
      <c r="F676" s="105"/>
      <c r="G676" s="105"/>
      <c r="H676" s="105"/>
      <c r="I676" s="105"/>
      <c r="J676" s="105"/>
      <c r="K676" s="105"/>
      <c r="L676" s="105"/>
      <c r="M676" s="109"/>
      <c r="N676" s="105"/>
      <c r="O676" s="105"/>
      <c r="P676" s="105"/>
      <c r="Q676" s="105"/>
      <c r="R676" s="105"/>
      <c r="S676" s="105"/>
    </row>
    <row r="677" spans="2:19" s="104" customFormat="1" ht="15" customHeight="1" x14ac:dyDescent="0.2">
      <c r="B677" s="105"/>
      <c r="C677" s="99"/>
      <c r="D677" s="105"/>
      <c r="E677" s="105"/>
      <c r="F677" s="105"/>
      <c r="G677" s="105"/>
      <c r="H677" s="105"/>
      <c r="I677" s="105"/>
      <c r="J677" s="105"/>
      <c r="K677" s="105"/>
      <c r="L677" s="105"/>
      <c r="M677" s="109"/>
      <c r="N677" s="105"/>
      <c r="O677" s="105"/>
      <c r="P677" s="105"/>
      <c r="Q677" s="105"/>
      <c r="R677" s="105"/>
      <c r="S677" s="105"/>
    </row>
    <row r="678" spans="2:19" s="104" customFormat="1" ht="15" customHeight="1" x14ac:dyDescent="0.2">
      <c r="B678" s="105"/>
      <c r="C678" s="99"/>
      <c r="D678" s="105"/>
      <c r="E678" s="105"/>
      <c r="F678" s="105"/>
      <c r="G678" s="105"/>
      <c r="H678" s="105"/>
      <c r="I678" s="105"/>
      <c r="J678" s="105"/>
      <c r="K678" s="105"/>
      <c r="L678" s="105"/>
      <c r="M678" s="109"/>
      <c r="N678" s="105"/>
      <c r="O678" s="105"/>
      <c r="P678" s="105"/>
      <c r="Q678" s="105"/>
      <c r="R678" s="105"/>
      <c r="S678" s="105"/>
    </row>
    <row r="679" spans="2:19" s="104" customFormat="1" ht="15" customHeight="1" x14ac:dyDescent="0.2">
      <c r="B679" s="105"/>
      <c r="C679" s="99"/>
      <c r="D679" s="105"/>
      <c r="E679" s="105"/>
      <c r="F679" s="105"/>
      <c r="G679" s="105"/>
      <c r="H679" s="105"/>
      <c r="I679" s="105"/>
      <c r="J679" s="105"/>
      <c r="K679" s="105"/>
      <c r="L679" s="105"/>
      <c r="M679" s="109"/>
      <c r="N679" s="105"/>
      <c r="O679" s="105"/>
      <c r="P679" s="105"/>
      <c r="Q679" s="105"/>
      <c r="R679" s="105"/>
      <c r="S679" s="105"/>
    </row>
    <row r="680" spans="2:19" s="104" customFormat="1" ht="15" customHeight="1" x14ac:dyDescent="0.2">
      <c r="B680" s="105"/>
      <c r="C680" s="99"/>
      <c r="D680" s="105"/>
      <c r="E680" s="105"/>
      <c r="F680" s="105"/>
      <c r="G680" s="105"/>
      <c r="H680" s="105"/>
      <c r="I680" s="105"/>
      <c r="J680" s="105"/>
      <c r="K680" s="105"/>
      <c r="L680" s="105"/>
      <c r="M680" s="109"/>
      <c r="N680" s="105"/>
      <c r="O680" s="105"/>
      <c r="P680" s="105"/>
      <c r="Q680" s="105"/>
      <c r="R680" s="105"/>
      <c r="S680" s="105"/>
    </row>
    <row r="681" spans="2:19" s="104" customFormat="1" ht="15" customHeight="1" x14ac:dyDescent="0.2">
      <c r="B681" s="105"/>
      <c r="C681" s="99"/>
      <c r="D681" s="105"/>
      <c r="E681" s="105"/>
      <c r="F681" s="105"/>
      <c r="G681" s="105"/>
      <c r="H681" s="105"/>
      <c r="I681" s="105"/>
      <c r="J681" s="105"/>
      <c r="K681" s="105"/>
      <c r="L681" s="105"/>
      <c r="M681" s="109"/>
      <c r="N681" s="105"/>
      <c r="O681" s="105"/>
      <c r="P681" s="105"/>
      <c r="Q681" s="105"/>
      <c r="R681" s="105"/>
      <c r="S681" s="105"/>
    </row>
    <row r="682" spans="2:19" s="104" customFormat="1" ht="15" customHeight="1" x14ac:dyDescent="0.2">
      <c r="B682" s="105"/>
      <c r="C682" s="99"/>
      <c r="D682" s="105"/>
      <c r="E682" s="105"/>
      <c r="F682" s="105"/>
      <c r="G682" s="105"/>
      <c r="H682" s="105"/>
      <c r="I682" s="105"/>
      <c r="J682" s="105"/>
      <c r="K682" s="105"/>
      <c r="L682" s="105"/>
      <c r="M682" s="109"/>
      <c r="N682" s="105"/>
      <c r="O682" s="105"/>
      <c r="P682" s="105"/>
      <c r="Q682" s="105"/>
      <c r="R682" s="105"/>
      <c r="S682" s="105"/>
    </row>
    <row r="683" spans="2:19" s="104" customFormat="1" ht="15" customHeight="1" x14ac:dyDescent="0.2">
      <c r="B683" s="105"/>
      <c r="C683" s="99"/>
      <c r="D683" s="105"/>
      <c r="E683" s="105"/>
      <c r="F683" s="105"/>
      <c r="G683" s="105"/>
      <c r="H683" s="105"/>
      <c r="I683" s="105"/>
      <c r="J683" s="105"/>
      <c r="K683" s="105"/>
      <c r="L683" s="105"/>
      <c r="M683" s="109"/>
      <c r="N683" s="105"/>
      <c r="O683" s="105"/>
      <c r="P683" s="105"/>
      <c r="Q683" s="105"/>
      <c r="R683" s="105"/>
      <c r="S683" s="105"/>
    </row>
    <row r="684" spans="2:19" s="104" customFormat="1" ht="15" customHeight="1" x14ac:dyDescent="0.2">
      <c r="B684" s="105"/>
      <c r="C684" s="99"/>
      <c r="D684" s="105"/>
      <c r="E684" s="105"/>
      <c r="F684" s="105"/>
      <c r="G684" s="105"/>
      <c r="H684" s="105"/>
      <c r="I684" s="105"/>
      <c r="J684" s="105"/>
      <c r="K684" s="105"/>
      <c r="L684" s="105"/>
      <c r="M684" s="109"/>
      <c r="N684" s="105"/>
      <c r="O684" s="105"/>
      <c r="P684" s="105"/>
      <c r="Q684" s="105"/>
      <c r="R684" s="105"/>
      <c r="S684" s="105"/>
    </row>
    <row r="685" spans="2:19" s="104" customFormat="1" ht="15" customHeight="1" x14ac:dyDescent="0.2">
      <c r="B685" s="105"/>
      <c r="C685" s="99"/>
      <c r="D685" s="105"/>
      <c r="E685" s="105"/>
      <c r="F685" s="105"/>
      <c r="G685" s="105"/>
      <c r="H685" s="105"/>
      <c r="I685" s="105"/>
      <c r="J685" s="105"/>
      <c r="K685" s="105"/>
      <c r="L685" s="105"/>
      <c r="M685" s="109"/>
      <c r="N685" s="105"/>
      <c r="O685" s="105"/>
      <c r="P685" s="105"/>
      <c r="Q685" s="105"/>
      <c r="R685" s="105"/>
      <c r="S685" s="105"/>
    </row>
    <row r="686" spans="2:19" s="104" customFormat="1" ht="15" customHeight="1" x14ac:dyDescent="0.2">
      <c r="B686" s="105"/>
      <c r="C686" s="99"/>
      <c r="D686" s="105"/>
      <c r="E686" s="105"/>
      <c r="F686" s="105"/>
      <c r="G686" s="105"/>
      <c r="H686" s="105"/>
      <c r="I686" s="105"/>
      <c r="J686" s="105"/>
      <c r="K686" s="105"/>
      <c r="L686" s="105"/>
      <c r="M686" s="109"/>
      <c r="N686" s="105"/>
      <c r="O686" s="105"/>
      <c r="P686" s="105"/>
      <c r="Q686" s="105"/>
      <c r="R686" s="105"/>
      <c r="S686" s="105"/>
    </row>
    <row r="687" spans="2:19" s="104" customFormat="1" ht="15" customHeight="1" x14ac:dyDescent="0.2">
      <c r="B687" s="105"/>
      <c r="C687" s="99"/>
      <c r="D687" s="105"/>
      <c r="E687" s="105"/>
      <c r="F687" s="105"/>
      <c r="G687" s="105"/>
      <c r="H687" s="105"/>
      <c r="I687" s="105"/>
      <c r="J687" s="105"/>
      <c r="K687" s="105"/>
      <c r="L687" s="105"/>
      <c r="M687" s="109"/>
      <c r="N687" s="105"/>
      <c r="O687" s="105"/>
      <c r="P687" s="105"/>
      <c r="Q687" s="105"/>
      <c r="R687" s="105"/>
      <c r="S687" s="105"/>
    </row>
    <row r="688" spans="2:19" s="104" customFormat="1" ht="15" customHeight="1" x14ac:dyDescent="0.2">
      <c r="B688" s="105"/>
      <c r="C688" s="99"/>
      <c r="D688" s="105"/>
      <c r="E688" s="105"/>
      <c r="F688" s="105"/>
      <c r="G688" s="105"/>
      <c r="H688" s="105"/>
      <c r="I688" s="105"/>
      <c r="J688" s="105"/>
      <c r="K688" s="105"/>
      <c r="L688" s="105"/>
      <c r="M688" s="109"/>
      <c r="N688" s="105"/>
      <c r="O688" s="105"/>
      <c r="P688" s="105"/>
      <c r="Q688" s="105"/>
      <c r="R688" s="105"/>
      <c r="S688" s="105"/>
    </row>
    <row r="689" spans="2:19" s="104" customFormat="1" ht="15" customHeight="1" x14ac:dyDescent="0.2">
      <c r="B689" s="105"/>
      <c r="C689" s="99"/>
      <c r="D689" s="105"/>
      <c r="E689" s="105"/>
      <c r="F689" s="105"/>
      <c r="G689" s="105"/>
      <c r="H689" s="105"/>
      <c r="I689" s="105"/>
      <c r="J689" s="105"/>
      <c r="K689" s="105"/>
      <c r="L689" s="105"/>
      <c r="M689" s="109"/>
      <c r="N689" s="105"/>
      <c r="O689" s="105"/>
      <c r="P689" s="105"/>
      <c r="Q689" s="105"/>
      <c r="R689" s="105"/>
      <c r="S689" s="105"/>
    </row>
    <row r="690" spans="2:19" s="104" customFormat="1" ht="15" customHeight="1" x14ac:dyDescent="0.2">
      <c r="B690" s="105"/>
      <c r="C690" s="99"/>
      <c r="D690" s="105"/>
      <c r="E690" s="105"/>
      <c r="F690" s="105"/>
      <c r="G690" s="105"/>
      <c r="H690" s="105"/>
      <c r="I690" s="105"/>
      <c r="J690" s="105"/>
      <c r="K690" s="105"/>
      <c r="L690" s="105"/>
      <c r="M690" s="109"/>
      <c r="N690" s="105"/>
      <c r="O690" s="105"/>
      <c r="P690" s="105"/>
      <c r="Q690" s="105"/>
      <c r="R690" s="105"/>
      <c r="S690" s="105"/>
    </row>
    <row r="691" spans="2:19" s="104" customFormat="1" ht="15" customHeight="1" x14ac:dyDescent="0.2">
      <c r="B691" s="105"/>
      <c r="C691" s="99"/>
      <c r="D691" s="105"/>
      <c r="E691" s="105"/>
      <c r="F691" s="105"/>
      <c r="G691" s="105"/>
      <c r="H691" s="105"/>
      <c r="I691" s="105"/>
      <c r="J691" s="105"/>
      <c r="K691" s="105"/>
      <c r="L691" s="105"/>
      <c r="M691" s="109"/>
      <c r="N691" s="105"/>
      <c r="O691" s="105"/>
      <c r="P691" s="105"/>
      <c r="Q691" s="105"/>
      <c r="R691" s="105"/>
      <c r="S691" s="105"/>
    </row>
    <row r="692" spans="2:19" s="104" customFormat="1" ht="15" customHeight="1" x14ac:dyDescent="0.2">
      <c r="B692" s="105"/>
      <c r="C692" s="99"/>
      <c r="D692" s="105"/>
      <c r="E692" s="105"/>
      <c r="F692" s="105"/>
      <c r="G692" s="105"/>
      <c r="H692" s="105"/>
      <c r="I692" s="105"/>
      <c r="J692" s="105"/>
      <c r="K692" s="105"/>
      <c r="L692" s="105"/>
      <c r="M692" s="109"/>
      <c r="N692" s="105"/>
      <c r="O692" s="105"/>
      <c r="P692" s="105"/>
      <c r="Q692" s="105"/>
      <c r="R692" s="105"/>
      <c r="S692" s="105"/>
    </row>
    <row r="693" spans="2:19" s="104" customFormat="1" ht="15" customHeight="1" x14ac:dyDescent="0.2">
      <c r="B693" s="105"/>
      <c r="C693" s="99"/>
      <c r="D693" s="105"/>
      <c r="E693" s="105"/>
      <c r="F693" s="105"/>
      <c r="G693" s="105"/>
      <c r="H693" s="105"/>
      <c r="I693" s="105"/>
      <c r="J693" s="105"/>
      <c r="K693" s="105"/>
      <c r="L693" s="105"/>
      <c r="M693" s="109"/>
      <c r="N693" s="105"/>
      <c r="O693" s="105"/>
      <c r="P693" s="105"/>
      <c r="Q693" s="105"/>
      <c r="R693" s="105"/>
      <c r="S693" s="105"/>
    </row>
    <row r="694" spans="2:19" s="104" customFormat="1" ht="15" customHeight="1" x14ac:dyDescent="0.2">
      <c r="B694" s="105"/>
      <c r="C694" s="99"/>
      <c r="D694" s="105"/>
      <c r="E694" s="105"/>
      <c r="F694" s="105"/>
      <c r="G694" s="105"/>
      <c r="H694" s="105"/>
      <c r="I694" s="105"/>
      <c r="J694" s="105"/>
      <c r="K694" s="105"/>
      <c r="L694" s="105"/>
      <c r="M694" s="109"/>
      <c r="N694" s="105"/>
      <c r="O694" s="105"/>
      <c r="P694" s="105"/>
      <c r="Q694" s="105"/>
      <c r="R694" s="105"/>
      <c r="S694" s="105"/>
    </row>
    <row r="695" spans="2:19" s="104" customFormat="1" ht="15" customHeight="1" x14ac:dyDescent="0.2">
      <c r="B695" s="105"/>
      <c r="C695" s="99"/>
      <c r="D695" s="105"/>
      <c r="E695" s="105"/>
      <c r="F695" s="105"/>
      <c r="G695" s="105"/>
      <c r="H695" s="105"/>
      <c r="I695" s="105"/>
      <c r="J695" s="105"/>
      <c r="K695" s="105"/>
      <c r="L695" s="105"/>
      <c r="M695" s="109"/>
      <c r="N695" s="105"/>
      <c r="O695" s="105"/>
      <c r="P695" s="105"/>
      <c r="Q695" s="105"/>
      <c r="R695" s="105"/>
      <c r="S695" s="105"/>
    </row>
    <row r="696" spans="2:19" s="104" customFormat="1" ht="15" customHeight="1" x14ac:dyDescent="0.2">
      <c r="B696" s="105"/>
      <c r="C696" s="99"/>
      <c r="D696" s="105"/>
      <c r="E696" s="105"/>
      <c r="F696" s="105"/>
      <c r="G696" s="105"/>
      <c r="H696" s="105"/>
      <c r="I696" s="105"/>
      <c r="J696" s="105"/>
      <c r="K696" s="105"/>
      <c r="L696" s="105"/>
      <c r="M696" s="109"/>
      <c r="N696" s="105"/>
      <c r="O696" s="105"/>
      <c r="P696" s="105"/>
      <c r="Q696" s="105"/>
      <c r="R696" s="105"/>
      <c r="S696" s="105"/>
    </row>
    <row r="697" spans="2:19" s="104" customFormat="1" ht="15" customHeight="1" x14ac:dyDescent="0.2">
      <c r="B697" s="105"/>
      <c r="C697" s="99"/>
      <c r="D697" s="105"/>
      <c r="E697" s="105"/>
      <c r="F697" s="105"/>
      <c r="G697" s="105"/>
      <c r="H697" s="105"/>
      <c r="I697" s="105"/>
      <c r="J697" s="105"/>
      <c r="K697" s="105"/>
      <c r="L697" s="105"/>
      <c r="M697" s="109"/>
      <c r="N697" s="105"/>
      <c r="O697" s="105"/>
      <c r="P697" s="105"/>
      <c r="Q697" s="105"/>
      <c r="R697" s="105"/>
      <c r="S697" s="105"/>
    </row>
    <row r="698" spans="2:19" s="104" customFormat="1" ht="15" customHeight="1" x14ac:dyDescent="0.2">
      <c r="B698" s="105"/>
      <c r="C698" s="99"/>
      <c r="D698" s="105"/>
      <c r="E698" s="105"/>
      <c r="F698" s="105"/>
      <c r="G698" s="105"/>
      <c r="H698" s="105"/>
      <c r="I698" s="105"/>
      <c r="J698" s="105"/>
      <c r="K698" s="105"/>
      <c r="L698" s="105"/>
      <c r="M698" s="109"/>
      <c r="N698" s="105"/>
      <c r="O698" s="105"/>
      <c r="P698" s="105"/>
      <c r="Q698" s="105"/>
      <c r="R698" s="105"/>
      <c r="S698" s="105"/>
    </row>
    <row r="699" spans="2:19" s="104" customFormat="1" ht="15" customHeight="1" x14ac:dyDescent="0.2">
      <c r="B699" s="105"/>
      <c r="C699" s="99"/>
      <c r="D699" s="105"/>
      <c r="E699" s="105"/>
      <c r="F699" s="105"/>
      <c r="G699" s="105"/>
      <c r="H699" s="105"/>
      <c r="I699" s="105"/>
      <c r="J699" s="105"/>
      <c r="K699" s="105"/>
      <c r="L699" s="105"/>
      <c r="M699" s="109"/>
      <c r="N699" s="105"/>
      <c r="O699" s="105"/>
      <c r="P699" s="105"/>
      <c r="Q699" s="105"/>
      <c r="R699" s="105"/>
      <c r="S699" s="105"/>
    </row>
    <row r="700" spans="2:19" s="104" customFormat="1" ht="15" customHeight="1" x14ac:dyDescent="0.2">
      <c r="B700" s="105"/>
      <c r="C700" s="99"/>
      <c r="D700" s="105"/>
      <c r="E700" s="105"/>
      <c r="F700" s="105"/>
      <c r="G700" s="105"/>
      <c r="H700" s="105"/>
      <c r="I700" s="105"/>
      <c r="J700" s="105"/>
      <c r="K700" s="105"/>
      <c r="L700" s="105"/>
      <c r="M700" s="109"/>
      <c r="N700" s="105"/>
      <c r="O700" s="105"/>
      <c r="P700" s="105"/>
      <c r="Q700" s="105"/>
      <c r="R700" s="105"/>
      <c r="S700" s="105"/>
    </row>
    <row r="701" spans="2:19" s="104" customFormat="1" ht="15" customHeight="1" x14ac:dyDescent="0.2">
      <c r="B701" s="105"/>
      <c r="C701" s="99"/>
      <c r="D701" s="105"/>
      <c r="E701" s="105"/>
      <c r="F701" s="105"/>
      <c r="G701" s="105"/>
      <c r="H701" s="105"/>
      <c r="I701" s="105"/>
      <c r="J701" s="105"/>
      <c r="K701" s="105"/>
      <c r="L701" s="105"/>
      <c r="M701" s="109"/>
      <c r="N701" s="105"/>
      <c r="O701" s="105"/>
      <c r="P701" s="105"/>
      <c r="Q701" s="105"/>
      <c r="R701" s="105"/>
      <c r="S701" s="105"/>
    </row>
    <row r="702" spans="2:19" s="104" customFormat="1" ht="15" customHeight="1" x14ac:dyDescent="0.2">
      <c r="B702" s="105"/>
      <c r="C702" s="99"/>
      <c r="D702" s="105"/>
      <c r="E702" s="105"/>
      <c r="F702" s="105"/>
      <c r="G702" s="105"/>
      <c r="H702" s="105"/>
      <c r="I702" s="105"/>
      <c r="J702" s="105"/>
      <c r="K702" s="105"/>
      <c r="L702" s="105"/>
      <c r="M702" s="109"/>
      <c r="N702" s="105"/>
      <c r="O702" s="105"/>
      <c r="P702" s="105"/>
      <c r="Q702" s="105"/>
      <c r="R702" s="105"/>
      <c r="S702" s="105"/>
    </row>
    <row r="703" spans="2:19" s="104" customFormat="1" ht="15" customHeight="1" x14ac:dyDescent="0.2">
      <c r="B703" s="105"/>
      <c r="C703" s="99"/>
      <c r="D703" s="105"/>
      <c r="E703" s="105"/>
      <c r="F703" s="105"/>
      <c r="G703" s="105"/>
      <c r="H703" s="105"/>
      <c r="I703" s="105"/>
      <c r="J703" s="105"/>
      <c r="K703" s="105"/>
      <c r="L703" s="105"/>
      <c r="M703" s="109"/>
      <c r="N703" s="105"/>
      <c r="O703" s="105"/>
      <c r="P703" s="105"/>
      <c r="Q703" s="105"/>
      <c r="R703" s="105"/>
      <c r="S703" s="105"/>
    </row>
    <row r="704" spans="2:19" s="104" customFormat="1" ht="15" customHeight="1" x14ac:dyDescent="0.2">
      <c r="B704" s="105"/>
      <c r="C704" s="99"/>
      <c r="D704" s="105"/>
      <c r="E704" s="105"/>
      <c r="F704" s="105"/>
      <c r="G704" s="105"/>
      <c r="H704" s="105"/>
      <c r="I704" s="105"/>
      <c r="J704" s="105"/>
      <c r="K704" s="105"/>
      <c r="L704" s="105"/>
      <c r="M704" s="109"/>
      <c r="N704" s="105"/>
      <c r="O704" s="105"/>
      <c r="P704" s="105"/>
      <c r="Q704" s="105"/>
      <c r="R704" s="105"/>
      <c r="S704" s="105"/>
    </row>
    <row r="705" spans="2:19" s="104" customFormat="1" ht="15" customHeight="1" x14ac:dyDescent="0.2">
      <c r="B705" s="105"/>
      <c r="C705" s="99"/>
      <c r="D705" s="105"/>
      <c r="E705" s="105"/>
      <c r="F705" s="105"/>
      <c r="G705" s="105"/>
      <c r="H705" s="105"/>
      <c r="I705" s="105"/>
      <c r="J705" s="105"/>
      <c r="K705" s="105"/>
      <c r="L705" s="105"/>
      <c r="M705" s="109"/>
      <c r="N705" s="105"/>
      <c r="O705" s="105"/>
      <c r="P705" s="105"/>
      <c r="Q705" s="105"/>
      <c r="R705" s="105"/>
      <c r="S705" s="105"/>
    </row>
    <row r="706" spans="2:19" s="104" customFormat="1" ht="15" customHeight="1" x14ac:dyDescent="0.2">
      <c r="B706" s="105"/>
      <c r="C706" s="99"/>
      <c r="D706" s="105"/>
      <c r="E706" s="105"/>
      <c r="F706" s="105"/>
      <c r="G706" s="105"/>
      <c r="H706" s="105"/>
      <c r="I706" s="105"/>
      <c r="J706" s="105"/>
      <c r="K706" s="105"/>
      <c r="L706" s="105"/>
      <c r="M706" s="109"/>
      <c r="N706" s="105"/>
      <c r="O706" s="105"/>
      <c r="P706" s="105"/>
      <c r="Q706" s="105"/>
      <c r="R706" s="105"/>
      <c r="S706" s="105"/>
    </row>
    <row r="707" spans="2:19" s="104" customFormat="1" ht="15" customHeight="1" x14ac:dyDescent="0.2">
      <c r="B707" s="105"/>
      <c r="C707" s="99"/>
      <c r="D707" s="105"/>
      <c r="E707" s="105"/>
      <c r="F707" s="105"/>
      <c r="G707" s="105"/>
      <c r="H707" s="105"/>
      <c r="I707" s="105"/>
      <c r="J707" s="105"/>
      <c r="K707" s="105"/>
      <c r="L707" s="105"/>
      <c r="M707" s="109"/>
      <c r="N707" s="105"/>
      <c r="O707" s="105"/>
      <c r="P707" s="105"/>
      <c r="Q707" s="105"/>
      <c r="R707" s="105"/>
      <c r="S707" s="105"/>
    </row>
    <row r="708" spans="2:19" s="104" customFormat="1" ht="15" customHeight="1" x14ac:dyDescent="0.2">
      <c r="B708" s="105"/>
      <c r="C708" s="99"/>
      <c r="D708" s="105"/>
      <c r="E708" s="105"/>
      <c r="F708" s="105"/>
      <c r="G708" s="105"/>
      <c r="H708" s="105"/>
      <c r="I708" s="105"/>
      <c r="J708" s="105"/>
      <c r="K708" s="105"/>
      <c r="L708" s="105"/>
      <c r="M708" s="109"/>
      <c r="N708" s="105"/>
      <c r="O708" s="105"/>
      <c r="P708" s="105"/>
      <c r="Q708" s="105"/>
      <c r="R708" s="105"/>
      <c r="S708" s="105"/>
    </row>
    <row r="709" spans="2:19" s="104" customFormat="1" ht="15" customHeight="1" x14ac:dyDescent="0.2">
      <c r="B709" s="105"/>
      <c r="C709" s="99"/>
      <c r="D709" s="105"/>
      <c r="E709" s="105"/>
      <c r="F709" s="105"/>
      <c r="G709" s="105"/>
      <c r="H709" s="105"/>
      <c r="I709" s="105"/>
      <c r="J709" s="105"/>
      <c r="K709" s="105"/>
      <c r="L709" s="105"/>
      <c r="M709" s="109"/>
      <c r="N709" s="105"/>
      <c r="O709" s="105"/>
      <c r="P709" s="105"/>
      <c r="Q709" s="105"/>
      <c r="R709" s="105"/>
      <c r="S709" s="105"/>
    </row>
    <row r="710" spans="2:19" s="104" customFormat="1" ht="15" customHeight="1" x14ac:dyDescent="0.2">
      <c r="B710" s="105"/>
      <c r="C710" s="99"/>
      <c r="D710" s="105"/>
      <c r="E710" s="105"/>
      <c r="F710" s="105"/>
      <c r="G710" s="105"/>
      <c r="H710" s="105"/>
      <c r="I710" s="105"/>
      <c r="J710" s="105"/>
      <c r="K710" s="105"/>
      <c r="L710" s="105"/>
      <c r="M710" s="109"/>
      <c r="N710" s="105"/>
      <c r="O710" s="105"/>
      <c r="P710" s="105"/>
      <c r="Q710" s="105"/>
      <c r="R710" s="105"/>
      <c r="S710" s="105"/>
    </row>
    <row r="711" spans="2:19" s="104" customFormat="1" ht="15" customHeight="1" x14ac:dyDescent="0.2">
      <c r="B711" s="105"/>
      <c r="C711" s="99"/>
      <c r="D711" s="105"/>
      <c r="E711" s="105"/>
      <c r="F711" s="105"/>
      <c r="G711" s="105"/>
      <c r="H711" s="105"/>
      <c r="I711" s="105"/>
      <c r="J711" s="105"/>
      <c r="K711" s="105"/>
      <c r="L711" s="105"/>
      <c r="M711" s="109"/>
      <c r="N711" s="105"/>
      <c r="O711" s="105"/>
      <c r="P711" s="105"/>
      <c r="Q711" s="105"/>
      <c r="R711" s="105"/>
      <c r="S711" s="105"/>
    </row>
    <row r="712" spans="2:19" s="104" customFormat="1" ht="15" customHeight="1" x14ac:dyDescent="0.2">
      <c r="B712" s="105"/>
      <c r="C712" s="99"/>
      <c r="D712" s="105"/>
      <c r="E712" s="105"/>
      <c r="F712" s="105"/>
      <c r="G712" s="105"/>
      <c r="H712" s="105"/>
      <c r="I712" s="105"/>
      <c r="J712" s="105"/>
      <c r="K712" s="105"/>
      <c r="L712" s="105"/>
      <c r="M712" s="109"/>
      <c r="N712" s="105"/>
      <c r="O712" s="105"/>
      <c r="P712" s="105"/>
      <c r="Q712" s="105"/>
      <c r="R712" s="105"/>
      <c r="S712" s="105"/>
    </row>
    <row r="713" spans="2:19" s="104" customFormat="1" ht="15" customHeight="1" x14ac:dyDescent="0.2">
      <c r="B713" s="105"/>
      <c r="C713" s="99"/>
      <c r="D713" s="105"/>
      <c r="E713" s="105"/>
      <c r="F713" s="105"/>
      <c r="G713" s="105"/>
      <c r="H713" s="105"/>
      <c r="I713" s="105"/>
      <c r="J713" s="105"/>
      <c r="K713" s="105"/>
      <c r="L713" s="105"/>
      <c r="M713" s="109"/>
      <c r="N713" s="105"/>
      <c r="O713" s="105"/>
      <c r="P713" s="105"/>
      <c r="Q713" s="105"/>
      <c r="R713" s="105"/>
      <c r="S713" s="105"/>
    </row>
    <row r="714" spans="2:19" s="104" customFormat="1" ht="15" customHeight="1" x14ac:dyDescent="0.2">
      <c r="B714" s="105"/>
      <c r="C714" s="99"/>
      <c r="D714" s="105"/>
      <c r="E714" s="105"/>
      <c r="F714" s="105"/>
      <c r="G714" s="105"/>
      <c r="H714" s="105"/>
      <c r="I714" s="105"/>
      <c r="J714" s="105"/>
      <c r="K714" s="105"/>
      <c r="L714" s="105"/>
      <c r="M714" s="109"/>
      <c r="N714" s="105"/>
      <c r="O714" s="105"/>
      <c r="P714" s="105"/>
      <c r="Q714" s="105"/>
      <c r="R714" s="105"/>
      <c r="S714" s="105"/>
    </row>
    <row r="715" spans="2:19" s="104" customFormat="1" ht="15" customHeight="1" x14ac:dyDescent="0.2">
      <c r="B715" s="105"/>
      <c r="C715" s="99"/>
      <c r="D715" s="105"/>
      <c r="E715" s="105"/>
      <c r="F715" s="105"/>
      <c r="G715" s="105"/>
      <c r="H715" s="105"/>
      <c r="I715" s="105"/>
      <c r="J715" s="105"/>
      <c r="K715" s="105"/>
      <c r="L715" s="105"/>
      <c r="M715" s="109"/>
      <c r="N715" s="105"/>
      <c r="O715" s="105"/>
      <c r="P715" s="105"/>
      <c r="Q715" s="105"/>
      <c r="R715" s="105"/>
      <c r="S715" s="105"/>
    </row>
    <row r="716" spans="2:19" s="104" customFormat="1" ht="15" customHeight="1" x14ac:dyDescent="0.2">
      <c r="B716" s="105"/>
      <c r="C716" s="99"/>
      <c r="D716" s="105"/>
      <c r="E716" s="105"/>
      <c r="F716" s="105"/>
      <c r="G716" s="105"/>
      <c r="H716" s="105"/>
      <c r="I716" s="105"/>
      <c r="J716" s="105"/>
      <c r="K716" s="105"/>
      <c r="L716" s="105"/>
      <c r="M716" s="109"/>
      <c r="N716" s="105"/>
      <c r="O716" s="105"/>
      <c r="P716" s="105"/>
      <c r="Q716" s="105"/>
      <c r="R716" s="105"/>
      <c r="S716" s="105"/>
    </row>
    <row r="717" spans="2:19" s="104" customFormat="1" ht="15" customHeight="1" x14ac:dyDescent="0.2">
      <c r="B717" s="105"/>
      <c r="C717" s="99"/>
      <c r="D717" s="105"/>
      <c r="E717" s="105"/>
      <c r="F717" s="105"/>
      <c r="G717" s="105"/>
      <c r="H717" s="105"/>
      <c r="I717" s="105"/>
      <c r="J717" s="105"/>
      <c r="K717" s="105"/>
      <c r="L717" s="105"/>
      <c r="M717" s="109"/>
      <c r="N717" s="105"/>
      <c r="O717" s="105"/>
      <c r="P717" s="105"/>
      <c r="Q717" s="105"/>
      <c r="R717" s="105"/>
      <c r="S717" s="105"/>
    </row>
    <row r="718" spans="2:19" s="104" customFormat="1" ht="15" customHeight="1" x14ac:dyDescent="0.2">
      <c r="B718" s="105"/>
      <c r="C718" s="99"/>
      <c r="D718" s="105"/>
      <c r="E718" s="105"/>
      <c r="F718" s="105"/>
      <c r="G718" s="105"/>
      <c r="H718" s="105"/>
      <c r="I718" s="105"/>
      <c r="J718" s="105"/>
      <c r="K718" s="105"/>
      <c r="L718" s="105"/>
      <c r="M718" s="109"/>
      <c r="N718" s="105"/>
      <c r="O718" s="105"/>
      <c r="P718" s="105"/>
      <c r="Q718" s="105"/>
      <c r="R718" s="105"/>
      <c r="S718" s="105"/>
    </row>
    <row r="719" spans="2:19" s="104" customFormat="1" ht="15" customHeight="1" x14ac:dyDescent="0.2">
      <c r="B719" s="105"/>
      <c r="C719" s="99"/>
      <c r="D719" s="105"/>
      <c r="E719" s="105"/>
      <c r="F719" s="105"/>
      <c r="G719" s="105"/>
      <c r="H719" s="105"/>
      <c r="I719" s="105"/>
      <c r="J719" s="105"/>
      <c r="K719" s="105"/>
      <c r="L719" s="105"/>
      <c r="M719" s="109"/>
      <c r="N719" s="105"/>
      <c r="O719" s="105"/>
      <c r="P719" s="105"/>
      <c r="Q719" s="105"/>
      <c r="R719" s="105"/>
      <c r="S719" s="105"/>
    </row>
    <row r="720" spans="2:19" s="104" customFormat="1" ht="15" customHeight="1" x14ac:dyDescent="0.2">
      <c r="B720" s="105"/>
      <c r="C720" s="99"/>
      <c r="D720" s="105"/>
      <c r="E720" s="105"/>
      <c r="F720" s="105"/>
      <c r="G720" s="105"/>
      <c r="H720" s="105"/>
      <c r="I720" s="105"/>
      <c r="J720" s="105"/>
      <c r="K720" s="105"/>
      <c r="L720" s="105"/>
      <c r="M720" s="109"/>
      <c r="N720" s="105"/>
      <c r="O720" s="105"/>
      <c r="P720" s="105"/>
      <c r="Q720" s="105"/>
      <c r="R720" s="105"/>
      <c r="S720" s="105"/>
    </row>
    <row r="721" spans="2:19" s="104" customFormat="1" ht="15" customHeight="1" x14ac:dyDescent="0.2">
      <c r="B721" s="105"/>
      <c r="C721" s="99"/>
      <c r="D721" s="105"/>
      <c r="E721" s="105"/>
      <c r="F721" s="105"/>
      <c r="G721" s="105"/>
      <c r="H721" s="105"/>
      <c r="I721" s="105"/>
      <c r="J721" s="105"/>
      <c r="K721" s="105"/>
      <c r="L721" s="105"/>
      <c r="M721" s="109"/>
      <c r="N721" s="105"/>
      <c r="O721" s="105"/>
      <c r="P721" s="105"/>
      <c r="Q721" s="105"/>
      <c r="R721" s="105"/>
      <c r="S721" s="105"/>
    </row>
    <row r="722" spans="2:19" s="104" customFormat="1" ht="15" customHeight="1" x14ac:dyDescent="0.2">
      <c r="B722" s="105"/>
      <c r="C722" s="99"/>
      <c r="D722" s="105"/>
      <c r="E722" s="105"/>
      <c r="F722" s="105"/>
      <c r="G722" s="105"/>
      <c r="H722" s="105"/>
      <c r="I722" s="105"/>
      <c r="J722" s="105"/>
      <c r="K722" s="105"/>
      <c r="L722" s="105"/>
      <c r="M722" s="109"/>
      <c r="N722" s="105"/>
      <c r="O722" s="105"/>
      <c r="P722" s="105"/>
      <c r="Q722" s="105"/>
      <c r="R722" s="105"/>
      <c r="S722" s="105"/>
    </row>
    <row r="723" spans="2:19" s="104" customFormat="1" ht="15" customHeight="1" x14ac:dyDescent="0.2">
      <c r="B723" s="105"/>
      <c r="C723" s="99"/>
      <c r="D723" s="105"/>
      <c r="E723" s="105"/>
      <c r="F723" s="105"/>
      <c r="G723" s="105"/>
      <c r="H723" s="105"/>
      <c r="I723" s="105"/>
      <c r="J723" s="105"/>
      <c r="K723" s="105"/>
      <c r="L723" s="105"/>
      <c r="M723" s="109"/>
      <c r="N723" s="105"/>
      <c r="O723" s="105"/>
      <c r="P723" s="105"/>
      <c r="Q723" s="105"/>
      <c r="R723" s="105"/>
      <c r="S723" s="105"/>
    </row>
    <row r="724" spans="2:19" s="104" customFormat="1" ht="15" customHeight="1" x14ac:dyDescent="0.2">
      <c r="B724" s="105"/>
      <c r="C724" s="99"/>
      <c r="D724" s="105"/>
      <c r="E724" s="105"/>
      <c r="F724" s="105"/>
      <c r="G724" s="105"/>
      <c r="H724" s="105"/>
      <c r="I724" s="105"/>
      <c r="J724" s="105"/>
      <c r="K724" s="105"/>
      <c r="L724" s="105"/>
      <c r="M724" s="109"/>
      <c r="N724" s="105"/>
      <c r="O724" s="105"/>
      <c r="P724" s="105"/>
      <c r="Q724" s="105"/>
      <c r="R724" s="105"/>
      <c r="S724" s="105"/>
    </row>
    <row r="725" spans="2:19" s="104" customFormat="1" ht="15" customHeight="1" x14ac:dyDescent="0.2">
      <c r="B725" s="105"/>
      <c r="C725" s="99"/>
      <c r="D725" s="105"/>
      <c r="E725" s="105"/>
      <c r="F725" s="105"/>
      <c r="G725" s="105"/>
      <c r="H725" s="105"/>
      <c r="I725" s="105"/>
      <c r="J725" s="105"/>
      <c r="K725" s="105"/>
      <c r="L725" s="105"/>
      <c r="M725" s="109"/>
      <c r="N725" s="105"/>
      <c r="O725" s="105"/>
      <c r="P725" s="105"/>
      <c r="Q725" s="105"/>
      <c r="R725" s="105"/>
      <c r="S725" s="105"/>
    </row>
    <row r="726" spans="2:19" s="104" customFormat="1" ht="15" customHeight="1" x14ac:dyDescent="0.2">
      <c r="B726" s="105"/>
      <c r="C726" s="99"/>
      <c r="D726" s="105"/>
      <c r="E726" s="105"/>
      <c r="F726" s="105"/>
      <c r="G726" s="105"/>
      <c r="H726" s="105"/>
      <c r="I726" s="105"/>
      <c r="J726" s="105"/>
      <c r="K726" s="105"/>
      <c r="L726" s="105"/>
      <c r="M726" s="109"/>
      <c r="N726" s="105"/>
      <c r="O726" s="105"/>
      <c r="P726" s="105"/>
      <c r="Q726" s="105"/>
      <c r="R726" s="105"/>
      <c r="S726" s="105"/>
    </row>
    <row r="727" spans="2:19" s="104" customFormat="1" ht="15" customHeight="1" x14ac:dyDescent="0.2">
      <c r="B727" s="105"/>
      <c r="C727" s="99"/>
      <c r="D727" s="105"/>
      <c r="E727" s="105"/>
      <c r="F727" s="105"/>
      <c r="G727" s="105"/>
      <c r="H727" s="105"/>
      <c r="I727" s="105"/>
      <c r="J727" s="105"/>
      <c r="K727" s="105"/>
      <c r="L727" s="105"/>
      <c r="M727" s="109"/>
      <c r="N727" s="105"/>
      <c r="O727" s="105"/>
      <c r="P727" s="105"/>
      <c r="Q727" s="105"/>
      <c r="R727" s="105"/>
      <c r="S727" s="105"/>
    </row>
    <row r="728" spans="2:19" s="104" customFormat="1" ht="15" customHeight="1" x14ac:dyDescent="0.2">
      <c r="B728" s="105"/>
      <c r="C728" s="99"/>
      <c r="D728" s="105"/>
      <c r="E728" s="105"/>
      <c r="F728" s="105"/>
      <c r="G728" s="105"/>
      <c r="H728" s="105"/>
      <c r="I728" s="105"/>
      <c r="J728" s="105"/>
      <c r="K728" s="105"/>
      <c r="L728" s="105"/>
      <c r="M728" s="109"/>
      <c r="N728" s="105"/>
      <c r="O728" s="105"/>
      <c r="P728" s="105"/>
      <c r="Q728" s="105"/>
      <c r="R728" s="105"/>
      <c r="S728" s="105"/>
    </row>
    <row r="729" spans="2:19" s="104" customFormat="1" ht="15" customHeight="1" x14ac:dyDescent="0.2">
      <c r="B729" s="105"/>
      <c r="C729" s="99"/>
      <c r="D729" s="105"/>
      <c r="E729" s="105"/>
      <c r="F729" s="105"/>
      <c r="G729" s="105"/>
      <c r="H729" s="105"/>
      <c r="I729" s="105"/>
      <c r="J729" s="105"/>
      <c r="K729" s="105"/>
      <c r="L729" s="105"/>
      <c r="M729" s="109"/>
      <c r="N729" s="105"/>
      <c r="O729" s="105"/>
      <c r="P729" s="105"/>
      <c r="Q729" s="105"/>
      <c r="R729" s="105"/>
      <c r="S729" s="105"/>
    </row>
    <row r="730" spans="2:19" s="104" customFormat="1" ht="15" customHeight="1" x14ac:dyDescent="0.2">
      <c r="B730" s="105"/>
      <c r="C730" s="99"/>
      <c r="D730" s="105"/>
      <c r="E730" s="105"/>
      <c r="F730" s="105"/>
      <c r="G730" s="105"/>
      <c r="H730" s="105"/>
      <c r="I730" s="105"/>
      <c r="J730" s="105"/>
      <c r="K730" s="105"/>
      <c r="L730" s="105"/>
      <c r="M730" s="109"/>
      <c r="N730" s="105"/>
      <c r="O730" s="105"/>
      <c r="P730" s="105"/>
      <c r="Q730" s="105"/>
      <c r="R730" s="105"/>
      <c r="S730" s="105"/>
    </row>
    <row r="731" spans="2:19" s="104" customFormat="1" ht="15" customHeight="1" x14ac:dyDescent="0.2">
      <c r="B731" s="105"/>
      <c r="C731" s="99"/>
      <c r="D731" s="105"/>
      <c r="E731" s="105"/>
      <c r="F731" s="105"/>
      <c r="G731" s="105"/>
      <c r="H731" s="105"/>
      <c r="I731" s="105"/>
      <c r="J731" s="105"/>
      <c r="K731" s="105"/>
      <c r="L731" s="105"/>
      <c r="M731" s="109"/>
      <c r="N731" s="105"/>
      <c r="O731" s="105"/>
      <c r="P731" s="105"/>
      <c r="Q731" s="105"/>
      <c r="R731" s="105"/>
      <c r="S731" s="105"/>
    </row>
    <row r="732" spans="2:19" s="104" customFormat="1" ht="15" customHeight="1" x14ac:dyDescent="0.2">
      <c r="B732" s="105"/>
      <c r="C732" s="99"/>
      <c r="D732" s="105"/>
      <c r="E732" s="105"/>
      <c r="F732" s="105"/>
      <c r="G732" s="105"/>
      <c r="H732" s="105"/>
      <c r="I732" s="105"/>
      <c r="J732" s="105"/>
      <c r="K732" s="105"/>
      <c r="L732" s="105"/>
      <c r="M732" s="109"/>
      <c r="N732" s="105"/>
      <c r="O732" s="105"/>
      <c r="P732" s="105"/>
      <c r="Q732" s="105"/>
      <c r="R732" s="105"/>
      <c r="S732" s="105"/>
    </row>
    <row r="733" spans="2:19" s="104" customFormat="1" ht="15" customHeight="1" x14ac:dyDescent="0.2">
      <c r="B733" s="105"/>
      <c r="C733" s="99"/>
      <c r="D733" s="105"/>
      <c r="E733" s="105"/>
      <c r="F733" s="105"/>
      <c r="G733" s="105"/>
      <c r="H733" s="105"/>
      <c r="I733" s="105"/>
      <c r="J733" s="105"/>
      <c r="K733" s="105"/>
      <c r="L733" s="105"/>
      <c r="M733" s="109"/>
      <c r="N733" s="105"/>
      <c r="O733" s="105"/>
      <c r="P733" s="105"/>
      <c r="Q733" s="105"/>
      <c r="R733" s="105"/>
      <c r="S733" s="105"/>
    </row>
    <row r="734" spans="2:19" s="104" customFormat="1" ht="15" customHeight="1" x14ac:dyDescent="0.2">
      <c r="B734" s="105"/>
      <c r="C734" s="99"/>
      <c r="D734" s="105"/>
      <c r="E734" s="105"/>
      <c r="F734" s="105"/>
      <c r="G734" s="105"/>
      <c r="H734" s="105"/>
      <c r="I734" s="105"/>
      <c r="J734" s="105"/>
      <c r="K734" s="105"/>
      <c r="L734" s="105"/>
      <c r="M734" s="109"/>
      <c r="N734" s="105"/>
      <c r="O734" s="105"/>
      <c r="P734" s="105"/>
      <c r="Q734" s="105"/>
      <c r="R734" s="105"/>
      <c r="S734" s="105"/>
    </row>
    <row r="735" spans="2:19" s="104" customFormat="1" ht="15" customHeight="1" x14ac:dyDescent="0.2">
      <c r="B735" s="105"/>
      <c r="C735" s="99"/>
      <c r="D735" s="105"/>
      <c r="E735" s="105"/>
      <c r="F735" s="105"/>
      <c r="G735" s="105"/>
      <c r="H735" s="105"/>
      <c r="I735" s="105"/>
      <c r="J735" s="105"/>
      <c r="K735" s="105"/>
      <c r="L735" s="105"/>
      <c r="M735" s="109"/>
      <c r="N735" s="105"/>
      <c r="O735" s="105"/>
      <c r="P735" s="105"/>
      <c r="Q735" s="105"/>
      <c r="R735" s="105"/>
      <c r="S735" s="105"/>
    </row>
    <row r="736" spans="2:19" s="104" customFormat="1" ht="15" customHeight="1" x14ac:dyDescent="0.2">
      <c r="B736" s="105"/>
      <c r="C736" s="99"/>
      <c r="D736" s="105"/>
      <c r="E736" s="105"/>
      <c r="F736" s="105"/>
      <c r="G736" s="105"/>
      <c r="H736" s="105"/>
      <c r="I736" s="105"/>
      <c r="J736" s="105"/>
      <c r="K736" s="105"/>
      <c r="L736" s="105"/>
      <c r="M736" s="109"/>
      <c r="N736" s="105"/>
      <c r="O736" s="105"/>
      <c r="P736" s="105"/>
      <c r="Q736" s="105"/>
      <c r="R736" s="105"/>
      <c r="S736" s="105"/>
    </row>
    <row r="737" spans="2:19" s="104" customFormat="1" ht="15" customHeight="1" x14ac:dyDescent="0.2">
      <c r="B737" s="105"/>
      <c r="C737" s="99"/>
      <c r="D737" s="105"/>
      <c r="E737" s="105"/>
      <c r="F737" s="105"/>
      <c r="G737" s="105"/>
      <c r="H737" s="105"/>
      <c r="I737" s="105"/>
      <c r="J737" s="105"/>
      <c r="K737" s="105"/>
      <c r="L737" s="105"/>
      <c r="M737" s="109"/>
      <c r="N737" s="105"/>
      <c r="O737" s="105"/>
      <c r="P737" s="105"/>
      <c r="Q737" s="105"/>
      <c r="R737" s="105"/>
      <c r="S737" s="105"/>
    </row>
    <row r="738" spans="2:19" s="104" customFormat="1" ht="15" customHeight="1" x14ac:dyDescent="0.2">
      <c r="B738" s="105"/>
      <c r="C738" s="99"/>
      <c r="D738" s="105"/>
      <c r="E738" s="105"/>
      <c r="F738" s="105"/>
      <c r="G738" s="105"/>
      <c r="H738" s="105"/>
      <c r="I738" s="105"/>
      <c r="J738" s="105"/>
      <c r="K738" s="105"/>
      <c r="L738" s="105"/>
      <c r="M738" s="109"/>
      <c r="N738" s="105"/>
      <c r="O738" s="105"/>
      <c r="P738" s="105"/>
      <c r="Q738" s="105"/>
      <c r="R738" s="105"/>
      <c r="S738" s="105"/>
    </row>
    <row r="739" spans="2:19" s="104" customFormat="1" ht="15" customHeight="1" x14ac:dyDescent="0.2">
      <c r="B739" s="105"/>
      <c r="C739" s="99"/>
      <c r="D739" s="105"/>
      <c r="E739" s="105"/>
      <c r="F739" s="105"/>
      <c r="G739" s="105"/>
      <c r="H739" s="105"/>
      <c r="I739" s="105"/>
      <c r="J739" s="105"/>
      <c r="K739" s="105"/>
      <c r="L739" s="105"/>
      <c r="M739" s="109"/>
      <c r="N739" s="105"/>
      <c r="O739" s="105"/>
      <c r="P739" s="105"/>
      <c r="Q739" s="105"/>
      <c r="R739" s="105"/>
      <c r="S739" s="105"/>
    </row>
    <row r="740" spans="2:19" s="104" customFormat="1" ht="15" customHeight="1" x14ac:dyDescent="0.2">
      <c r="B740" s="105"/>
      <c r="C740" s="99"/>
      <c r="D740" s="105"/>
      <c r="E740" s="105"/>
      <c r="F740" s="105"/>
      <c r="G740" s="105"/>
      <c r="H740" s="105"/>
      <c r="I740" s="105"/>
      <c r="J740" s="105"/>
      <c r="K740" s="105"/>
      <c r="L740" s="105"/>
      <c r="M740" s="109"/>
      <c r="N740" s="105"/>
      <c r="O740" s="105"/>
      <c r="P740" s="105"/>
      <c r="Q740" s="105"/>
      <c r="R740" s="105"/>
      <c r="S740" s="105"/>
    </row>
    <row r="741" spans="2:19" s="104" customFormat="1" ht="15" customHeight="1" x14ac:dyDescent="0.2">
      <c r="B741" s="105"/>
      <c r="C741" s="99"/>
      <c r="D741" s="105"/>
      <c r="E741" s="105"/>
      <c r="F741" s="105"/>
      <c r="G741" s="105"/>
      <c r="H741" s="105"/>
      <c r="I741" s="105"/>
      <c r="J741" s="105"/>
      <c r="K741" s="105"/>
      <c r="L741" s="105"/>
      <c r="M741" s="109"/>
      <c r="N741" s="105"/>
      <c r="O741" s="105"/>
      <c r="P741" s="105"/>
      <c r="Q741" s="105"/>
      <c r="R741" s="105"/>
      <c r="S741" s="105"/>
    </row>
    <row r="742" spans="2:19" s="104" customFormat="1" ht="15" customHeight="1" x14ac:dyDescent="0.2">
      <c r="B742" s="105"/>
      <c r="C742" s="99"/>
      <c r="D742" s="105"/>
      <c r="E742" s="105"/>
      <c r="F742" s="105"/>
      <c r="G742" s="105"/>
      <c r="H742" s="105"/>
      <c r="I742" s="105"/>
      <c r="J742" s="105"/>
      <c r="K742" s="105"/>
      <c r="L742" s="105"/>
      <c r="M742" s="109"/>
      <c r="N742" s="105"/>
      <c r="O742" s="105"/>
      <c r="P742" s="105"/>
      <c r="Q742" s="105"/>
      <c r="R742" s="105"/>
      <c r="S742" s="105"/>
    </row>
    <row r="743" spans="2:19" s="104" customFormat="1" ht="15" customHeight="1" x14ac:dyDescent="0.2">
      <c r="B743" s="105"/>
      <c r="C743" s="99"/>
      <c r="D743" s="105"/>
      <c r="E743" s="105"/>
      <c r="F743" s="105"/>
      <c r="G743" s="105"/>
      <c r="H743" s="105"/>
      <c r="I743" s="105"/>
      <c r="J743" s="105"/>
      <c r="K743" s="105"/>
      <c r="L743" s="105"/>
      <c r="M743" s="109"/>
      <c r="N743" s="105"/>
      <c r="O743" s="105"/>
      <c r="P743" s="105"/>
      <c r="Q743" s="105"/>
      <c r="R743" s="105"/>
      <c r="S743" s="105"/>
    </row>
    <row r="744" spans="2:19" s="104" customFormat="1" ht="15" customHeight="1" x14ac:dyDescent="0.2">
      <c r="B744" s="105"/>
      <c r="C744" s="99"/>
      <c r="D744" s="105"/>
      <c r="E744" s="105"/>
      <c r="F744" s="105"/>
      <c r="G744" s="105"/>
      <c r="H744" s="105"/>
      <c r="I744" s="105"/>
      <c r="J744" s="105"/>
      <c r="K744" s="105"/>
      <c r="L744" s="105"/>
      <c r="M744" s="109"/>
      <c r="N744" s="105"/>
      <c r="O744" s="105"/>
      <c r="P744" s="105"/>
      <c r="Q744" s="105"/>
      <c r="R744" s="105"/>
      <c r="S744" s="105"/>
    </row>
    <row r="745" spans="2:19" s="104" customFormat="1" ht="15" customHeight="1" x14ac:dyDescent="0.2">
      <c r="B745" s="105"/>
      <c r="C745" s="99"/>
      <c r="D745" s="105"/>
      <c r="E745" s="105"/>
      <c r="F745" s="105"/>
      <c r="G745" s="105"/>
      <c r="H745" s="105"/>
      <c r="I745" s="105"/>
      <c r="J745" s="105"/>
      <c r="K745" s="105"/>
      <c r="L745" s="105"/>
      <c r="M745" s="109"/>
      <c r="N745" s="105"/>
      <c r="O745" s="105"/>
      <c r="P745" s="105"/>
      <c r="Q745" s="105"/>
      <c r="R745" s="105"/>
      <c r="S745" s="105"/>
    </row>
    <row r="746" spans="2:19" s="104" customFormat="1" ht="15" customHeight="1" x14ac:dyDescent="0.2">
      <c r="B746" s="105"/>
      <c r="C746" s="99"/>
      <c r="D746" s="105"/>
      <c r="E746" s="105"/>
      <c r="F746" s="105"/>
      <c r="G746" s="105"/>
      <c r="H746" s="105"/>
      <c r="I746" s="105"/>
      <c r="J746" s="105"/>
      <c r="K746" s="105"/>
      <c r="L746" s="105"/>
      <c r="M746" s="109"/>
      <c r="N746" s="105"/>
      <c r="O746" s="105"/>
      <c r="P746" s="105"/>
      <c r="Q746" s="105"/>
      <c r="R746" s="105"/>
      <c r="S746" s="105"/>
    </row>
    <row r="747" spans="2:19" s="104" customFormat="1" ht="15" customHeight="1" x14ac:dyDescent="0.2">
      <c r="B747" s="105"/>
      <c r="C747" s="99"/>
      <c r="D747" s="105"/>
      <c r="E747" s="105"/>
      <c r="F747" s="105"/>
      <c r="G747" s="105"/>
      <c r="H747" s="105"/>
      <c r="I747" s="105"/>
      <c r="J747" s="105"/>
      <c r="K747" s="105"/>
      <c r="L747" s="105"/>
      <c r="M747" s="109"/>
      <c r="N747" s="105"/>
      <c r="O747" s="105"/>
      <c r="P747" s="105"/>
      <c r="Q747" s="105"/>
      <c r="R747" s="105"/>
      <c r="S747" s="105"/>
    </row>
    <row r="748" spans="2:19" s="104" customFormat="1" ht="15" customHeight="1" x14ac:dyDescent="0.2">
      <c r="B748" s="105"/>
      <c r="C748" s="99"/>
      <c r="D748" s="105"/>
      <c r="E748" s="105"/>
      <c r="F748" s="105"/>
      <c r="G748" s="105"/>
      <c r="H748" s="105"/>
      <c r="I748" s="105"/>
      <c r="J748" s="105"/>
      <c r="K748" s="105"/>
      <c r="L748" s="105"/>
      <c r="M748" s="109"/>
      <c r="N748" s="105"/>
      <c r="O748" s="105"/>
      <c r="P748" s="105"/>
      <c r="Q748" s="105"/>
      <c r="R748" s="105"/>
      <c r="S748" s="105"/>
    </row>
    <row r="749" spans="2:19" s="104" customFormat="1" ht="15" customHeight="1" x14ac:dyDescent="0.2">
      <c r="B749" s="105"/>
      <c r="C749" s="99"/>
      <c r="D749" s="105"/>
      <c r="E749" s="105"/>
      <c r="F749" s="105"/>
      <c r="G749" s="105"/>
      <c r="H749" s="105"/>
      <c r="I749" s="105"/>
      <c r="J749" s="105"/>
      <c r="K749" s="105"/>
      <c r="L749" s="105"/>
      <c r="M749" s="109"/>
      <c r="N749" s="105"/>
      <c r="O749" s="105"/>
      <c r="P749" s="105"/>
      <c r="Q749" s="105"/>
      <c r="R749" s="105"/>
      <c r="S749" s="105"/>
    </row>
    <row r="750" spans="2:19" s="104" customFormat="1" ht="15" customHeight="1" x14ac:dyDescent="0.2">
      <c r="B750" s="105"/>
      <c r="C750" s="99"/>
      <c r="D750" s="105"/>
      <c r="E750" s="105"/>
      <c r="F750" s="105"/>
      <c r="G750" s="105"/>
      <c r="H750" s="105"/>
      <c r="I750" s="105"/>
      <c r="J750" s="105"/>
      <c r="K750" s="105"/>
      <c r="L750" s="105"/>
      <c r="M750" s="109"/>
      <c r="N750" s="105"/>
      <c r="O750" s="105"/>
      <c r="P750" s="105"/>
      <c r="Q750" s="105"/>
      <c r="R750" s="105"/>
      <c r="S750" s="105"/>
    </row>
    <row r="751" spans="2:19" s="104" customFormat="1" ht="15" customHeight="1" x14ac:dyDescent="0.2">
      <c r="B751" s="105"/>
      <c r="C751" s="99"/>
      <c r="D751" s="105"/>
      <c r="E751" s="105"/>
      <c r="F751" s="105"/>
      <c r="G751" s="105"/>
      <c r="H751" s="105"/>
      <c r="I751" s="105"/>
      <c r="J751" s="105"/>
      <c r="K751" s="105"/>
      <c r="L751" s="105"/>
      <c r="M751" s="109"/>
      <c r="N751" s="105"/>
      <c r="O751" s="105"/>
      <c r="P751" s="105"/>
      <c r="Q751" s="105"/>
      <c r="R751" s="105"/>
      <c r="S751" s="105"/>
    </row>
    <row r="752" spans="2:19" s="104" customFormat="1" ht="15" customHeight="1" x14ac:dyDescent="0.2">
      <c r="B752" s="105"/>
      <c r="C752" s="99"/>
      <c r="D752" s="105"/>
      <c r="E752" s="105"/>
      <c r="F752" s="105"/>
      <c r="G752" s="105"/>
      <c r="H752" s="105"/>
      <c r="I752" s="105"/>
      <c r="J752" s="105"/>
      <c r="K752" s="105"/>
      <c r="L752" s="105"/>
      <c r="M752" s="109"/>
      <c r="N752" s="105"/>
      <c r="O752" s="105"/>
      <c r="P752" s="105"/>
      <c r="Q752" s="105"/>
      <c r="R752" s="105"/>
      <c r="S752" s="105"/>
    </row>
    <row r="753" spans="2:19" s="104" customFormat="1" ht="15" customHeight="1" x14ac:dyDescent="0.2">
      <c r="B753" s="105"/>
      <c r="C753" s="99"/>
      <c r="D753" s="105"/>
      <c r="E753" s="105"/>
      <c r="F753" s="105"/>
      <c r="G753" s="105"/>
      <c r="H753" s="105"/>
      <c r="I753" s="105"/>
      <c r="J753" s="105"/>
      <c r="K753" s="105"/>
      <c r="L753" s="105"/>
      <c r="M753" s="109"/>
      <c r="N753" s="105"/>
      <c r="O753" s="105"/>
      <c r="P753" s="105"/>
      <c r="Q753" s="105"/>
      <c r="R753" s="105"/>
      <c r="S753" s="105"/>
    </row>
    <row r="754" spans="2:19" s="104" customFormat="1" ht="15" customHeight="1" x14ac:dyDescent="0.2">
      <c r="B754" s="105"/>
      <c r="C754" s="99"/>
      <c r="D754" s="105"/>
      <c r="E754" s="105"/>
      <c r="F754" s="105"/>
      <c r="G754" s="105"/>
      <c r="H754" s="105"/>
      <c r="I754" s="105"/>
      <c r="J754" s="105"/>
      <c r="K754" s="105"/>
      <c r="L754" s="105"/>
      <c r="M754" s="109"/>
      <c r="N754" s="105"/>
      <c r="O754" s="105"/>
      <c r="P754" s="105"/>
      <c r="Q754" s="105"/>
      <c r="R754" s="105"/>
      <c r="S754" s="105"/>
    </row>
    <row r="755" spans="2:19" s="104" customFormat="1" ht="15" customHeight="1" x14ac:dyDescent="0.2">
      <c r="B755" s="105"/>
      <c r="C755" s="99"/>
      <c r="D755" s="105"/>
      <c r="E755" s="105"/>
      <c r="F755" s="105"/>
      <c r="G755" s="105"/>
      <c r="H755" s="105"/>
      <c r="I755" s="105"/>
      <c r="J755" s="105"/>
      <c r="K755" s="105"/>
      <c r="L755" s="105"/>
      <c r="M755" s="109"/>
      <c r="N755" s="105"/>
      <c r="O755" s="105"/>
      <c r="P755" s="105"/>
      <c r="Q755" s="105"/>
      <c r="R755" s="105"/>
      <c r="S755" s="105"/>
    </row>
    <row r="756" spans="2:19" s="104" customFormat="1" ht="15" customHeight="1" x14ac:dyDescent="0.2">
      <c r="B756" s="105"/>
      <c r="C756" s="99"/>
      <c r="D756" s="105"/>
      <c r="E756" s="105"/>
      <c r="F756" s="105"/>
      <c r="G756" s="105"/>
      <c r="H756" s="105"/>
      <c r="I756" s="105"/>
      <c r="J756" s="105"/>
      <c r="K756" s="105"/>
      <c r="L756" s="105"/>
      <c r="M756" s="109"/>
      <c r="N756" s="105"/>
      <c r="O756" s="105"/>
      <c r="P756" s="105"/>
      <c r="Q756" s="105"/>
      <c r="R756" s="105"/>
      <c r="S756" s="105"/>
    </row>
    <row r="757" spans="2:19" s="104" customFormat="1" ht="15" customHeight="1" x14ac:dyDescent="0.2">
      <c r="B757" s="105"/>
      <c r="C757" s="99"/>
      <c r="D757" s="105"/>
      <c r="E757" s="105"/>
      <c r="F757" s="105"/>
      <c r="G757" s="105"/>
      <c r="H757" s="105"/>
      <c r="I757" s="105"/>
      <c r="J757" s="105"/>
      <c r="K757" s="105"/>
      <c r="L757" s="105"/>
      <c r="M757" s="109"/>
      <c r="N757" s="105"/>
      <c r="O757" s="105"/>
      <c r="P757" s="105"/>
      <c r="Q757" s="105"/>
      <c r="R757" s="105"/>
      <c r="S757" s="105"/>
    </row>
    <row r="758" spans="2:19" s="104" customFormat="1" ht="15" customHeight="1" x14ac:dyDescent="0.2">
      <c r="B758" s="105"/>
      <c r="C758" s="99"/>
      <c r="D758" s="105"/>
      <c r="E758" s="105"/>
      <c r="F758" s="105"/>
      <c r="G758" s="105"/>
      <c r="H758" s="105"/>
      <c r="I758" s="105"/>
      <c r="J758" s="105"/>
      <c r="K758" s="105"/>
      <c r="L758" s="105"/>
      <c r="M758" s="109"/>
      <c r="N758" s="105"/>
      <c r="O758" s="105"/>
      <c r="P758" s="105"/>
      <c r="Q758" s="105"/>
      <c r="R758" s="105"/>
      <c r="S758" s="105"/>
    </row>
    <row r="759" spans="2:19" s="104" customFormat="1" ht="15" customHeight="1" x14ac:dyDescent="0.2">
      <c r="B759" s="105"/>
      <c r="C759" s="99"/>
      <c r="D759" s="105"/>
      <c r="E759" s="105"/>
      <c r="F759" s="105"/>
      <c r="G759" s="105"/>
      <c r="H759" s="105"/>
      <c r="I759" s="105"/>
      <c r="J759" s="105"/>
      <c r="K759" s="105"/>
      <c r="L759" s="105"/>
      <c r="M759" s="109"/>
      <c r="N759" s="105"/>
      <c r="O759" s="105"/>
      <c r="P759" s="105"/>
      <c r="Q759" s="105"/>
      <c r="R759" s="105"/>
      <c r="S759" s="105"/>
    </row>
    <row r="760" spans="2:19" s="104" customFormat="1" ht="15" customHeight="1" x14ac:dyDescent="0.2">
      <c r="B760" s="105"/>
      <c r="C760" s="99"/>
      <c r="D760" s="105"/>
      <c r="E760" s="105"/>
      <c r="F760" s="105"/>
      <c r="G760" s="105"/>
      <c r="H760" s="105"/>
      <c r="I760" s="105"/>
      <c r="J760" s="105"/>
      <c r="K760" s="105"/>
      <c r="L760" s="105"/>
      <c r="M760" s="109"/>
      <c r="N760" s="105"/>
      <c r="O760" s="105"/>
      <c r="P760" s="105"/>
      <c r="Q760" s="105"/>
      <c r="R760" s="105"/>
      <c r="S760" s="105"/>
    </row>
    <row r="761" spans="2:19" s="104" customFormat="1" ht="15" customHeight="1" x14ac:dyDescent="0.2">
      <c r="B761" s="105"/>
      <c r="C761" s="99"/>
      <c r="D761" s="105"/>
      <c r="E761" s="105"/>
      <c r="F761" s="105"/>
      <c r="G761" s="105"/>
      <c r="H761" s="105"/>
      <c r="I761" s="105"/>
      <c r="J761" s="105"/>
      <c r="K761" s="105"/>
      <c r="L761" s="105"/>
      <c r="M761" s="109"/>
      <c r="N761" s="105"/>
      <c r="O761" s="105"/>
      <c r="P761" s="105"/>
      <c r="Q761" s="105"/>
      <c r="R761" s="105"/>
      <c r="S761" s="105"/>
    </row>
    <row r="762" spans="2:19" s="104" customFormat="1" ht="15" customHeight="1" x14ac:dyDescent="0.2">
      <c r="B762" s="105"/>
      <c r="C762" s="99"/>
      <c r="D762" s="105"/>
      <c r="E762" s="105"/>
      <c r="F762" s="105"/>
      <c r="G762" s="105"/>
      <c r="H762" s="105"/>
      <c r="I762" s="105"/>
      <c r="J762" s="105"/>
      <c r="K762" s="105"/>
      <c r="L762" s="105"/>
      <c r="M762" s="109"/>
      <c r="N762" s="105"/>
      <c r="O762" s="105"/>
      <c r="P762" s="105"/>
      <c r="Q762" s="105"/>
      <c r="R762" s="105"/>
      <c r="S762" s="105"/>
    </row>
    <row r="763" spans="2:19" s="104" customFormat="1" ht="15" customHeight="1" x14ac:dyDescent="0.2">
      <c r="B763" s="105"/>
      <c r="C763" s="99"/>
      <c r="D763" s="105"/>
      <c r="E763" s="105"/>
      <c r="F763" s="105"/>
      <c r="G763" s="105"/>
      <c r="H763" s="105"/>
      <c r="I763" s="105"/>
      <c r="J763" s="105"/>
      <c r="K763" s="105"/>
      <c r="L763" s="105"/>
      <c r="M763" s="109"/>
      <c r="N763" s="105"/>
      <c r="O763" s="105"/>
      <c r="P763" s="105"/>
      <c r="Q763" s="105"/>
      <c r="R763" s="105"/>
      <c r="S763" s="105"/>
    </row>
    <row r="764" spans="2:19" s="104" customFormat="1" ht="15" customHeight="1" x14ac:dyDescent="0.2">
      <c r="B764" s="105"/>
      <c r="C764" s="99"/>
      <c r="D764" s="105"/>
      <c r="E764" s="105"/>
      <c r="F764" s="105"/>
      <c r="G764" s="105"/>
      <c r="H764" s="105"/>
      <c r="I764" s="105"/>
      <c r="J764" s="105"/>
      <c r="K764" s="105"/>
      <c r="L764" s="105"/>
      <c r="M764" s="109"/>
      <c r="N764" s="105"/>
      <c r="O764" s="105"/>
      <c r="P764" s="105"/>
      <c r="Q764" s="105"/>
      <c r="R764" s="105"/>
      <c r="S764" s="105"/>
    </row>
    <row r="765" spans="2:19" s="104" customFormat="1" ht="15" customHeight="1" x14ac:dyDescent="0.2">
      <c r="B765" s="105"/>
      <c r="C765" s="99"/>
      <c r="D765" s="105"/>
      <c r="E765" s="105"/>
      <c r="F765" s="105"/>
      <c r="G765" s="105"/>
      <c r="H765" s="105"/>
      <c r="I765" s="105"/>
      <c r="J765" s="105"/>
      <c r="K765" s="105"/>
      <c r="L765" s="105"/>
      <c r="M765" s="109"/>
      <c r="N765" s="105"/>
      <c r="O765" s="105"/>
      <c r="P765" s="105"/>
      <c r="Q765" s="105"/>
      <c r="R765" s="105"/>
      <c r="S765" s="105"/>
    </row>
    <row r="766" spans="2:19" s="104" customFormat="1" ht="15" customHeight="1" x14ac:dyDescent="0.2">
      <c r="B766" s="105"/>
      <c r="C766" s="99"/>
      <c r="D766" s="105"/>
      <c r="E766" s="105"/>
      <c r="F766" s="105"/>
      <c r="G766" s="105"/>
      <c r="H766" s="105"/>
      <c r="I766" s="105"/>
      <c r="J766" s="105"/>
      <c r="K766" s="105"/>
      <c r="L766" s="105"/>
      <c r="M766" s="109"/>
      <c r="N766" s="105"/>
      <c r="O766" s="105"/>
      <c r="P766" s="105"/>
      <c r="Q766" s="105"/>
      <c r="R766" s="105"/>
      <c r="S766" s="105"/>
    </row>
    <row r="767" spans="2:19" s="104" customFormat="1" ht="15" customHeight="1" x14ac:dyDescent="0.2">
      <c r="B767" s="105"/>
      <c r="C767" s="99"/>
      <c r="D767" s="105"/>
      <c r="E767" s="105"/>
      <c r="F767" s="105"/>
      <c r="G767" s="105"/>
      <c r="H767" s="105"/>
      <c r="I767" s="105"/>
      <c r="J767" s="105"/>
      <c r="K767" s="105"/>
      <c r="L767" s="105"/>
      <c r="M767" s="109"/>
      <c r="N767" s="105"/>
      <c r="O767" s="105"/>
      <c r="P767" s="105"/>
      <c r="Q767" s="105"/>
      <c r="R767" s="105"/>
      <c r="S767" s="105"/>
    </row>
    <row r="768" spans="2:19" s="104" customFormat="1" ht="15" customHeight="1" x14ac:dyDescent="0.2">
      <c r="B768" s="105"/>
      <c r="C768" s="99"/>
      <c r="D768" s="105"/>
      <c r="E768" s="105"/>
      <c r="F768" s="105"/>
      <c r="G768" s="105"/>
      <c r="H768" s="105"/>
      <c r="I768" s="105"/>
      <c r="J768" s="105"/>
      <c r="K768" s="105"/>
      <c r="L768" s="105"/>
      <c r="M768" s="109"/>
      <c r="N768" s="105"/>
      <c r="O768" s="105"/>
      <c r="P768" s="105"/>
      <c r="Q768" s="105"/>
      <c r="R768" s="105"/>
      <c r="S768" s="105"/>
    </row>
    <row r="769" spans="2:19" s="104" customFormat="1" ht="15" customHeight="1" x14ac:dyDescent="0.2">
      <c r="B769" s="105"/>
      <c r="C769" s="99"/>
      <c r="D769" s="105"/>
      <c r="E769" s="105"/>
      <c r="F769" s="105"/>
      <c r="G769" s="105"/>
      <c r="H769" s="105"/>
      <c r="I769" s="105"/>
      <c r="J769" s="105"/>
      <c r="K769" s="105"/>
      <c r="L769" s="105"/>
      <c r="M769" s="109"/>
      <c r="N769" s="105"/>
      <c r="O769" s="105"/>
      <c r="P769" s="105"/>
      <c r="Q769" s="105"/>
      <c r="R769" s="105"/>
      <c r="S769" s="105"/>
    </row>
    <row r="770" spans="2:19" s="104" customFormat="1" ht="15" customHeight="1" x14ac:dyDescent="0.2">
      <c r="B770" s="105"/>
      <c r="C770" s="99"/>
      <c r="D770" s="105"/>
      <c r="E770" s="105"/>
      <c r="F770" s="105"/>
      <c r="G770" s="105"/>
      <c r="H770" s="105"/>
      <c r="I770" s="105"/>
      <c r="J770" s="105"/>
      <c r="K770" s="105"/>
      <c r="L770" s="105"/>
      <c r="M770" s="109"/>
      <c r="N770" s="105"/>
      <c r="O770" s="105"/>
      <c r="P770" s="105"/>
      <c r="Q770" s="105"/>
      <c r="R770" s="105"/>
      <c r="S770" s="105"/>
    </row>
    <row r="771" spans="2:19" s="104" customFormat="1" ht="15" customHeight="1" x14ac:dyDescent="0.2">
      <c r="B771" s="105"/>
      <c r="C771" s="99"/>
      <c r="D771" s="105"/>
      <c r="E771" s="105"/>
      <c r="F771" s="105"/>
      <c r="G771" s="105"/>
      <c r="H771" s="105"/>
      <c r="I771" s="105"/>
      <c r="J771" s="105"/>
      <c r="K771" s="105"/>
      <c r="L771" s="105"/>
      <c r="M771" s="109"/>
      <c r="N771" s="105"/>
      <c r="O771" s="105"/>
      <c r="P771" s="105"/>
      <c r="Q771" s="105"/>
      <c r="R771" s="105"/>
      <c r="S771" s="105"/>
    </row>
    <row r="772" spans="2:19" s="104" customFormat="1" ht="15" customHeight="1" x14ac:dyDescent="0.2">
      <c r="B772" s="105"/>
      <c r="C772" s="99"/>
      <c r="D772" s="105"/>
      <c r="E772" s="105"/>
      <c r="F772" s="105"/>
      <c r="G772" s="105"/>
      <c r="H772" s="105"/>
      <c r="I772" s="105"/>
      <c r="J772" s="105"/>
      <c r="K772" s="105"/>
      <c r="L772" s="105"/>
      <c r="M772" s="109"/>
      <c r="N772" s="105"/>
      <c r="O772" s="105"/>
      <c r="P772" s="105"/>
      <c r="Q772" s="105"/>
      <c r="R772" s="105"/>
      <c r="S772" s="105"/>
    </row>
    <row r="773" spans="2:19" s="104" customFormat="1" ht="15" customHeight="1" x14ac:dyDescent="0.2">
      <c r="B773" s="105"/>
      <c r="C773" s="99"/>
      <c r="D773" s="105"/>
      <c r="E773" s="105"/>
      <c r="F773" s="105"/>
      <c r="G773" s="105"/>
      <c r="H773" s="105"/>
      <c r="I773" s="105"/>
      <c r="J773" s="105"/>
      <c r="K773" s="105"/>
      <c r="L773" s="105"/>
      <c r="M773" s="109"/>
      <c r="N773" s="105"/>
      <c r="O773" s="105"/>
      <c r="P773" s="105"/>
      <c r="Q773" s="105"/>
      <c r="R773" s="105"/>
      <c r="S773" s="105"/>
    </row>
    <row r="774" spans="2:19" s="104" customFormat="1" ht="15" customHeight="1" x14ac:dyDescent="0.2">
      <c r="B774" s="105"/>
      <c r="C774" s="99"/>
      <c r="D774" s="105"/>
      <c r="E774" s="105"/>
      <c r="F774" s="105"/>
      <c r="G774" s="105"/>
      <c r="H774" s="105"/>
      <c r="I774" s="105"/>
      <c r="J774" s="105"/>
      <c r="K774" s="105"/>
      <c r="L774" s="105"/>
      <c r="M774" s="109"/>
      <c r="N774" s="105"/>
      <c r="O774" s="105"/>
      <c r="P774" s="105"/>
      <c r="Q774" s="105"/>
      <c r="R774" s="105"/>
      <c r="S774" s="105"/>
    </row>
    <row r="775" spans="2:19" s="104" customFormat="1" ht="15" customHeight="1" x14ac:dyDescent="0.2">
      <c r="B775" s="105"/>
      <c r="C775" s="99"/>
      <c r="D775" s="105"/>
      <c r="E775" s="105"/>
      <c r="F775" s="105"/>
      <c r="G775" s="105"/>
      <c r="H775" s="105"/>
      <c r="I775" s="105"/>
      <c r="J775" s="105"/>
      <c r="K775" s="105"/>
      <c r="L775" s="105"/>
      <c r="M775" s="109"/>
      <c r="N775" s="105"/>
      <c r="O775" s="105"/>
      <c r="P775" s="105"/>
      <c r="Q775" s="105"/>
      <c r="R775" s="105"/>
      <c r="S775" s="105"/>
    </row>
    <row r="776" spans="2:19" s="104" customFormat="1" ht="15" customHeight="1" x14ac:dyDescent="0.2">
      <c r="B776" s="105"/>
      <c r="C776" s="99"/>
      <c r="D776" s="105"/>
      <c r="E776" s="105"/>
      <c r="F776" s="105"/>
      <c r="G776" s="105"/>
      <c r="H776" s="105"/>
      <c r="I776" s="105"/>
      <c r="J776" s="105"/>
      <c r="K776" s="105"/>
      <c r="L776" s="105"/>
      <c r="M776" s="109"/>
      <c r="N776" s="105"/>
      <c r="O776" s="105"/>
      <c r="P776" s="105"/>
      <c r="Q776" s="105"/>
      <c r="R776" s="105"/>
      <c r="S776" s="105"/>
    </row>
    <row r="777" spans="2:19" s="104" customFormat="1" ht="15" customHeight="1" x14ac:dyDescent="0.2">
      <c r="B777" s="105"/>
      <c r="C777" s="99"/>
      <c r="D777" s="105"/>
      <c r="E777" s="105"/>
      <c r="F777" s="105"/>
      <c r="G777" s="105"/>
      <c r="H777" s="105"/>
      <c r="I777" s="105"/>
      <c r="J777" s="105"/>
      <c r="K777" s="105"/>
      <c r="L777" s="105"/>
      <c r="M777" s="109"/>
      <c r="N777" s="105"/>
      <c r="O777" s="105"/>
      <c r="P777" s="105"/>
      <c r="Q777" s="105"/>
      <c r="R777" s="105"/>
      <c r="S777" s="105"/>
    </row>
    <row r="778" spans="2:19" s="104" customFormat="1" ht="15" customHeight="1" x14ac:dyDescent="0.2">
      <c r="B778" s="105"/>
      <c r="C778" s="99"/>
      <c r="D778" s="105"/>
      <c r="E778" s="105"/>
      <c r="F778" s="105"/>
      <c r="G778" s="105"/>
      <c r="H778" s="105"/>
      <c r="I778" s="105"/>
      <c r="J778" s="105"/>
      <c r="K778" s="105"/>
      <c r="L778" s="105"/>
      <c r="M778" s="109"/>
      <c r="N778" s="105"/>
      <c r="O778" s="105"/>
      <c r="P778" s="105"/>
      <c r="Q778" s="105"/>
      <c r="R778" s="105"/>
      <c r="S778" s="105"/>
    </row>
    <row r="779" spans="2:19" s="104" customFormat="1" ht="15" customHeight="1" x14ac:dyDescent="0.2">
      <c r="B779" s="105"/>
      <c r="C779" s="99"/>
      <c r="D779" s="105"/>
      <c r="E779" s="105"/>
      <c r="F779" s="105"/>
      <c r="G779" s="105"/>
      <c r="H779" s="105"/>
      <c r="I779" s="105"/>
      <c r="J779" s="105"/>
      <c r="K779" s="105"/>
      <c r="L779" s="105"/>
      <c r="M779" s="109"/>
      <c r="N779" s="105"/>
      <c r="O779" s="105"/>
      <c r="P779" s="105"/>
      <c r="Q779" s="105"/>
      <c r="R779" s="105"/>
      <c r="S779" s="105"/>
    </row>
    <row r="780" spans="2:19" s="104" customFormat="1" ht="15" customHeight="1" x14ac:dyDescent="0.2">
      <c r="B780" s="105"/>
      <c r="C780" s="99"/>
      <c r="D780" s="105"/>
      <c r="E780" s="105"/>
      <c r="F780" s="105"/>
      <c r="G780" s="105"/>
      <c r="H780" s="105"/>
      <c r="I780" s="105"/>
      <c r="J780" s="105"/>
      <c r="K780" s="105"/>
      <c r="L780" s="105"/>
      <c r="M780" s="109"/>
      <c r="N780" s="105"/>
      <c r="O780" s="105"/>
      <c r="P780" s="105"/>
      <c r="Q780" s="105"/>
      <c r="R780" s="105"/>
      <c r="S780" s="105"/>
    </row>
    <row r="781" spans="2:19" s="104" customFormat="1" ht="15" customHeight="1" x14ac:dyDescent="0.2">
      <c r="B781" s="105"/>
      <c r="C781" s="99"/>
      <c r="D781" s="105"/>
      <c r="E781" s="105"/>
      <c r="F781" s="105"/>
      <c r="G781" s="105"/>
      <c r="H781" s="105"/>
      <c r="I781" s="105"/>
      <c r="J781" s="105"/>
      <c r="K781" s="105"/>
      <c r="L781" s="105"/>
      <c r="M781" s="109"/>
      <c r="N781" s="105"/>
      <c r="O781" s="105"/>
      <c r="P781" s="105"/>
      <c r="Q781" s="105"/>
      <c r="R781" s="105"/>
      <c r="S781" s="105"/>
    </row>
    <row r="782" spans="2:19" s="104" customFormat="1" ht="15" customHeight="1" x14ac:dyDescent="0.2">
      <c r="B782" s="105"/>
      <c r="C782" s="99"/>
      <c r="D782" s="105"/>
      <c r="E782" s="105"/>
      <c r="F782" s="105"/>
      <c r="G782" s="105"/>
      <c r="H782" s="105"/>
      <c r="I782" s="105"/>
      <c r="J782" s="105"/>
      <c r="K782" s="105"/>
      <c r="L782" s="105"/>
      <c r="M782" s="109"/>
      <c r="N782" s="105"/>
      <c r="O782" s="105"/>
      <c r="P782" s="105"/>
      <c r="Q782" s="105"/>
      <c r="R782" s="105"/>
      <c r="S782" s="105"/>
    </row>
    <row r="783" spans="2:19" s="104" customFormat="1" ht="15" customHeight="1" x14ac:dyDescent="0.2">
      <c r="B783" s="105"/>
      <c r="C783" s="99"/>
      <c r="D783" s="105"/>
      <c r="E783" s="105"/>
      <c r="F783" s="105"/>
      <c r="G783" s="105"/>
      <c r="H783" s="105"/>
      <c r="I783" s="105"/>
      <c r="J783" s="105"/>
      <c r="K783" s="105"/>
      <c r="L783" s="105"/>
      <c r="M783" s="109"/>
      <c r="N783" s="105"/>
      <c r="O783" s="105"/>
      <c r="P783" s="105"/>
      <c r="Q783" s="105"/>
      <c r="R783" s="105"/>
      <c r="S783" s="105"/>
    </row>
    <row r="784" spans="2:19" s="104" customFormat="1" ht="15" customHeight="1" x14ac:dyDescent="0.2">
      <c r="B784" s="105"/>
      <c r="C784" s="99"/>
      <c r="D784" s="105"/>
      <c r="E784" s="105"/>
      <c r="F784" s="105"/>
      <c r="G784" s="105"/>
      <c r="H784" s="105"/>
      <c r="I784" s="105"/>
      <c r="J784" s="105"/>
      <c r="K784" s="105"/>
      <c r="L784" s="105"/>
      <c r="M784" s="109"/>
      <c r="N784" s="105"/>
      <c r="O784" s="105"/>
      <c r="P784" s="105"/>
      <c r="Q784" s="105"/>
      <c r="R784" s="105"/>
      <c r="S784" s="105"/>
    </row>
    <row r="785" spans="2:19" s="104" customFormat="1" ht="15" customHeight="1" x14ac:dyDescent="0.2">
      <c r="B785" s="105"/>
      <c r="C785" s="99"/>
      <c r="D785" s="105"/>
      <c r="E785" s="105"/>
      <c r="F785" s="105"/>
      <c r="G785" s="105"/>
      <c r="H785" s="105"/>
      <c r="I785" s="105"/>
      <c r="J785" s="105"/>
      <c r="K785" s="105"/>
      <c r="L785" s="105"/>
      <c r="M785" s="109"/>
      <c r="N785" s="105"/>
      <c r="O785" s="105"/>
      <c r="P785" s="105"/>
      <c r="Q785" s="105"/>
      <c r="R785" s="105"/>
      <c r="S785" s="105"/>
    </row>
    <row r="786" spans="2:19" s="104" customFormat="1" ht="15" customHeight="1" x14ac:dyDescent="0.2">
      <c r="B786" s="105"/>
      <c r="C786" s="99"/>
      <c r="D786" s="105"/>
      <c r="E786" s="105"/>
      <c r="F786" s="105"/>
      <c r="G786" s="105"/>
      <c r="H786" s="105"/>
      <c r="I786" s="105"/>
      <c r="J786" s="105"/>
      <c r="K786" s="105"/>
      <c r="L786" s="105"/>
      <c r="M786" s="109"/>
      <c r="N786" s="105"/>
      <c r="O786" s="105"/>
      <c r="P786" s="105"/>
      <c r="Q786" s="105"/>
      <c r="R786" s="105"/>
      <c r="S786" s="105"/>
    </row>
    <row r="787" spans="2:19" s="104" customFormat="1" ht="15" customHeight="1" x14ac:dyDescent="0.2">
      <c r="B787" s="105"/>
      <c r="C787" s="99"/>
      <c r="D787" s="105"/>
      <c r="E787" s="105"/>
      <c r="F787" s="105"/>
      <c r="G787" s="105"/>
      <c r="H787" s="105"/>
      <c r="I787" s="105"/>
      <c r="J787" s="105"/>
      <c r="K787" s="105"/>
      <c r="L787" s="105"/>
      <c r="M787" s="109"/>
      <c r="N787" s="105"/>
      <c r="O787" s="105"/>
      <c r="P787" s="105"/>
      <c r="Q787" s="105"/>
      <c r="R787" s="105"/>
      <c r="S787" s="105"/>
    </row>
    <row r="788" spans="2:19" s="104" customFormat="1" ht="15" customHeight="1" x14ac:dyDescent="0.2">
      <c r="B788" s="105"/>
      <c r="C788" s="99"/>
      <c r="D788" s="105"/>
      <c r="E788" s="105"/>
      <c r="F788" s="105"/>
      <c r="G788" s="105"/>
      <c r="H788" s="105"/>
      <c r="I788" s="105"/>
      <c r="J788" s="105"/>
      <c r="K788" s="105"/>
      <c r="L788" s="105"/>
      <c r="M788" s="109"/>
      <c r="N788" s="105"/>
      <c r="O788" s="105"/>
      <c r="P788" s="105"/>
      <c r="Q788" s="105"/>
      <c r="R788" s="105"/>
      <c r="S788" s="105"/>
    </row>
    <row r="789" spans="2:19" s="104" customFormat="1" ht="15" customHeight="1" x14ac:dyDescent="0.2">
      <c r="B789" s="105"/>
      <c r="C789" s="99"/>
      <c r="D789" s="105"/>
      <c r="E789" s="105"/>
      <c r="F789" s="105"/>
      <c r="G789" s="105"/>
      <c r="H789" s="105"/>
      <c r="I789" s="105"/>
      <c r="J789" s="105"/>
      <c r="K789" s="105"/>
      <c r="L789" s="105"/>
      <c r="M789" s="109"/>
      <c r="N789" s="105"/>
      <c r="O789" s="105"/>
      <c r="P789" s="105"/>
      <c r="Q789" s="105"/>
      <c r="R789" s="105"/>
      <c r="S789" s="105"/>
    </row>
    <row r="790" spans="2:19" s="104" customFormat="1" ht="15" customHeight="1" x14ac:dyDescent="0.2">
      <c r="B790" s="105"/>
      <c r="C790" s="99"/>
      <c r="D790" s="105"/>
      <c r="E790" s="105"/>
      <c r="F790" s="105"/>
      <c r="G790" s="105"/>
      <c r="H790" s="105"/>
      <c r="I790" s="105"/>
      <c r="J790" s="105"/>
      <c r="K790" s="105"/>
      <c r="L790" s="105"/>
      <c r="M790" s="109"/>
      <c r="N790" s="105"/>
      <c r="O790" s="105"/>
      <c r="P790" s="105"/>
      <c r="Q790" s="105"/>
      <c r="R790" s="105"/>
      <c r="S790" s="105"/>
    </row>
    <row r="791" spans="2:19" s="104" customFormat="1" ht="15" customHeight="1" x14ac:dyDescent="0.2">
      <c r="B791" s="105"/>
      <c r="C791" s="99"/>
      <c r="D791" s="105"/>
      <c r="E791" s="105"/>
      <c r="F791" s="105"/>
      <c r="G791" s="105"/>
      <c r="H791" s="105"/>
      <c r="I791" s="105"/>
      <c r="J791" s="105"/>
      <c r="K791" s="105"/>
      <c r="L791" s="105"/>
      <c r="M791" s="109"/>
      <c r="N791" s="105"/>
      <c r="O791" s="105"/>
      <c r="P791" s="105"/>
      <c r="Q791" s="105"/>
      <c r="R791" s="105"/>
      <c r="S791" s="105"/>
    </row>
    <row r="792" spans="2:19" s="104" customFormat="1" ht="15" customHeight="1" x14ac:dyDescent="0.2">
      <c r="B792" s="105"/>
      <c r="C792" s="99"/>
      <c r="D792" s="105"/>
      <c r="E792" s="105"/>
      <c r="F792" s="105"/>
      <c r="G792" s="105"/>
      <c r="H792" s="105"/>
      <c r="I792" s="105"/>
      <c r="J792" s="105"/>
      <c r="K792" s="105"/>
      <c r="L792" s="105"/>
      <c r="M792" s="109"/>
      <c r="N792" s="105"/>
      <c r="O792" s="105"/>
      <c r="P792" s="105"/>
      <c r="Q792" s="105"/>
      <c r="R792" s="105"/>
      <c r="S792" s="105"/>
    </row>
    <row r="793" spans="2:19" s="104" customFormat="1" ht="15" customHeight="1" x14ac:dyDescent="0.2">
      <c r="B793" s="105"/>
      <c r="C793" s="99"/>
      <c r="D793" s="105"/>
      <c r="E793" s="105"/>
      <c r="F793" s="105"/>
      <c r="G793" s="105"/>
      <c r="H793" s="105"/>
      <c r="I793" s="105"/>
      <c r="J793" s="105"/>
      <c r="K793" s="105"/>
      <c r="L793" s="105"/>
      <c r="M793" s="109"/>
      <c r="N793" s="105"/>
      <c r="O793" s="105"/>
      <c r="P793" s="105"/>
      <c r="Q793" s="105"/>
      <c r="R793" s="105"/>
      <c r="S793" s="105"/>
    </row>
    <row r="794" spans="2:19" s="104" customFormat="1" ht="15" customHeight="1" x14ac:dyDescent="0.2">
      <c r="B794" s="105"/>
      <c r="C794" s="99"/>
      <c r="D794" s="105"/>
      <c r="E794" s="105"/>
      <c r="F794" s="105"/>
      <c r="G794" s="105"/>
      <c r="H794" s="105"/>
      <c r="I794" s="105"/>
      <c r="J794" s="105"/>
      <c r="K794" s="105"/>
      <c r="L794" s="105"/>
      <c r="M794" s="109"/>
      <c r="N794" s="105"/>
      <c r="O794" s="105"/>
      <c r="P794" s="105"/>
      <c r="Q794" s="105"/>
      <c r="R794" s="105"/>
      <c r="S794" s="105"/>
    </row>
    <row r="795" spans="2:19" s="104" customFormat="1" ht="15" customHeight="1" x14ac:dyDescent="0.2">
      <c r="B795" s="105"/>
      <c r="C795" s="99"/>
      <c r="D795" s="105"/>
      <c r="E795" s="105"/>
      <c r="F795" s="105"/>
      <c r="G795" s="105"/>
      <c r="H795" s="105"/>
      <c r="I795" s="105"/>
      <c r="J795" s="105"/>
      <c r="K795" s="105"/>
      <c r="L795" s="105"/>
      <c r="M795" s="109"/>
      <c r="N795" s="105"/>
      <c r="O795" s="105"/>
      <c r="P795" s="105"/>
      <c r="Q795" s="105"/>
      <c r="R795" s="105"/>
      <c r="S795" s="105"/>
    </row>
    <row r="796" spans="2:19" s="104" customFormat="1" ht="15" customHeight="1" x14ac:dyDescent="0.2">
      <c r="B796" s="105"/>
      <c r="C796" s="99"/>
      <c r="D796" s="105"/>
      <c r="E796" s="105"/>
      <c r="F796" s="105"/>
      <c r="G796" s="105"/>
      <c r="H796" s="105"/>
      <c r="I796" s="105"/>
      <c r="J796" s="105"/>
      <c r="K796" s="105"/>
      <c r="L796" s="105"/>
      <c r="M796" s="109"/>
      <c r="N796" s="105"/>
      <c r="O796" s="105"/>
      <c r="P796" s="105"/>
      <c r="Q796" s="105"/>
      <c r="R796" s="105"/>
      <c r="S796" s="105"/>
    </row>
    <row r="797" spans="2:19" s="104" customFormat="1" ht="15" customHeight="1" x14ac:dyDescent="0.2">
      <c r="B797" s="105"/>
      <c r="C797" s="99"/>
      <c r="D797" s="105"/>
      <c r="E797" s="105"/>
      <c r="F797" s="105"/>
      <c r="G797" s="105"/>
      <c r="H797" s="105"/>
      <c r="I797" s="105"/>
      <c r="J797" s="105"/>
      <c r="K797" s="105"/>
      <c r="L797" s="105"/>
      <c r="M797" s="109"/>
      <c r="N797" s="105"/>
      <c r="O797" s="105"/>
      <c r="P797" s="105"/>
      <c r="Q797" s="105"/>
      <c r="R797" s="105"/>
      <c r="S797" s="105"/>
    </row>
    <row r="798" spans="2:19" s="104" customFormat="1" ht="15" customHeight="1" x14ac:dyDescent="0.2">
      <c r="B798" s="105"/>
      <c r="C798" s="99"/>
      <c r="D798" s="105"/>
      <c r="E798" s="105"/>
      <c r="F798" s="105"/>
      <c r="G798" s="105"/>
      <c r="H798" s="105"/>
      <c r="I798" s="105"/>
      <c r="J798" s="105"/>
      <c r="K798" s="105"/>
      <c r="L798" s="105"/>
      <c r="M798" s="109"/>
      <c r="N798" s="105"/>
      <c r="O798" s="105"/>
      <c r="P798" s="105"/>
      <c r="Q798" s="105"/>
      <c r="R798" s="105"/>
      <c r="S798" s="105"/>
    </row>
    <row r="799" spans="2:19" s="104" customFormat="1" ht="15" customHeight="1" x14ac:dyDescent="0.2">
      <c r="B799" s="105"/>
      <c r="C799" s="99"/>
      <c r="D799" s="105"/>
      <c r="E799" s="105"/>
      <c r="F799" s="105"/>
      <c r="G799" s="105"/>
      <c r="H799" s="105"/>
      <c r="I799" s="105"/>
      <c r="J799" s="105"/>
      <c r="K799" s="105"/>
      <c r="L799" s="105"/>
      <c r="M799" s="109"/>
      <c r="N799" s="105"/>
      <c r="O799" s="105"/>
      <c r="P799" s="105"/>
      <c r="Q799" s="105"/>
      <c r="R799" s="105"/>
      <c r="S799" s="105"/>
    </row>
    <row r="800" spans="2:19" s="104" customFormat="1" ht="15" customHeight="1" x14ac:dyDescent="0.2">
      <c r="B800" s="105"/>
      <c r="C800" s="99"/>
      <c r="D800" s="105"/>
      <c r="E800" s="105"/>
      <c r="F800" s="105"/>
      <c r="G800" s="105"/>
      <c r="H800" s="105"/>
      <c r="I800" s="105"/>
      <c r="J800" s="105"/>
      <c r="K800" s="105"/>
      <c r="L800" s="105"/>
      <c r="M800" s="109"/>
      <c r="N800" s="105"/>
      <c r="O800" s="105"/>
      <c r="P800" s="105"/>
      <c r="Q800" s="105"/>
      <c r="R800" s="105"/>
      <c r="S800" s="105"/>
    </row>
    <row r="801" spans="2:19" s="104" customFormat="1" ht="15" customHeight="1" x14ac:dyDescent="0.2">
      <c r="B801" s="105"/>
      <c r="C801" s="99"/>
      <c r="D801" s="105"/>
      <c r="E801" s="105"/>
      <c r="F801" s="105"/>
      <c r="G801" s="105"/>
      <c r="H801" s="105"/>
      <c r="I801" s="105"/>
      <c r="J801" s="105"/>
      <c r="K801" s="105"/>
      <c r="L801" s="105"/>
      <c r="M801" s="109"/>
      <c r="N801" s="105"/>
      <c r="O801" s="105"/>
      <c r="P801" s="105"/>
      <c r="Q801" s="105"/>
      <c r="R801" s="105"/>
      <c r="S801" s="105"/>
    </row>
    <row r="802" spans="2:19" s="104" customFormat="1" ht="15" customHeight="1" x14ac:dyDescent="0.2">
      <c r="B802" s="105"/>
      <c r="C802" s="99"/>
      <c r="D802" s="105"/>
      <c r="E802" s="105"/>
      <c r="F802" s="105"/>
      <c r="G802" s="105"/>
      <c r="H802" s="105"/>
      <c r="I802" s="105"/>
      <c r="J802" s="105"/>
      <c r="K802" s="105"/>
      <c r="L802" s="105"/>
      <c r="M802" s="109"/>
      <c r="N802" s="105"/>
      <c r="O802" s="105"/>
      <c r="P802" s="105"/>
      <c r="Q802" s="105"/>
      <c r="R802" s="105"/>
      <c r="S802" s="105"/>
    </row>
    <row r="803" spans="2:19" s="104" customFormat="1" ht="15" customHeight="1" x14ac:dyDescent="0.2">
      <c r="B803" s="105"/>
      <c r="C803" s="99"/>
      <c r="D803" s="105"/>
      <c r="E803" s="105"/>
      <c r="F803" s="105"/>
      <c r="G803" s="105"/>
      <c r="H803" s="105"/>
      <c r="I803" s="105"/>
      <c r="J803" s="105"/>
      <c r="K803" s="105"/>
      <c r="L803" s="105"/>
      <c r="M803" s="109"/>
      <c r="N803" s="105"/>
      <c r="O803" s="105"/>
      <c r="P803" s="105"/>
      <c r="Q803" s="105"/>
      <c r="R803" s="105"/>
      <c r="S803" s="105"/>
    </row>
    <row r="804" spans="2:19" s="104" customFormat="1" ht="15" customHeight="1" x14ac:dyDescent="0.2">
      <c r="B804" s="105"/>
      <c r="C804" s="99"/>
      <c r="D804" s="105"/>
      <c r="E804" s="105"/>
      <c r="F804" s="105"/>
      <c r="G804" s="105"/>
      <c r="H804" s="105"/>
      <c r="I804" s="105"/>
      <c r="J804" s="105"/>
      <c r="K804" s="105"/>
      <c r="L804" s="105"/>
      <c r="M804" s="109"/>
      <c r="N804" s="105"/>
      <c r="O804" s="105"/>
      <c r="P804" s="105"/>
      <c r="Q804" s="105"/>
      <c r="R804" s="105"/>
      <c r="S804" s="105"/>
    </row>
    <row r="805" spans="2:19" s="104" customFormat="1" ht="15" customHeight="1" x14ac:dyDescent="0.2">
      <c r="B805" s="105"/>
      <c r="C805" s="99"/>
      <c r="D805" s="105"/>
      <c r="E805" s="105"/>
      <c r="F805" s="105"/>
      <c r="G805" s="105"/>
      <c r="H805" s="105"/>
      <c r="I805" s="105"/>
      <c r="J805" s="105"/>
      <c r="K805" s="105"/>
      <c r="L805" s="105"/>
      <c r="M805" s="109"/>
      <c r="N805" s="105"/>
      <c r="O805" s="105"/>
      <c r="P805" s="105"/>
      <c r="Q805" s="105"/>
      <c r="R805" s="105"/>
      <c r="S805" s="105"/>
    </row>
    <row r="806" spans="2:19" s="104" customFormat="1" ht="15" customHeight="1" x14ac:dyDescent="0.2">
      <c r="B806" s="105"/>
      <c r="C806" s="99"/>
      <c r="D806" s="105"/>
      <c r="E806" s="105"/>
      <c r="F806" s="105"/>
      <c r="G806" s="105"/>
      <c r="H806" s="105"/>
      <c r="I806" s="105"/>
      <c r="J806" s="105"/>
      <c r="K806" s="105"/>
      <c r="L806" s="105"/>
      <c r="M806" s="109"/>
      <c r="N806" s="105"/>
      <c r="O806" s="105"/>
      <c r="P806" s="105"/>
      <c r="Q806" s="105"/>
      <c r="R806" s="105"/>
      <c r="S806" s="105"/>
    </row>
    <row r="807" spans="2:19" s="104" customFormat="1" ht="15" customHeight="1" x14ac:dyDescent="0.2">
      <c r="B807" s="105"/>
      <c r="C807" s="99"/>
      <c r="D807" s="105"/>
      <c r="E807" s="105"/>
      <c r="F807" s="105"/>
      <c r="G807" s="105"/>
      <c r="H807" s="105"/>
      <c r="I807" s="105"/>
      <c r="J807" s="105"/>
      <c r="K807" s="105"/>
      <c r="L807" s="105"/>
      <c r="M807" s="109"/>
      <c r="N807" s="105"/>
      <c r="O807" s="105"/>
      <c r="P807" s="105"/>
      <c r="Q807" s="105"/>
      <c r="R807" s="105"/>
      <c r="S807" s="105"/>
    </row>
    <row r="808" spans="2:19" s="104" customFormat="1" ht="15" customHeight="1" x14ac:dyDescent="0.2">
      <c r="B808" s="105"/>
      <c r="C808" s="99"/>
      <c r="D808" s="105"/>
      <c r="E808" s="105"/>
      <c r="F808" s="105"/>
      <c r="G808" s="105"/>
      <c r="H808" s="105"/>
      <c r="I808" s="105"/>
      <c r="J808" s="105"/>
      <c r="K808" s="105"/>
      <c r="L808" s="105"/>
      <c r="M808" s="109"/>
      <c r="N808" s="105"/>
      <c r="O808" s="105"/>
      <c r="P808" s="105"/>
      <c r="Q808" s="105"/>
      <c r="R808" s="105"/>
      <c r="S808" s="105"/>
    </row>
    <row r="809" spans="2:19" s="104" customFormat="1" ht="15" customHeight="1" x14ac:dyDescent="0.2">
      <c r="B809" s="105"/>
      <c r="C809" s="99"/>
      <c r="D809" s="105"/>
      <c r="E809" s="105"/>
      <c r="F809" s="105"/>
      <c r="G809" s="105"/>
      <c r="H809" s="105"/>
      <c r="I809" s="105"/>
      <c r="J809" s="105"/>
      <c r="K809" s="105"/>
      <c r="L809" s="105"/>
      <c r="M809" s="109"/>
      <c r="N809" s="105"/>
      <c r="O809" s="105"/>
      <c r="P809" s="105"/>
      <c r="Q809" s="105"/>
      <c r="R809" s="105"/>
      <c r="S809" s="105"/>
    </row>
    <row r="810" spans="2:19" s="104" customFormat="1" ht="15" customHeight="1" x14ac:dyDescent="0.2">
      <c r="B810" s="105"/>
      <c r="C810" s="99"/>
      <c r="D810" s="105"/>
      <c r="E810" s="105"/>
      <c r="F810" s="105"/>
      <c r="G810" s="105"/>
      <c r="H810" s="105"/>
      <c r="I810" s="105"/>
      <c r="J810" s="105"/>
      <c r="K810" s="105"/>
      <c r="L810" s="105"/>
      <c r="M810" s="109"/>
      <c r="N810" s="105"/>
      <c r="O810" s="105"/>
      <c r="P810" s="105"/>
      <c r="Q810" s="105"/>
      <c r="R810" s="105"/>
      <c r="S810" s="105"/>
    </row>
    <row r="811" spans="2:19" s="104" customFormat="1" ht="15" customHeight="1" x14ac:dyDescent="0.2">
      <c r="B811" s="105"/>
      <c r="C811" s="99"/>
      <c r="D811" s="105"/>
      <c r="E811" s="105"/>
      <c r="F811" s="105"/>
      <c r="G811" s="105"/>
      <c r="H811" s="105"/>
      <c r="I811" s="105"/>
      <c r="J811" s="105"/>
      <c r="K811" s="105"/>
      <c r="L811" s="105"/>
      <c r="M811" s="109"/>
      <c r="N811" s="105"/>
      <c r="O811" s="105"/>
      <c r="P811" s="105"/>
      <c r="Q811" s="105"/>
      <c r="R811" s="105"/>
      <c r="S811" s="105"/>
    </row>
    <row r="812" spans="2:19" s="104" customFormat="1" ht="15" customHeight="1" x14ac:dyDescent="0.2">
      <c r="B812" s="105"/>
      <c r="C812" s="99"/>
      <c r="D812" s="105"/>
      <c r="E812" s="105"/>
      <c r="F812" s="105"/>
      <c r="G812" s="105"/>
      <c r="H812" s="105"/>
      <c r="I812" s="105"/>
      <c r="J812" s="105"/>
      <c r="K812" s="105"/>
      <c r="L812" s="105"/>
      <c r="M812" s="109"/>
      <c r="N812" s="105"/>
      <c r="O812" s="105"/>
      <c r="P812" s="105"/>
      <c r="Q812" s="105"/>
      <c r="R812" s="105"/>
      <c r="S812" s="105"/>
    </row>
    <row r="813" spans="2:19" s="104" customFormat="1" ht="15" customHeight="1" x14ac:dyDescent="0.2">
      <c r="B813" s="105"/>
      <c r="C813" s="99"/>
      <c r="D813" s="105"/>
      <c r="E813" s="105"/>
      <c r="F813" s="105"/>
      <c r="G813" s="105"/>
      <c r="H813" s="105"/>
      <c r="I813" s="105"/>
      <c r="J813" s="105"/>
      <c r="K813" s="105"/>
      <c r="L813" s="105"/>
      <c r="M813" s="109"/>
      <c r="N813" s="105"/>
      <c r="O813" s="105"/>
      <c r="P813" s="105"/>
      <c r="Q813" s="105"/>
      <c r="R813" s="105"/>
      <c r="S813" s="105"/>
    </row>
    <row r="814" spans="2:19" s="104" customFormat="1" ht="15" customHeight="1" x14ac:dyDescent="0.2">
      <c r="B814" s="105"/>
      <c r="C814" s="99"/>
      <c r="D814" s="105"/>
      <c r="E814" s="105"/>
      <c r="F814" s="105"/>
      <c r="G814" s="105"/>
      <c r="H814" s="105"/>
      <c r="I814" s="105"/>
      <c r="J814" s="105"/>
      <c r="K814" s="105"/>
      <c r="L814" s="105"/>
      <c r="M814" s="109"/>
      <c r="N814" s="105"/>
      <c r="O814" s="105"/>
      <c r="P814" s="105"/>
      <c r="Q814" s="105"/>
      <c r="R814" s="105"/>
      <c r="S814" s="105"/>
    </row>
    <row r="815" spans="2:19" s="104" customFormat="1" ht="15" customHeight="1" x14ac:dyDescent="0.2">
      <c r="B815" s="105"/>
      <c r="C815" s="99"/>
      <c r="D815" s="105"/>
      <c r="E815" s="105"/>
      <c r="F815" s="105"/>
      <c r="G815" s="105"/>
      <c r="H815" s="105"/>
      <c r="I815" s="105"/>
      <c r="J815" s="105"/>
      <c r="K815" s="105"/>
      <c r="L815" s="105"/>
      <c r="M815" s="109"/>
      <c r="N815" s="105"/>
      <c r="O815" s="105"/>
      <c r="P815" s="105"/>
      <c r="Q815" s="105"/>
      <c r="R815" s="105"/>
      <c r="S815" s="105"/>
    </row>
    <row r="816" spans="2:19" s="104" customFormat="1" ht="15" customHeight="1" x14ac:dyDescent="0.2">
      <c r="B816" s="105"/>
      <c r="C816" s="99"/>
      <c r="D816" s="105"/>
      <c r="E816" s="105"/>
      <c r="F816" s="105"/>
      <c r="G816" s="105"/>
      <c r="H816" s="105"/>
      <c r="I816" s="105"/>
      <c r="J816" s="105"/>
      <c r="K816" s="105"/>
      <c r="L816" s="105"/>
      <c r="M816" s="109"/>
      <c r="N816" s="105"/>
      <c r="O816" s="105"/>
      <c r="P816" s="105"/>
      <c r="Q816" s="105"/>
      <c r="R816" s="105"/>
      <c r="S816" s="105"/>
    </row>
    <row r="817" spans="2:19" s="104" customFormat="1" ht="15" customHeight="1" x14ac:dyDescent="0.2">
      <c r="B817" s="105"/>
      <c r="C817" s="99"/>
      <c r="D817" s="105"/>
      <c r="E817" s="105"/>
      <c r="F817" s="105"/>
      <c r="G817" s="105"/>
      <c r="H817" s="105"/>
      <c r="I817" s="105"/>
      <c r="J817" s="105"/>
      <c r="K817" s="105"/>
      <c r="L817" s="105"/>
      <c r="M817" s="109"/>
      <c r="N817" s="105"/>
      <c r="O817" s="105"/>
      <c r="P817" s="105"/>
      <c r="Q817" s="105"/>
      <c r="R817" s="105"/>
      <c r="S817" s="105"/>
    </row>
    <row r="818" spans="2:19" s="104" customFormat="1" ht="15" customHeight="1" x14ac:dyDescent="0.2">
      <c r="B818" s="105"/>
      <c r="C818" s="99"/>
      <c r="D818" s="105"/>
      <c r="E818" s="105"/>
      <c r="F818" s="105"/>
      <c r="G818" s="105"/>
      <c r="H818" s="105"/>
      <c r="I818" s="105"/>
      <c r="J818" s="105"/>
      <c r="K818" s="105"/>
      <c r="L818" s="105"/>
      <c r="M818" s="109"/>
      <c r="N818" s="105"/>
      <c r="O818" s="105"/>
      <c r="P818" s="105"/>
      <c r="Q818" s="105"/>
      <c r="R818" s="105"/>
      <c r="S818" s="105"/>
    </row>
    <row r="819" spans="2:19" s="104" customFormat="1" ht="15" customHeight="1" x14ac:dyDescent="0.2">
      <c r="B819" s="105"/>
      <c r="C819" s="99"/>
      <c r="D819" s="105"/>
      <c r="E819" s="105"/>
      <c r="F819" s="105"/>
      <c r="G819" s="105"/>
      <c r="H819" s="105"/>
      <c r="I819" s="105"/>
      <c r="J819" s="105"/>
      <c r="K819" s="105"/>
      <c r="L819" s="105"/>
      <c r="M819" s="109"/>
      <c r="N819" s="105"/>
      <c r="O819" s="105"/>
      <c r="P819" s="105"/>
      <c r="Q819" s="105"/>
      <c r="R819" s="105"/>
      <c r="S819" s="105"/>
    </row>
    <row r="820" spans="2:19" s="104" customFormat="1" ht="15" customHeight="1" x14ac:dyDescent="0.2">
      <c r="B820" s="105"/>
      <c r="C820" s="99"/>
      <c r="D820" s="105"/>
      <c r="E820" s="105"/>
      <c r="F820" s="105"/>
      <c r="G820" s="105"/>
      <c r="H820" s="105"/>
      <c r="I820" s="105"/>
      <c r="J820" s="105"/>
      <c r="K820" s="105"/>
      <c r="L820" s="105"/>
      <c r="M820" s="109"/>
      <c r="N820" s="105"/>
      <c r="O820" s="105"/>
      <c r="P820" s="105"/>
      <c r="Q820" s="105"/>
      <c r="R820" s="105"/>
      <c r="S820" s="105"/>
    </row>
    <row r="821" spans="2:19" s="104" customFormat="1" ht="15" customHeight="1" x14ac:dyDescent="0.2">
      <c r="B821" s="105"/>
      <c r="C821" s="99"/>
      <c r="D821" s="105"/>
      <c r="E821" s="105"/>
      <c r="F821" s="105"/>
      <c r="G821" s="105"/>
      <c r="H821" s="105"/>
      <c r="I821" s="105"/>
      <c r="J821" s="105"/>
      <c r="K821" s="105"/>
      <c r="L821" s="105"/>
      <c r="M821" s="109"/>
      <c r="N821" s="105"/>
      <c r="O821" s="105"/>
      <c r="P821" s="105"/>
      <c r="Q821" s="105"/>
      <c r="R821" s="105"/>
      <c r="S821" s="105"/>
    </row>
    <row r="822" spans="2:19" s="104" customFormat="1" ht="15" customHeight="1" x14ac:dyDescent="0.2">
      <c r="B822" s="105"/>
      <c r="C822" s="99"/>
      <c r="D822" s="105"/>
      <c r="E822" s="105"/>
      <c r="F822" s="105"/>
      <c r="G822" s="105"/>
      <c r="H822" s="105"/>
      <c r="I822" s="105"/>
      <c r="J822" s="105"/>
      <c r="K822" s="105"/>
      <c r="L822" s="105"/>
      <c r="M822" s="109"/>
      <c r="N822" s="105"/>
      <c r="O822" s="105"/>
      <c r="P822" s="105"/>
      <c r="Q822" s="105"/>
      <c r="R822" s="105"/>
      <c r="S822" s="105"/>
    </row>
    <row r="823" spans="2:19" s="104" customFormat="1" ht="15" customHeight="1" x14ac:dyDescent="0.2">
      <c r="B823" s="105"/>
      <c r="C823" s="99"/>
      <c r="D823" s="105"/>
      <c r="E823" s="105"/>
      <c r="F823" s="105"/>
      <c r="G823" s="105"/>
      <c r="H823" s="105"/>
      <c r="I823" s="105"/>
      <c r="J823" s="105"/>
      <c r="K823" s="105"/>
      <c r="L823" s="105"/>
      <c r="M823" s="109"/>
      <c r="N823" s="105"/>
      <c r="O823" s="105"/>
      <c r="P823" s="105"/>
      <c r="Q823" s="105"/>
      <c r="R823" s="105"/>
      <c r="S823" s="105"/>
    </row>
    <row r="824" spans="2:19" s="104" customFormat="1" ht="15" customHeight="1" x14ac:dyDescent="0.2">
      <c r="B824" s="105"/>
      <c r="C824" s="99"/>
      <c r="D824" s="105"/>
      <c r="E824" s="105"/>
      <c r="F824" s="105"/>
      <c r="G824" s="105"/>
      <c r="H824" s="105"/>
      <c r="I824" s="105"/>
      <c r="J824" s="105"/>
      <c r="K824" s="105"/>
      <c r="L824" s="105"/>
      <c r="M824" s="109"/>
      <c r="N824" s="105"/>
      <c r="O824" s="105"/>
      <c r="P824" s="105"/>
      <c r="Q824" s="105"/>
      <c r="R824" s="105"/>
      <c r="S824" s="105"/>
    </row>
    <row r="825" spans="2:19" s="104" customFormat="1" ht="15" customHeight="1" x14ac:dyDescent="0.2">
      <c r="B825" s="105"/>
      <c r="C825" s="99"/>
      <c r="D825" s="105"/>
      <c r="E825" s="105"/>
      <c r="F825" s="105"/>
      <c r="G825" s="105"/>
      <c r="H825" s="105"/>
      <c r="I825" s="105"/>
      <c r="J825" s="105"/>
      <c r="K825" s="105"/>
      <c r="L825" s="105"/>
      <c r="M825" s="109"/>
      <c r="N825" s="105"/>
      <c r="O825" s="105"/>
      <c r="P825" s="105"/>
      <c r="Q825" s="105"/>
      <c r="R825" s="105"/>
      <c r="S825" s="105"/>
    </row>
    <row r="826" spans="2:19" s="104" customFormat="1" ht="15" customHeight="1" x14ac:dyDescent="0.2">
      <c r="B826" s="105"/>
      <c r="C826" s="99"/>
      <c r="D826" s="105"/>
      <c r="E826" s="105"/>
      <c r="F826" s="105"/>
      <c r="G826" s="105"/>
      <c r="H826" s="105"/>
      <c r="I826" s="105"/>
      <c r="J826" s="105"/>
      <c r="K826" s="105"/>
      <c r="L826" s="105"/>
      <c r="M826" s="109"/>
      <c r="N826" s="105"/>
      <c r="O826" s="105"/>
      <c r="P826" s="105"/>
      <c r="Q826" s="105"/>
      <c r="R826" s="105"/>
      <c r="S826" s="105"/>
    </row>
    <row r="827" spans="2:19" s="104" customFormat="1" ht="15" customHeight="1" x14ac:dyDescent="0.2">
      <c r="B827" s="105"/>
      <c r="C827" s="99"/>
      <c r="D827" s="105"/>
      <c r="E827" s="105"/>
      <c r="F827" s="105"/>
      <c r="G827" s="105"/>
      <c r="H827" s="105"/>
      <c r="I827" s="105"/>
      <c r="J827" s="105"/>
      <c r="K827" s="105"/>
      <c r="L827" s="105"/>
      <c r="M827" s="109"/>
      <c r="N827" s="105"/>
      <c r="O827" s="105"/>
      <c r="P827" s="105"/>
      <c r="Q827" s="105"/>
      <c r="R827" s="105"/>
      <c r="S827" s="105"/>
    </row>
    <row r="828" spans="2:19" s="104" customFormat="1" ht="15" customHeight="1" x14ac:dyDescent="0.2">
      <c r="B828" s="105"/>
      <c r="C828" s="99"/>
      <c r="D828" s="105"/>
      <c r="E828" s="105"/>
      <c r="F828" s="105"/>
      <c r="G828" s="105"/>
      <c r="H828" s="105"/>
      <c r="I828" s="105"/>
      <c r="J828" s="105"/>
      <c r="K828" s="105"/>
      <c r="L828" s="105"/>
      <c r="M828" s="109"/>
      <c r="N828" s="105"/>
      <c r="O828" s="105"/>
      <c r="P828" s="105"/>
      <c r="Q828" s="105"/>
      <c r="R828" s="105"/>
      <c r="S828" s="105"/>
    </row>
    <row r="829" spans="2:19" s="104" customFormat="1" ht="15" customHeight="1" x14ac:dyDescent="0.2">
      <c r="B829" s="105"/>
      <c r="C829" s="99"/>
      <c r="D829" s="105"/>
      <c r="E829" s="105"/>
      <c r="F829" s="105"/>
      <c r="G829" s="105"/>
      <c r="H829" s="105"/>
      <c r="I829" s="105"/>
      <c r="J829" s="105"/>
      <c r="K829" s="105"/>
      <c r="L829" s="105"/>
      <c r="M829" s="109"/>
      <c r="N829" s="105"/>
      <c r="O829" s="105"/>
      <c r="P829" s="105"/>
      <c r="Q829" s="105"/>
      <c r="R829" s="105"/>
      <c r="S829" s="105"/>
    </row>
    <row r="830" spans="2:19" s="104" customFormat="1" ht="15" customHeight="1" x14ac:dyDescent="0.2">
      <c r="B830" s="105"/>
      <c r="C830" s="99"/>
      <c r="D830" s="105"/>
      <c r="E830" s="105"/>
      <c r="F830" s="105"/>
      <c r="G830" s="105"/>
      <c r="H830" s="105"/>
      <c r="I830" s="105"/>
      <c r="J830" s="105"/>
      <c r="K830" s="105"/>
      <c r="L830" s="105"/>
      <c r="M830" s="109"/>
      <c r="N830" s="105"/>
      <c r="O830" s="105"/>
      <c r="P830" s="105"/>
      <c r="Q830" s="105"/>
      <c r="R830" s="105"/>
      <c r="S830" s="105"/>
    </row>
    <row r="831" spans="2:19" s="104" customFormat="1" ht="15" customHeight="1" x14ac:dyDescent="0.2">
      <c r="B831" s="105"/>
      <c r="C831" s="99"/>
      <c r="D831" s="105"/>
      <c r="E831" s="105"/>
      <c r="F831" s="105"/>
      <c r="G831" s="105"/>
      <c r="H831" s="105"/>
      <c r="I831" s="105"/>
      <c r="J831" s="105"/>
      <c r="K831" s="105"/>
      <c r="L831" s="105"/>
      <c r="M831" s="109"/>
      <c r="N831" s="105"/>
      <c r="O831" s="105"/>
      <c r="P831" s="105"/>
      <c r="Q831" s="105"/>
      <c r="R831" s="105"/>
      <c r="S831" s="105"/>
    </row>
    <row r="832" spans="2:19" s="104" customFormat="1" ht="15" customHeight="1" x14ac:dyDescent="0.2">
      <c r="B832" s="105"/>
      <c r="C832" s="99"/>
      <c r="D832" s="105"/>
      <c r="E832" s="105"/>
      <c r="F832" s="105"/>
      <c r="G832" s="105"/>
      <c r="H832" s="105"/>
      <c r="I832" s="105"/>
      <c r="J832" s="105"/>
      <c r="K832" s="105"/>
      <c r="L832" s="105"/>
      <c r="M832" s="109"/>
      <c r="N832" s="105"/>
      <c r="O832" s="105"/>
      <c r="P832" s="105"/>
      <c r="Q832" s="105"/>
      <c r="R832" s="105"/>
      <c r="S832" s="105"/>
    </row>
    <row r="833" spans="2:19" s="104" customFormat="1" ht="15" customHeight="1" x14ac:dyDescent="0.2">
      <c r="B833" s="105"/>
      <c r="C833" s="99"/>
      <c r="D833" s="105"/>
      <c r="E833" s="105"/>
      <c r="F833" s="105"/>
      <c r="G833" s="105"/>
      <c r="H833" s="105"/>
      <c r="I833" s="105"/>
      <c r="J833" s="105"/>
      <c r="K833" s="105"/>
      <c r="L833" s="105"/>
      <c r="M833" s="109"/>
      <c r="N833" s="105"/>
      <c r="O833" s="105"/>
      <c r="P833" s="105"/>
      <c r="Q833" s="105"/>
      <c r="R833" s="105"/>
      <c r="S833" s="105"/>
    </row>
    <row r="834" spans="2:19" s="104" customFormat="1" ht="15" customHeight="1" x14ac:dyDescent="0.2">
      <c r="B834" s="105"/>
      <c r="C834" s="99"/>
      <c r="D834" s="105"/>
      <c r="E834" s="105"/>
      <c r="F834" s="105"/>
      <c r="G834" s="105"/>
      <c r="H834" s="105"/>
      <c r="I834" s="105"/>
      <c r="J834" s="105"/>
      <c r="K834" s="105"/>
      <c r="L834" s="105"/>
      <c r="M834" s="109"/>
      <c r="N834" s="105"/>
      <c r="O834" s="105"/>
      <c r="P834" s="105"/>
      <c r="Q834" s="105"/>
      <c r="R834" s="105"/>
      <c r="S834" s="105"/>
    </row>
    <row r="835" spans="2:19" s="104" customFormat="1" ht="15" customHeight="1" x14ac:dyDescent="0.2">
      <c r="B835" s="105"/>
      <c r="C835" s="99"/>
      <c r="D835" s="105"/>
      <c r="E835" s="105"/>
      <c r="F835" s="105"/>
      <c r="G835" s="105"/>
      <c r="H835" s="105"/>
      <c r="I835" s="105"/>
      <c r="J835" s="105"/>
      <c r="K835" s="105"/>
      <c r="L835" s="105"/>
      <c r="M835" s="109"/>
      <c r="N835" s="105"/>
      <c r="O835" s="105"/>
      <c r="P835" s="105"/>
      <c r="Q835" s="105"/>
      <c r="R835" s="105"/>
      <c r="S835" s="105"/>
    </row>
    <row r="836" spans="2:19" s="104" customFormat="1" ht="15" customHeight="1" x14ac:dyDescent="0.2">
      <c r="B836" s="105"/>
      <c r="C836" s="99"/>
      <c r="D836" s="105"/>
      <c r="E836" s="105"/>
      <c r="F836" s="105"/>
      <c r="G836" s="105"/>
      <c r="H836" s="105"/>
      <c r="I836" s="105"/>
      <c r="J836" s="105"/>
      <c r="K836" s="105"/>
      <c r="L836" s="105"/>
      <c r="M836" s="109"/>
      <c r="N836" s="105"/>
      <c r="O836" s="105"/>
      <c r="P836" s="105"/>
      <c r="Q836" s="105"/>
      <c r="R836" s="105"/>
      <c r="S836" s="105"/>
    </row>
    <row r="837" spans="2:19" s="104" customFormat="1" ht="15" customHeight="1" x14ac:dyDescent="0.2">
      <c r="B837" s="105"/>
      <c r="C837" s="99"/>
      <c r="D837" s="105"/>
      <c r="E837" s="105"/>
      <c r="F837" s="105"/>
      <c r="G837" s="105"/>
      <c r="H837" s="105"/>
      <c r="I837" s="105"/>
      <c r="J837" s="105"/>
      <c r="K837" s="105"/>
      <c r="L837" s="105"/>
      <c r="M837" s="109"/>
      <c r="N837" s="105"/>
      <c r="O837" s="105"/>
      <c r="P837" s="105"/>
      <c r="Q837" s="105"/>
      <c r="R837" s="105"/>
      <c r="S837" s="105"/>
    </row>
    <row r="838" spans="2:19" s="104" customFormat="1" ht="15" customHeight="1" x14ac:dyDescent="0.2">
      <c r="B838" s="105"/>
      <c r="C838" s="99"/>
      <c r="D838" s="105"/>
      <c r="E838" s="105"/>
      <c r="F838" s="105"/>
      <c r="G838" s="105"/>
      <c r="H838" s="105"/>
      <c r="I838" s="105"/>
      <c r="J838" s="105"/>
      <c r="K838" s="105"/>
      <c r="L838" s="105"/>
      <c r="M838" s="109"/>
      <c r="N838" s="105"/>
      <c r="O838" s="105"/>
      <c r="P838" s="105"/>
      <c r="Q838" s="105"/>
      <c r="R838" s="105"/>
      <c r="S838" s="105"/>
    </row>
    <row r="839" spans="2:19" s="104" customFormat="1" ht="15" customHeight="1" x14ac:dyDescent="0.2">
      <c r="B839" s="105"/>
      <c r="C839" s="99"/>
      <c r="D839" s="105"/>
      <c r="E839" s="105"/>
      <c r="F839" s="105"/>
      <c r="G839" s="105"/>
      <c r="H839" s="105"/>
      <c r="I839" s="105"/>
      <c r="J839" s="105"/>
      <c r="K839" s="105"/>
      <c r="L839" s="105"/>
      <c r="M839" s="109"/>
      <c r="N839" s="105"/>
      <c r="O839" s="105"/>
      <c r="P839" s="105"/>
      <c r="Q839" s="105"/>
      <c r="R839" s="105"/>
      <c r="S839" s="105"/>
    </row>
    <row r="840" spans="2:19" s="104" customFormat="1" ht="15" customHeight="1" x14ac:dyDescent="0.2">
      <c r="B840" s="105"/>
      <c r="C840" s="99"/>
      <c r="D840" s="105"/>
      <c r="E840" s="105"/>
      <c r="F840" s="105"/>
      <c r="G840" s="105"/>
      <c r="H840" s="105"/>
      <c r="I840" s="105"/>
      <c r="J840" s="105"/>
      <c r="K840" s="105"/>
      <c r="L840" s="105"/>
      <c r="M840" s="109"/>
      <c r="N840" s="105"/>
      <c r="O840" s="105"/>
      <c r="P840" s="105"/>
      <c r="Q840" s="105"/>
      <c r="R840" s="105"/>
      <c r="S840" s="105"/>
    </row>
    <row r="841" spans="2:19" s="104" customFormat="1" ht="15" customHeight="1" x14ac:dyDescent="0.2">
      <c r="B841" s="105"/>
      <c r="C841" s="99"/>
      <c r="D841" s="105"/>
      <c r="E841" s="105"/>
      <c r="F841" s="105"/>
      <c r="G841" s="105"/>
      <c r="H841" s="105"/>
      <c r="I841" s="105"/>
      <c r="J841" s="105"/>
      <c r="K841" s="105"/>
      <c r="L841" s="105"/>
      <c r="M841" s="109"/>
      <c r="N841" s="105"/>
      <c r="O841" s="105"/>
      <c r="P841" s="105"/>
      <c r="Q841" s="105"/>
      <c r="R841" s="105"/>
      <c r="S841" s="105"/>
    </row>
    <row r="842" spans="2:19" s="104" customFormat="1" ht="15" customHeight="1" x14ac:dyDescent="0.2">
      <c r="B842" s="105"/>
      <c r="C842" s="99"/>
      <c r="D842" s="105"/>
      <c r="E842" s="105"/>
      <c r="F842" s="105"/>
      <c r="G842" s="105"/>
      <c r="H842" s="105"/>
      <c r="I842" s="105"/>
      <c r="J842" s="105"/>
      <c r="K842" s="105"/>
      <c r="L842" s="105"/>
      <c r="M842" s="109"/>
      <c r="N842" s="105"/>
      <c r="O842" s="105"/>
      <c r="P842" s="105"/>
      <c r="Q842" s="105"/>
      <c r="R842" s="105"/>
      <c r="S842" s="105"/>
    </row>
    <row r="843" spans="2:19" s="104" customFormat="1" ht="15" customHeight="1" x14ac:dyDescent="0.2">
      <c r="B843" s="105"/>
      <c r="C843" s="99"/>
      <c r="D843" s="105"/>
      <c r="E843" s="105"/>
      <c r="F843" s="105"/>
      <c r="G843" s="105"/>
      <c r="H843" s="105"/>
      <c r="I843" s="105"/>
      <c r="J843" s="105"/>
      <c r="K843" s="105"/>
      <c r="L843" s="105"/>
      <c r="M843" s="109"/>
      <c r="N843" s="105"/>
      <c r="O843" s="105"/>
      <c r="P843" s="105"/>
      <c r="Q843" s="105"/>
      <c r="R843" s="105"/>
      <c r="S843" s="105"/>
    </row>
  </sheetData>
  <autoFilter ref="M8:M228">
    <filterColumn colId="0">
      <filters>
        <filter val="1"/>
      </filters>
    </filterColumn>
  </autoFilter>
  <mergeCells count="86">
    <mergeCell ref="H6:H7"/>
    <mergeCell ref="C5:C7"/>
    <mergeCell ref="D5:D7"/>
    <mergeCell ref="E5:E7"/>
    <mergeCell ref="F5:F7"/>
    <mergeCell ref="G5:G7"/>
    <mergeCell ref="C9:C19"/>
    <mergeCell ref="D9:D19"/>
    <mergeCell ref="E9:E19"/>
    <mergeCell ref="F9:F19"/>
    <mergeCell ref="C20:C30"/>
    <mergeCell ref="D20:D30"/>
    <mergeCell ref="E20:E30"/>
    <mergeCell ref="F20:F30"/>
    <mergeCell ref="C31:C41"/>
    <mergeCell ref="D31:D41"/>
    <mergeCell ref="E31:E41"/>
    <mergeCell ref="F31:F41"/>
    <mergeCell ref="C42:C52"/>
    <mergeCell ref="D42:D52"/>
    <mergeCell ref="E42:E52"/>
    <mergeCell ref="F42:F52"/>
    <mergeCell ref="C53:C63"/>
    <mergeCell ref="D53:D63"/>
    <mergeCell ref="E53:E63"/>
    <mergeCell ref="F53:F63"/>
    <mergeCell ref="C64:C74"/>
    <mergeCell ref="D64:D74"/>
    <mergeCell ref="E64:E74"/>
    <mergeCell ref="F64:F74"/>
    <mergeCell ref="C75:C85"/>
    <mergeCell ref="D75:D85"/>
    <mergeCell ref="E75:E85"/>
    <mergeCell ref="F75:F85"/>
    <mergeCell ref="C86:C96"/>
    <mergeCell ref="D86:D96"/>
    <mergeCell ref="E86:E96"/>
    <mergeCell ref="F86:F96"/>
    <mergeCell ref="C97:C107"/>
    <mergeCell ref="D97:D107"/>
    <mergeCell ref="E97:E107"/>
    <mergeCell ref="F97:F107"/>
    <mergeCell ref="C108:C118"/>
    <mergeCell ref="D108:D118"/>
    <mergeCell ref="E108:E118"/>
    <mergeCell ref="F108:F118"/>
    <mergeCell ref="C119:C129"/>
    <mergeCell ref="D119:D129"/>
    <mergeCell ref="E119:E129"/>
    <mergeCell ref="F119:F129"/>
    <mergeCell ref="C130:C140"/>
    <mergeCell ref="D130:D140"/>
    <mergeCell ref="E130:E140"/>
    <mergeCell ref="F130:F140"/>
    <mergeCell ref="C141:C151"/>
    <mergeCell ref="D141:D151"/>
    <mergeCell ref="E141:E151"/>
    <mergeCell ref="F141:F151"/>
    <mergeCell ref="C152:C162"/>
    <mergeCell ref="D152:D162"/>
    <mergeCell ref="E152:E162"/>
    <mergeCell ref="F152:F162"/>
    <mergeCell ref="C163:C173"/>
    <mergeCell ref="D163:D173"/>
    <mergeCell ref="E163:E173"/>
    <mergeCell ref="F163:F173"/>
    <mergeCell ref="C174:C184"/>
    <mergeCell ref="D174:D184"/>
    <mergeCell ref="E174:E184"/>
    <mergeCell ref="F174:F184"/>
    <mergeCell ref="C185:C195"/>
    <mergeCell ref="D185:D195"/>
    <mergeCell ref="E185:E195"/>
    <mergeCell ref="F185:F195"/>
    <mergeCell ref="C196:C206"/>
    <mergeCell ref="D196:D206"/>
    <mergeCell ref="E196:E206"/>
    <mergeCell ref="F196:F206"/>
    <mergeCell ref="C207:C217"/>
    <mergeCell ref="D207:D217"/>
    <mergeCell ref="E207:E217"/>
    <mergeCell ref="F207:F217"/>
    <mergeCell ref="C218:C228"/>
    <mergeCell ref="D218:D228"/>
    <mergeCell ref="E218:E228"/>
    <mergeCell ref="F218:F228"/>
  </mergeCells>
  <conditionalFormatting sqref="C75:C85 C218">
    <cfRule type="expression" dxfId="237" priority="55" stopIfTrue="1">
      <formula>$N75=1</formula>
    </cfRule>
    <cfRule type="expression" dxfId="236" priority="56">
      <formula>$C75=$C64</formula>
    </cfRule>
    <cfRule type="expression" dxfId="235" priority="57">
      <formula>$N86=1</formula>
    </cfRule>
  </conditionalFormatting>
  <conditionalFormatting sqref="C86:C96">
    <cfRule type="expression" dxfId="234" priority="52" stopIfTrue="1">
      <formula>$N86=1</formula>
    </cfRule>
    <cfRule type="expression" dxfId="233" priority="53">
      <formula>$C86=$C75</formula>
    </cfRule>
    <cfRule type="expression" dxfId="232" priority="54">
      <formula>$N97=1</formula>
    </cfRule>
  </conditionalFormatting>
  <conditionalFormatting sqref="C97:C107">
    <cfRule type="expression" dxfId="231" priority="49" stopIfTrue="1">
      <formula>$N97=1</formula>
    </cfRule>
    <cfRule type="expression" dxfId="230" priority="50">
      <formula>$C97=$C86</formula>
    </cfRule>
    <cfRule type="expression" dxfId="229" priority="51">
      <formula>$N108=1</formula>
    </cfRule>
  </conditionalFormatting>
  <conditionalFormatting sqref="C108:C118">
    <cfRule type="expression" dxfId="228" priority="46" stopIfTrue="1">
      <formula>$N108=1</formula>
    </cfRule>
    <cfRule type="expression" dxfId="227" priority="47">
      <formula>$C108=$C97</formula>
    </cfRule>
    <cfRule type="expression" dxfId="226" priority="48">
      <formula>$N119=1</formula>
    </cfRule>
  </conditionalFormatting>
  <conditionalFormatting sqref="C119:C129">
    <cfRule type="expression" dxfId="225" priority="43" stopIfTrue="1">
      <formula>$N119=1</formula>
    </cfRule>
    <cfRule type="expression" dxfId="224" priority="44">
      <formula>$C119=$C108</formula>
    </cfRule>
    <cfRule type="expression" dxfId="223" priority="45">
      <formula>$N130=1</formula>
    </cfRule>
  </conditionalFormatting>
  <conditionalFormatting sqref="C130:C140">
    <cfRule type="expression" dxfId="222" priority="40" stopIfTrue="1">
      <formula>$N130=1</formula>
    </cfRule>
    <cfRule type="expression" dxfId="221" priority="41">
      <formula>$C130=$C119</formula>
    </cfRule>
    <cfRule type="expression" dxfId="220" priority="42">
      <formula>$N141=1</formula>
    </cfRule>
  </conditionalFormatting>
  <conditionalFormatting sqref="C141:C151">
    <cfRule type="expression" dxfId="219" priority="37" stopIfTrue="1">
      <formula>$N141=1</formula>
    </cfRule>
    <cfRule type="expression" dxfId="218" priority="38">
      <formula>$C141=$C130</formula>
    </cfRule>
    <cfRule type="expression" dxfId="217" priority="39">
      <formula>$N152=1</formula>
    </cfRule>
  </conditionalFormatting>
  <conditionalFormatting sqref="C152:C162">
    <cfRule type="expression" dxfId="216" priority="34" stopIfTrue="1">
      <formula>$N152=1</formula>
    </cfRule>
    <cfRule type="expression" dxfId="215" priority="35">
      <formula>$C152=$C141</formula>
    </cfRule>
    <cfRule type="expression" dxfId="214" priority="36">
      <formula>$N163=1</formula>
    </cfRule>
  </conditionalFormatting>
  <conditionalFormatting sqref="C163:C173">
    <cfRule type="expression" dxfId="213" priority="31" stopIfTrue="1">
      <formula>$N163=1</formula>
    </cfRule>
    <cfRule type="expression" dxfId="212" priority="32">
      <formula>$C163=$C152</formula>
    </cfRule>
    <cfRule type="expression" dxfId="211" priority="33">
      <formula>$N174=1</formula>
    </cfRule>
  </conditionalFormatting>
  <conditionalFormatting sqref="C174:C184">
    <cfRule type="expression" dxfId="210" priority="28" stopIfTrue="1">
      <formula>$N174=1</formula>
    </cfRule>
    <cfRule type="expression" dxfId="209" priority="29">
      <formula>$C174=$C163</formula>
    </cfRule>
    <cfRule type="expression" dxfId="208" priority="30">
      <formula>$N185=1</formula>
    </cfRule>
  </conditionalFormatting>
  <conditionalFormatting sqref="C185:C195">
    <cfRule type="expression" dxfId="207" priority="25" stopIfTrue="1">
      <formula>$N185=1</formula>
    </cfRule>
    <cfRule type="expression" dxfId="206" priority="26">
      <formula>$C185=$C174</formula>
    </cfRule>
    <cfRule type="expression" dxfId="205" priority="27">
      <formula>$N196=1</formula>
    </cfRule>
  </conditionalFormatting>
  <conditionalFormatting sqref="C196:C206">
    <cfRule type="expression" dxfId="204" priority="22" stopIfTrue="1">
      <formula>$N196=1</formula>
    </cfRule>
    <cfRule type="expression" dxfId="203" priority="23">
      <formula>$C196=$C185</formula>
    </cfRule>
    <cfRule type="expression" dxfId="202" priority="24">
      <formula>$N207=1</formula>
    </cfRule>
  </conditionalFormatting>
  <conditionalFormatting sqref="C207:C217">
    <cfRule type="expression" dxfId="201" priority="19" stopIfTrue="1">
      <formula>$N207=1</formula>
    </cfRule>
    <cfRule type="expression" dxfId="200" priority="20">
      <formula>$C207=$C196</formula>
    </cfRule>
    <cfRule type="expression" dxfId="199" priority="21">
      <formula>$N218=1</formula>
    </cfRule>
  </conditionalFormatting>
  <conditionalFormatting sqref="C20:C30">
    <cfRule type="expression" dxfId="198" priority="13" stopIfTrue="1">
      <formula>$N20=1</formula>
    </cfRule>
    <cfRule type="expression" dxfId="197" priority="14">
      <formula>$C20=$C9</formula>
    </cfRule>
    <cfRule type="expression" dxfId="196" priority="15">
      <formula>$N31=1</formula>
    </cfRule>
  </conditionalFormatting>
  <conditionalFormatting sqref="C31:C41">
    <cfRule type="expression" dxfId="195" priority="10" stopIfTrue="1">
      <formula>$N31=1</formula>
    </cfRule>
    <cfRule type="expression" dxfId="194" priority="11">
      <formula>$C31=$C20</formula>
    </cfRule>
    <cfRule type="expression" dxfId="193" priority="12">
      <formula>$N42=1</formula>
    </cfRule>
  </conditionalFormatting>
  <conditionalFormatting sqref="C42:C52">
    <cfRule type="expression" dxfId="192" priority="7" stopIfTrue="1">
      <formula>$N42=1</formula>
    </cfRule>
    <cfRule type="expression" dxfId="191" priority="8">
      <formula>$C42=$C31</formula>
    </cfRule>
    <cfRule type="expression" dxfId="190" priority="9">
      <formula>$N53=1</formula>
    </cfRule>
  </conditionalFormatting>
  <conditionalFormatting sqref="C53:C63">
    <cfRule type="expression" dxfId="189" priority="4" stopIfTrue="1">
      <formula>$N53=1</formula>
    </cfRule>
    <cfRule type="expression" dxfId="188" priority="5">
      <formula>$C53=$C42</formula>
    </cfRule>
    <cfRule type="expression" dxfId="187" priority="6">
      <formula>$N64=1</formula>
    </cfRule>
  </conditionalFormatting>
  <conditionalFormatting sqref="C64:C74">
    <cfRule type="expression" dxfId="186" priority="1" stopIfTrue="1">
      <formula>$N64=1</formula>
    </cfRule>
    <cfRule type="expression" dxfId="185" priority="2">
      <formula>$C64=$C53</formula>
    </cfRule>
    <cfRule type="expression" dxfId="184" priority="3">
      <formula>$N75=1</formula>
    </cfRule>
  </conditionalFormatting>
  <conditionalFormatting sqref="C226:C228">
    <cfRule type="expression" dxfId="183" priority="61" stopIfTrue="1">
      <formula>$N226=1</formula>
    </cfRule>
    <cfRule type="expression" dxfId="182" priority="62">
      <formula>$C226=$C215</formula>
    </cfRule>
    <cfRule type="expression" dxfId="181" priority="63">
      <formula>$N230=1</formula>
    </cfRule>
  </conditionalFormatting>
  <conditionalFormatting sqref="C219:C225">
    <cfRule type="expression" dxfId="180" priority="64" stopIfTrue="1">
      <formula>$N219=1</formula>
    </cfRule>
    <cfRule type="expression" dxfId="179" priority="65">
      <formula>$C219=$C208</formula>
    </cfRule>
    <cfRule type="expression" dxfId="178" priority="66">
      <formula>#REF!=1</formula>
    </cfRule>
  </conditionalFormatting>
  <printOptions horizontalCentered="1"/>
  <pageMargins left="0" right="0" top="0.51181102362204722" bottom="0.51181102362204722" header="0.51181102362204722" footer="0.15748031496062992"/>
  <pageSetup paperSize="9" scale="59" orientation="landscape" r:id="rId1"/>
  <headerFooter alignWithMargins="0"/>
  <rowBreaks count="1" manualBreakCount="1">
    <brk id="52"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indexed="11"/>
  </sheetPr>
  <dimension ref="A1:S845"/>
  <sheetViews>
    <sheetView showGridLines="0" view="pageBreakPreview" zoomScale="85" zoomScaleNormal="100" zoomScaleSheetLayoutView="85" workbookViewId="0">
      <selection activeCell="H12" sqref="H12"/>
    </sheetView>
  </sheetViews>
  <sheetFormatPr defaultColWidth="9.28515625" defaultRowHeight="12.75" x14ac:dyDescent="0.2"/>
  <cols>
    <col min="1" max="1" width="9.28515625" style="104"/>
    <col min="2" max="2" width="2.7109375" style="105" customWidth="1"/>
    <col min="3" max="3" width="18.140625" style="99" customWidth="1"/>
    <col min="4" max="4" width="30.140625" style="105" customWidth="1"/>
    <col min="5" max="5" width="45.7109375" style="105" customWidth="1"/>
    <col min="6" max="6" width="30.28515625" style="105" customWidth="1"/>
    <col min="7" max="7" width="17.7109375" style="105" customWidth="1"/>
    <col min="8" max="10" width="12.7109375" style="105" customWidth="1"/>
    <col min="11" max="11" width="2.7109375" style="105" customWidth="1"/>
    <col min="12" max="12" width="9.28515625" style="105"/>
    <col min="13" max="13" width="9.28515625" style="109" hidden="1" customWidth="1"/>
    <col min="14" max="19" width="9.28515625" style="105" hidden="1" customWidth="1"/>
    <col min="20" max="16384" width="9.28515625" style="105"/>
  </cols>
  <sheetData>
    <row r="1" spans="1:19" s="92" customFormat="1" ht="15" customHeight="1" x14ac:dyDescent="0.25">
      <c r="A1" s="91"/>
      <c r="C1" s="93" t="s">
        <v>68</v>
      </c>
      <c r="D1" s="93"/>
      <c r="E1" s="93"/>
      <c r="F1" s="93"/>
      <c r="G1" s="93"/>
      <c r="H1" s="93"/>
      <c r="I1" s="93"/>
      <c r="J1" s="93"/>
      <c r="M1" s="97"/>
    </row>
    <row r="2" spans="1:19" s="92" customFormat="1" ht="15" customHeight="1" x14ac:dyDescent="0.25">
      <c r="A2" s="91"/>
      <c r="M2" s="97"/>
    </row>
    <row r="3" spans="1:19" s="92" customFormat="1" ht="15" customHeight="1" x14ac:dyDescent="0.25">
      <c r="A3" s="91"/>
      <c r="C3" s="93" t="s">
        <v>69</v>
      </c>
      <c r="D3" s="93"/>
      <c r="E3" s="93"/>
      <c r="F3" s="93"/>
      <c r="G3" s="93"/>
      <c r="H3" s="93"/>
      <c r="I3" s="93"/>
      <c r="J3" s="93"/>
      <c r="M3" s="97"/>
    </row>
    <row r="4" spans="1:19" s="92" customFormat="1" ht="15" customHeight="1" x14ac:dyDescent="0.25">
      <c r="A4" s="91"/>
      <c r="M4" s="97"/>
    </row>
    <row r="5" spans="1:19" s="99" customFormat="1" ht="18" customHeight="1" x14ac:dyDescent="0.2">
      <c r="A5" s="98"/>
      <c r="C5" s="196" t="s">
        <v>62</v>
      </c>
      <c r="D5" s="199" t="s">
        <v>63</v>
      </c>
      <c r="E5" s="196" t="s">
        <v>64</v>
      </c>
      <c r="F5" s="208"/>
      <c r="G5" s="199" t="s">
        <v>70</v>
      </c>
      <c r="H5" s="100" t="s">
        <v>3</v>
      </c>
      <c r="I5" s="101" t="s">
        <v>4</v>
      </c>
      <c r="J5" s="102"/>
      <c r="M5" s="103"/>
    </row>
    <row r="6" spans="1:19" s="99" customFormat="1" ht="18" customHeight="1" x14ac:dyDescent="0.2">
      <c r="A6" s="98"/>
      <c r="C6" s="197"/>
      <c r="D6" s="200"/>
      <c r="E6" s="197"/>
      <c r="F6" s="209"/>
      <c r="G6" s="200"/>
      <c r="H6" s="174" t="str">
        <f>LEFT([1]Settings!$AB$2,4)+1 &amp; "/" &amp; RIGHT([1]Settings!$AB$2,2)+1</f>
        <v>2021/22</v>
      </c>
      <c r="I6" s="7" t="s">
        <v>5</v>
      </c>
      <c r="J6" s="7"/>
      <c r="M6" s="103"/>
    </row>
    <row r="7" spans="1:19" s="99" customFormat="1" ht="18" customHeight="1" x14ac:dyDescent="0.2">
      <c r="A7" s="98"/>
      <c r="C7" s="198"/>
      <c r="D7" s="201"/>
      <c r="E7" s="198"/>
      <c r="F7" s="210"/>
      <c r="G7" s="201"/>
      <c r="H7" s="176"/>
      <c r="I7" s="8" t="str">
        <f>LEFT([1]Settings!$AB$2,4)+2 &amp; "/" &amp; RIGHT([1]Settings!$AB$2,2)+2</f>
        <v>2022/23</v>
      </c>
      <c r="J7" s="8" t="str">
        <f>LEFT([1]Settings!$AB$2,4)+3 &amp; "/" &amp; RIGHT([1]Settings!$AB$2,2)+3</f>
        <v>2023/24</v>
      </c>
      <c r="M7" s="103"/>
    </row>
    <row r="8" spans="1:19" ht="15" customHeight="1" x14ac:dyDescent="0.2">
      <c r="C8" s="106"/>
      <c r="D8" s="107"/>
      <c r="E8" s="114">
        <v>1</v>
      </c>
      <c r="F8" s="115"/>
      <c r="G8" s="107"/>
      <c r="H8" s="108" t="s">
        <v>6</v>
      </c>
      <c r="I8" s="108" t="s">
        <v>6</v>
      </c>
      <c r="J8" s="108" t="s">
        <v>6</v>
      </c>
      <c r="M8" s="109" t="s">
        <v>33</v>
      </c>
      <c r="N8" s="105" t="s">
        <v>66</v>
      </c>
      <c r="O8" s="105" t="s">
        <v>67</v>
      </c>
    </row>
    <row r="9" spans="1:19" ht="15" customHeight="1" x14ac:dyDescent="0.2">
      <c r="A9" s="104">
        <v>1</v>
      </c>
      <c r="C9" s="192" t="s">
        <v>672</v>
      </c>
      <c r="D9" s="188" t="s">
        <v>673</v>
      </c>
      <c r="E9" s="202" t="s">
        <v>674</v>
      </c>
      <c r="F9" s="203" t="s">
        <v>675</v>
      </c>
      <c r="G9" s="110" t="s">
        <v>71</v>
      </c>
      <c r="H9" s="68">
        <v>499705</v>
      </c>
      <c r="I9" s="68">
        <v>496166</v>
      </c>
      <c r="J9" s="68">
        <v>518034</v>
      </c>
      <c r="M9" s="109">
        <f>IF(LEN(D9)&gt;2,IF(LEN(G9)&gt;2,1,0),0)</f>
        <v>1</v>
      </c>
      <c r="O9" s="105" t="str">
        <f>IFERROR(INDEX([1]Settings!$AE$4:$BF$200,MATCH($A9,[1]Settings!$AP$4:$AP$200,0),1),"")</f>
        <v>Urban Settlements Development Grant</v>
      </c>
      <c r="Q9" s="105">
        <v>1</v>
      </c>
      <c r="R9" s="105" t="str">
        <f>IFERROR(LOWER(RIGHT(LEFT(ADDRESS(1,Q9),2))),"")</f>
        <v>a</v>
      </c>
      <c r="S9" s="105">
        <f>IF(Q9&gt;1,1,IF(Q20&gt;1,1,0))</f>
        <v>0</v>
      </c>
    </row>
    <row r="10" spans="1:19" x14ac:dyDescent="0.2">
      <c r="C10" s="192"/>
      <c r="D10" s="188"/>
      <c r="E10" s="202" t="s">
        <v>662</v>
      </c>
      <c r="F10" s="203" t="s">
        <v>662</v>
      </c>
      <c r="G10" s="110" t="s">
        <v>72</v>
      </c>
      <c r="H10" s="68">
        <v>972431</v>
      </c>
      <c r="I10" s="68">
        <v>965545</v>
      </c>
      <c r="J10" s="68">
        <v>1008100</v>
      </c>
      <c r="M10" s="109">
        <f>IF(LEN(D9)&gt;2,IF(LEN(G10)&gt;2,1,0),0)</f>
        <v>1</v>
      </c>
    </row>
    <row r="11" spans="1:19" x14ac:dyDescent="0.2">
      <c r="C11" s="192"/>
      <c r="D11" s="188"/>
      <c r="E11" s="202" t="s">
        <v>662</v>
      </c>
      <c r="F11" s="203" t="s">
        <v>662</v>
      </c>
      <c r="G11" s="110" t="s">
        <v>73</v>
      </c>
      <c r="H11" s="68">
        <v>1291347</v>
      </c>
      <c r="I11" s="68">
        <v>1282202</v>
      </c>
      <c r="J11" s="68">
        <v>1338713</v>
      </c>
      <c r="M11" s="109">
        <f>IF(LEN(D9)&gt;2,IF(LEN(G11)&gt;2,1,0),0)</f>
        <v>1</v>
      </c>
    </row>
    <row r="12" spans="1:19" x14ac:dyDescent="0.2">
      <c r="C12" s="192"/>
      <c r="D12" s="188"/>
      <c r="E12" s="202" t="s">
        <v>662</v>
      </c>
      <c r="F12" s="203" t="s">
        <v>662</v>
      </c>
      <c r="G12" s="110" t="s">
        <v>74</v>
      </c>
      <c r="H12" s="68">
        <v>1213099</v>
      </c>
      <c r="I12" s="68">
        <v>1204509</v>
      </c>
      <c r="J12" s="68">
        <v>1257596</v>
      </c>
      <c r="M12" s="109">
        <f>IF(LEN(D9)&gt;2,IF(LEN(G12)&gt;2,1,0),0)</f>
        <v>1</v>
      </c>
    </row>
    <row r="13" spans="1:19" x14ac:dyDescent="0.2">
      <c r="C13" s="192"/>
      <c r="D13" s="188"/>
      <c r="E13" s="202" t="s">
        <v>662</v>
      </c>
      <c r="F13" s="203" t="s">
        <v>662</v>
      </c>
      <c r="G13" s="110" t="s">
        <v>75</v>
      </c>
      <c r="H13" s="68">
        <v>1051557</v>
      </c>
      <c r="I13" s="68">
        <v>1044111</v>
      </c>
      <c r="J13" s="68">
        <v>1090129</v>
      </c>
      <c r="M13" s="109">
        <f>IF(LEN(D9)&gt;2,IF(LEN(G13)&gt;2,1,0),0)</f>
        <v>1</v>
      </c>
    </row>
    <row r="14" spans="1:19" x14ac:dyDescent="0.2">
      <c r="C14" s="192"/>
      <c r="D14" s="188"/>
      <c r="E14" s="202" t="s">
        <v>662</v>
      </c>
      <c r="F14" s="203" t="s">
        <v>662</v>
      </c>
      <c r="G14" s="110" t="s">
        <v>76</v>
      </c>
      <c r="H14" s="68">
        <v>1288158</v>
      </c>
      <c r="I14" s="68">
        <v>1279036</v>
      </c>
      <c r="J14" s="68">
        <v>1335408</v>
      </c>
      <c r="M14" s="109">
        <f>IF(LEN(D9)&gt;2,IF(LEN(G14)&gt;2,1,0),0)</f>
        <v>1</v>
      </c>
    </row>
    <row r="15" spans="1:19" x14ac:dyDescent="0.2">
      <c r="C15" s="192"/>
      <c r="D15" s="188"/>
      <c r="E15" s="202" t="s">
        <v>662</v>
      </c>
      <c r="F15" s="203" t="s">
        <v>662</v>
      </c>
      <c r="G15" s="110" t="s">
        <v>77</v>
      </c>
      <c r="H15" s="68">
        <v>495269</v>
      </c>
      <c r="I15" s="68">
        <v>491759</v>
      </c>
      <c r="J15" s="68">
        <v>513434</v>
      </c>
      <c r="M15" s="109">
        <f>IF(LEN(D9)&gt;2,IF(LEN(G15)&gt;2,1,0),0)</f>
        <v>1</v>
      </c>
    </row>
    <row r="16" spans="1:19" x14ac:dyDescent="0.2">
      <c r="C16" s="192"/>
      <c r="D16" s="188"/>
      <c r="E16" s="202" t="s">
        <v>662</v>
      </c>
      <c r="F16" s="203" t="s">
        <v>662</v>
      </c>
      <c r="G16" s="110" t="s">
        <v>78</v>
      </c>
      <c r="H16" s="68">
        <v>593145</v>
      </c>
      <c r="I16" s="68">
        <v>588945</v>
      </c>
      <c r="J16" s="68">
        <v>614902</v>
      </c>
      <c r="M16" s="109">
        <f>IF(LEN(D9)&gt;2,IF(LEN(G16)&gt;2,1,0),0)</f>
        <v>1</v>
      </c>
    </row>
    <row r="17" spans="1:19" hidden="1" x14ac:dyDescent="0.2">
      <c r="C17" s="192"/>
      <c r="D17" s="188"/>
      <c r="E17" s="202" t="s">
        <v>662</v>
      </c>
      <c r="F17" s="203" t="s">
        <v>662</v>
      </c>
      <c r="G17" s="110"/>
      <c r="H17" s="68" t="s">
        <v>109</v>
      </c>
      <c r="I17" s="68" t="s">
        <v>109</v>
      </c>
      <c r="J17" s="68" t="s">
        <v>109</v>
      </c>
      <c r="M17" s="109">
        <f>IF(LEN(D9)&gt;2,IF(LEN(G17)&gt;2,1,0),0)</f>
        <v>0</v>
      </c>
    </row>
    <row r="18" spans="1:19" hidden="1" x14ac:dyDescent="0.2">
      <c r="C18" s="192"/>
      <c r="D18" s="188"/>
      <c r="E18" s="202" t="s">
        <v>662</v>
      </c>
      <c r="F18" s="203" t="s">
        <v>662</v>
      </c>
      <c r="G18" s="110"/>
      <c r="H18" s="78" t="s">
        <v>109</v>
      </c>
      <c r="I18" s="78" t="s">
        <v>109</v>
      </c>
      <c r="J18" s="78" t="s">
        <v>109</v>
      </c>
      <c r="M18" s="109">
        <f t="shared" ref="M18" si="0">IF(LEN(D$9)&gt;2,IF(LEN(G18)&gt;2,1,0),0)</f>
        <v>0</v>
      </c>
    </row>
    <row r="19" spans="1:19" x14ac:dyDescent="0.2">
      <c r="C19" s="190"/>
      <c r="D19" s="189"/>
      <c r="E19" s="204" t="s">
        <v>662</v>
      </c>
      <c r="F19" s="205" t="s">
        <v>662</v>
      </c>
      <c r="G19" s="111" t="s">
        <v>10</v>
      </c>
      <c r="H19" s="112">
        <v>7404711</v>
      </c>
      <c r="I19" s="112">
        <v>7352273</v>
      </c>
      <c r="J19" s="112">
        <v>7676316</v>
      </c>
      <c r="M19" s="109">
        <f>M9</f>
        <v>1</v>
      </c>
    </row>
    <row r="20" spans="1:19" hidden="1" x14ac:dyDescent="0.2">
      <c r="A20" s="104">
        <v>2</v>
      </c>
      <c r="C20" s="186" t="s">
        <v>676</v>
      </c>
      <c r="D20" s="188" t="s">
        <v>109</v>
      </c>
      <c r="E20" s="202" t="s">
        <v>677</v>
      </c>
      <c r="F20" s="203" t="s">
        <v>109</v>
      </c>
      <c r="G20" s="110" t="s">
        <v>71</v>
      </c>
      <c r="H20" s="68" t="s">
        <v>109</v>
      </c>
      <c r="I20" s="68" t="s">
        <v>109</v>
      </c>
      <c r="J20" s="68" t="s">
        <v>109</v>
      </c>
      <c r="M20" s="109">
        <f t="shared" ref="M20" si="1">IF(LEN(D20)&gt;2,IF(LEN(G20)&gt;2,1,0),0)</f>
        <v>0</v>
      </c>
      <c r="O20" s="105" t="str">
        <f>IFERROR(INDEX([1]Settings!$AE$4:$BF$200,MATCH($A20,[1]Settings!$AP$4:$AP$200,0),1),"")</f>
        <v/>
      </c>
      <c r="Q20" s="105">
        <f>IF(LEN(C20)&lt;2,0,IF(C20=C9,Q9+1,1))</f>
        <v>0</v>
      </c>
      <c r="R20" s="105" t="str">
        <f>IFERROR(LOWER(RIGHT(LEFT(ADDRESS(1,Q20),2))),"")</f>
        <v/>
      </c>
      <c r="S20" s="105">
        <f>IF(Q20&gt;1,1,IF(Q31&gt;1,1,0))</f>
        <v>0</v>
      </c>
    </row>
    <row r="21" spans="1:19" hidden="1" x14ac:dyDescent="0.2">
      <c r="C21" s="186"/>
      <c r="D21" s="188"/>
      <c r="E21" s="202" t="s">
        <v>662</v>
      </c>
      <c r="F21" s="203" t="s">
        <v>662</v>
      </c>
      <c r="G21" s="110" t="s">
        <v>72</v>
      </c>
      <c r="H21" s="68" t="s">
        <v>109</v>
      </c>
      <c r="I21" s="68" t="s">
        <v>109</v>
      </c>
      <c r="J21" s="68" t="s">
        <v>109</v>
      </c>
      <c r="M21" s="109">
        <f t="shared" ref="M21" si="2">IF(LEN(D20)&gt;2,IF(LEN(G21)&gt;2,1,0),0)</f>
        <v>0</v>
      </c>
    </row>
    <row r="22" spans="1:19" hidden="1" x14ac:dyDescent="0.2">
      <c r="C22" s="186"/>
      <c r="D22" s="188"/>
      <c r="E22" s="202" t="s">
        <v>662</v>
      </c>
      <c r="F22" s="203" t="s">
        <v>662</v>
      </c>
      <c r="G22" s="110" t="s">
        <v>73</v>
      </c>
      <c r="H22" s="68" t="s">
        <v>109</v>
      </c>
      <c r="I22" s="68" t="s">
        <v>109</v>
      </c>
      <c r="J22" s="68" t="s">
        <v>109</v>
      </c>
      <c r="M22" s="109">
        <f t="shared" ref="M22" si="3">IF(LEN(D20)&gt;2,IF(LEN(G22)&gt;2,1,0),0)</f>
        <v>0</v>
      </c>
    </row>
    <row r="23" spans="1:19" hidden="1" x14ac:dyDescent="0.2">
      <c r="C23" s="186"/>
      <c r="D23" s="188"/>
      <c r="E23" s="202" t="s">
        <v>662</v>
      </c>
      <c r="F23" s="203" t="s">
        <v>662</v>
      </c>
      <c r="G23" s="110" t="s">
        <v>74</v>
      </c>
      <c r="H23" s="68" t="s">
        <v>109</v>
      </c>
      <c r="I23" s="68" t="s">
        <v>109</v>
      </c>
      <c r="J23" s="68" t="s">
        <v>109</v>
      </c>
      <c r="M23" s="109">
        <f t="shared" ref="M23" si="4">IF(LEN(D20)&gt;2,IF(LEN(G23)&gt;2,1,0),0)</f>
        <v>0</v>
      </c>
    </row>
    <row r="24" spans="1:19" hidden="1" x14ac:dyDescent="0.2">
      <c r="C24" s="186"/>
      <c r="D24" s="188"/>
      <c r="E24" s="202" t="s">
        <v>662</v>
      </c>
      <c r="F24" s="203" t="s">
        <v>662</v>
      </c>
      <c r="G24" s="110" t="s">
        <v>75</v>
      </c>
      <c r="H24" s="68" t="s">
        <v>109</v>
      </c>
      <c r="I24" s="68" t="s">
        <v>109</v>
      </c>
      <c r="J24" s="68" t="s">
        <v>109</v>
      </c>
      <c r="M24" s="109">
        <f t="shared" ref="M24" si="5">IF(LEN(D20)&gt;2,IF(LEN(G24)&gt;2,1,0),0)</f>
        <v>0</v>
      </c>
    </row>
    <row r="25" spans="1:19" hidden="1" x14ac:dyDescent="0.2">
      <c r="C25" s="186"/>
      <c r="D25" s="188"/>
      <c r="E25" s="202" t="s">
        <v>662</v>
      </c>
      <c r="F25" s="203" t="s">
        <v>662</v>
      </c>
      <c r="G25" s="110" t="s">
        <v>76</v>
      </c>
      <c r="H25" s="68" t="s">
        <v>109</v>
      </c>
      <c r="I25" s="68" t="s">
        <v>109</v>
      </c>
      <c r="J25" s="68" t="s">
        <v>109</v>
      </c>
      <c r="M25" s="109">
        <f t="shared" ref="M25" si="6">IF(LEN(D20)&gt;2,IF(LEN(G25)&gt;2,1,0),0)</f>
        <v>0</v>
      </c>
    </row>
    <row r="26" spans="1:19" hidden="1" x14ac:dyDescent="0.2">
      <c r="C26" s="186"/>
      <c r="D26" s="188"/>
      <c r="E26" s="202" t="s">
        <v>662</v>
      </c>
      <c r="F26" s="203" t="s">
        <v>662</v>
      </c>
      <c r="G26" s="110" t="s">
        <v>77</v>
      </c>
      <c r="H26" s="68" t="s">
        <v>109</v>
      </c>
      <c r="I26" s="68" t="s">
        <v>109</v>
      </c>
      <c r="J26" s="68" t="s">
        <v>109</v>
      </c>
      <c r="M26" s="109">
        <f t="shared" ref="M26" si="7">IF(LEN(D20)&gt;2,IF(LEN(G26)&gt;2,1,0),0)</f>
        <v>0</v>
      </c>
    </row>
    <row r="27" spans="1:19" hidden="1" x14ac:dyDescent="0.2">
      <c r="C27" s="186"/>
      <c r="D27" s="188"/>
      <c r="E27" s="202" t="s">
        <v>662</v>
      </c>
      <c r="F27" s="203" t="s">
        <v>662</v>
      </c>
      <c r="G27" s="110" t="s">
        <v>78</v>
      </c>
      <c r="H27" s="68" t="s">
        <v>109</v>
      </c>
      <c r="I27" s="68" t="s">
        <v>109</v>
      </c>
      <c r="J27" s="68" t="s">
        <v>109</v>
      </c>
      <c r="M27" s="109">
        <f t="shared" ref="M27" si="8">IF(LEN(D20)&gt;2,IF(LEN(G27)&gt;2,1,0),0)</f>
        <v>0</v>
      </c>
    </row>
    <row r="28" spans="1:19" hidden="1" x14ac:dyDescent="0.2">
      <c r="C28" s="186"/>
      <c r="D28" s="188"/>
      <c r="E28" s="202" t="s">
        <v>662</v>
      </c>
      <c r="F28" s="203" t="s">
        <v>662</v>
      </c>
      <c r="G28" s="110"/>
      <c r="H28" s="68" t="s">
        <v>109</v>
      </c>
      <c r="I28" s="68" t="s">
        <v>109</v>
      </c>
      <c r="J28" s="68" t="s">
        <v>109</v>
      </c>
      <c r="M28" s="109">
        <f t="shared" ref="M28" si="9">IF(LEN(D20)&gt;2,IF(LEN(G28)&gt;2,1,0),0)</f>
        <v>0</v>
      </c>
    </row>
    <row r="29" spans="1:19" hidden="1" x14ac:dyDescent="0.2">
      <c r="C29" s="186"/>
      <c r="D29" s="188"/>
      <c r="E29" s="202" t="s">
        <v>662</v>
      </c>
      <c r="F29" s="203" t="s">
        <v>662</v>
      </c>
      <c r="G29" s="110"/>
      <c r="H29" s="78" t="s">
        <v>109</v>
      </c>
      <c r="I29" s="78" t="s">
        <v>109</v>
      </c>
      <c r="J29" s="78" t="s">
        <v>109</v>
      </c>
      <c r="M29" s="109">
        <f t="shared" ref="M29:M84" si="10">IF(LEN(D$9)&gt;2,IF(LEN(G29)&gt;2,1,0),0)</f>
        <v>0</v>
      </c>
    </row>
    <row r="30" spans="1:19" hidden="1" x14ac:dyDescent="0.2">
      <c r="C30" s="187"/>
      <c r="D30" s="189"/>
      <c r="E30" s="204" t="s">
        <v>662</v>
      </c>
      <c r="F30" s="205" t="s">
        <v>662</v>
      </c>
      <c r="G30" s="111" t="s">
        <v>10</v>
      </c>
      <c r="H30" s="112">
        <v>0</v>
      </c>
      <c r="I30" s="112">
        <v>0</v>
      </c>
      <c r="J30" s="112">
        <v>0</v>
      </c>
      <c r="M30" s="109">
        <f t="shared" ref="M30" si="11">M20</f>
        <v>0</v>
      </c>
    </row>
    <row r="31" spans="1:19" hidden="1" x14ac:dyDescent="0.2">
      <c r="A31" s="104">
        <v>3</v>
      </c>
      <c r="C31" s="186" t="str">
        <f>_xlfn.IFNA(INDEX([1]Settings!$AE$4:$BF$200,MATCH($A31,[1]Settings!$AP$4:$AP$200,0),2),"")
&amp; CHAR(10) &amp; _xlfn.IFNA("(Vote " &amp; INDEX([1]Settings!$AE$4:$BF$200,MATCH($A31,[1]Settings!$AP$4:$AP$200,0),3) &amp; ")","")</f>
        <v xml:space="preserve">
</v>
      </c>
      <c r="D31" s="188" t="str">
        <f>IF(S31=1,CONCATENATE("(" &amp; $R31&amp; ") ",IFERROR(INDEX([1]Settings!$AE$4:$BF$200,MATCH($A31,[1]Settings!$AP$4:$AP$200,0),1),"")),IFERROR(INDEX([1]Settings!$AE$4:$BF$200,MATCH($A31,[1]Settings!$AP$4:$AP$200,0),1),""))</f>
        <v/>
      </c>
      <c r="E31" s="202" t="str">
        <f>TRIM(IFERROR(INDEX([1]Settings!$AE$4:$BF$200,MATCH($O31,[1]Settings!$AV$4:$AV$200,0),24),""))&amp;"."</f>
        <v>.</v>
      </c>
      <c r="F31" s="203" t="str">
        <f>IFERROR(INDEX([1]Settings!$AE$4:$BF$200,MATCH($O31,[1]Settings!$AV$4:$AV$200,0),20),"")</f>
        <v/>
      </c>
      <c r="G31" s="110"/>
      <c r="H31" s="68" t="str">
        <f>IFERROR(INDEX([1]Current!$F$12:$AI$1281,MATCH($G31,[1]Current!$E$12:$E$1281,0),MATCH($O31,[1]Current!$F$5:$AI$5,0)),IFERROR(INDEX([1]Infrastructure!$F$12:$AF$1281,MATCH($G31,[1]Infrastructure!$E$12:$E$1281,0),MATCH($O31,[1]Infrastructure!$F$5:$AF$5,0)),IFERROR(INDEX('[1]Allocations-in-Kind'!$F$12:$AI$1281,MATCH($G31,'[1]Allocations-in-Kind'!$E$12:$E$1281,0),MATCH($O31,'[1]Allocations-in-Kind'!$F$5:$AI$5,0)),"")))</f>
        <v/>
      </c>
      <c r="I31" s="68" t="str">
        <f>IFERROR(INDEX([1]Current!$F$12:$AI$1281,MATCH($G31,[1]Current!$E$12:$E$1281,0),MATCH($O31,[1]Current!$F$5:$AI$5,0)+1),IFERROR(INDEX([1]Infrastructure!$F$12:$AF$1281,MATCH($G31,[1]Infrastructure!$E$12:$E$1281,0),MATCH($O31,[1]Infrastructure!$F$5:$AF$5,0)+1),IFERROR(INDEX('[1]Allocations-in-Kind'!$F$12:$AI$1281,MATCH($G31,'[1]Allocations-in-Kind'!$E$12:$E$1281,0),MATCH($O31,'[1]Allocations-in-Kind'!$F$5:$AI$5,0)+1),"")))</f>
        <v/>
      </c>
      <c r="J31" s="68" t="str">
        <f>IFERROR(INDEX([1]Current!$F$12:$AI$1281,MATCH($G31,[1]Current!$E$12:$E$1281,0),MATCH($O31,[1]Current!$F$5:$AI$5,0)+2),IFERROR(INDEX([1]Infrastructure!$F$12:$AF$1281,MATCH($G31,[1]Infrastructure!$E$12:$E$1281,0),MATCH($O31,[1]Infrastructure!$F$5:$AF$5,0)+2),IFERROR(INDEX('[1]Allocations-in-Kind'!$F$12:$AI$1281,MATCH($G31,'[1]Allocations-in-Kind'!$E$12:$E$1281,0),MATCH($O31,'[1]Allocations-in-Kind'!$F$5:$AI$5,0)+2),"")))</f>
        <v/>
      </c>
      <c r="M31" s="109">
        <f t="shared" ref="M31" si="12">IF(LEN(D31)&gt;2,IF(LEN(G31)&gt;2,1,0),0)</f>
        <v>0</v>
      </c>
      <c r="N31" s="105">
        <v>1</v>
      </c>
      <c r="O31" s="105" t="str">
        <f>IFERROR(INDEX([1]Settings!$AE$4:$BF$200,MATCH($A31,[1]Settings!$AP$4:$AP$200,0),1),"")</f>
        <v/>
      </c>
      <c r="Q31" s="105">
        <f>IF(LEN(C31)&lt;2,0,IF(C31=C20,Q20+1,1))</f>
        <v>0</v>
      </c>
      <c r="R31" s="105" t="str">
        <f>IFERROR(LOWER(RIGHT(LEFT(ADDRESS(1,Q31),2))),"")</f>
        <v/>
      </c>
      <c r="S31" s="105">
        <f>IF(Q31&gt;1,1,IF(Q42&gt;1,1,0))</f>
        <v>0</v>
      </c>
    </row>
    <row r="32" spans="1:19" hidden="1" x14ac:dyDescent="0.2">
      <c r="C32" s="186"/>
      <c r="D32" s="188"/>
      <c r="E32" s="202" t="str">
        <f>IFERROR(INDEX([1]Settings!$AE$4:$BF$200,MATCH($A32,[1]Settings!$AK$4:$AK$200,0),1),"")</f>
        <v>Comprehensive Agricultural Support Programme Grant</v>
      </c>
      <c r="F32" s="203" t="str">
        <f>IFERROR(INDEX([1]Settings!$AE$4:$BF$200,MATCH($A32,[1]Settings!$AK$4:$AK$200,0),1),"")</f>
        <v>Comprehensive Agricultural Support Programme Grant</v>
      </c>
      <c r="G32" s="110"/>
      <c r="H32" s="68" t="str">
        <f>IFERROR(INDEX([1]Current!$F$12:$AI$1281,MATCH($G32,[1]Current!$E$12:$E$1281,0),MATCH($O31,[1]Current!$F$5:$AI$5,0)),IFERROR(INDEX([1]Infrastructure!$F$12:$AF$1281,MATCH($G32,[1]Infrastructure!$E$12:$E$1281,0),MATCH($O31,[1]Infrastructure!$F$5:$AF$5,0)),IFERROR(INDEX('[1]Allocations-in-Kind'!$F$12:$AI$1281,MATCH($G32,'[1]Allocations-in-Kind'!$E$12:$E$1281,0),MATCH($O31,'[1]Allocations-in-Kind'!$F$5:$AI$5,0)),"")))</f>
        <v/>
      </c>
      <c r="I32" s="68" t="str">
        <f>IFERROR(INDEX([1]Current!$F$12:$AI$1281,MATCH($G32,[1]Current!$E$12:$E$1281,0),MATCH($O31,[1]Current!$F$5:$AI$5,0)+1),IFERROR(INDEX([1]Infrastructure!$F$12:$AF$1281,MATCH($G32,[1]Infrastructure!$E$12:$E$1281,0),MATCH($O31,[1]Infrastructure!$F$5:$AF$5,0)+1),IFERROR(INDEX('[1]Allocations-in-Kind'!$F$12:$AI$1281,MATCH($G32,'[1]Allocations-in-Kind'!$E$12:$E$1281,0),MATCH($O31,'[1]Allocations-in-Kind'!$F$5:$AI$5,0)+1),"")))</f>
        <v/>
      </c>
      <c r="J32" s="68" t="str">
        <f>IFERROR(INDEX([1]Current!$F$12:$AI$1281,MATCH($G32,[1]Current!$E$12:$E$1281,0),MATCH($O31,[1]Current!$F$5:$AI$5,0)+2),IFERROR(INDEX([1]Infrastructure!$F$12:$AF$1281,MATCH($G32,[1]Infrastructure!$E$12:$E$1281,0),MATCH($O31,[1]Infrastructure!$F$5:$AF$5,0)+2),IFERROR(INDEX('[1]Allocations-in-Kind'!$F$12:$AI$1281,MATCH($G32,'[1]Allocations-in-Kind'!$E$12:$E$1281,0),MATCH($O31,'[1]Allocations-in-Kind'!$F$5:$AI$5,0)+2),"")))</f>
        <v/>
      </c>
      <c r="M32" s="109">
        <f t="shared" ref="M32" si="13">IF(LEN(D31)&gt;2,IF(LEN(G32)&gt;2,1,0),0)</f>
        <v>0</v>
      </c>
    </row>
    <row r="33" spans="1:19" hidden="1" x14ac:dyDescent="0.2">
      <c r="C33" s="186"/>
      <c r="D33" s="188"/>
      <c r="E33" s="202" t="str">
        <f>IFERROR(INDEX([1]Settings!$AE$4:$BF$200,MATCH($A33,[1]Settings!$AK$4:$AK$200,0),1),"")</f>
        <v>Comprehensive Agricultural Support Programme Grant</v>
      </c>
      <c r="F33" s="203" t="str">
        <f>IFERROR(INDEX([1]Settings!$AE$4:$BF$200,MATCH($A33,[1]Settings!$AK$4:$AK$200,0),1),"")</f>
        <v>Comprehensive Agricultural Support Programme Grant</v>
      </c>
      <c r="G33" s="110"/>
      <c r="H33" s="68" t="str">
        <f>IFERROR(INDEX([1]Current!$F$12:$AI$1281,MATCH($G33,[1]Current!$E$12:$E$1281,0),MATCH($O31,[1]Current!$F$5:$AI$5,0)),IFERROR(INDEX([1]Infrastructure!$F$12:$AF$1281,MATCH($G33,[1]Infrastructure!$E$12:$E$1281,0),MATCH($O31,[1]Infrastructure!$F$5:$AF$5,0)),IFERROR(INDEX('[1]Allocations-in-Kind'!$F$12:$AI$1281,MATCH($G33,'[1]Allocations-in-Kind'!$E$12:$E$1281,0),MATCH($O31,'[1]Allocations-in-Kind'!$F$5:$AI$5,0)),"")))</f>
        <v/>
      </c>
      <c r="I33" s="68" t="str">
        <f>IFERROR(INDEX([1]Current!$F$12:$AI$1281,MATCH($G33,[1]Current!$E$12:$E$1281,0),MATCH($O31,[1]Current!$F$5:$AI$5,0)+1),IFERROR(INDEX([1]Infrastructure!$F$12:$AF$1281,MATCH($G33,[1]Infrastructure!$E$12:$E$1281,0),MATCH($O31,[1]Infrastructure!$F$5:$AF$5,0)+1),IFERROR(INDEX('[1]Allocations-in-Kind'!$F$12:$AI$1281,MATCH($G33,'[1]Allocations-in-Kind'!$E$12:$E$1281,0),MATCH($O31,'[1]Allocations-in-Kind'!$F$5:$AI$5,0)+1),"")))</f>
        <v/>
      </c>
      <c r="J33" s="68" t="str">
        <f>IFERROR(INDEX([1]Current!$F$12:$AI$1281,MATCH($G33,[1]Current!$E$12:$E$1281,0),MATCH($O31,[1]Current!$F$5:$AI$5,0)+2),IFERROR(INDEX([1]Infrastructure!$F$12:$AF$1281,MATCH($G33,[1]Infrastructure!$E$12:$E$1281,0),MATCH($O31,[1]Infrastructure!$F$5:$AF$5,0)+2),IFERROR(INDEX('[1]Allocations-in-Kind'!$F$12:$AI$1281,MATCH($G33,'[1]Allocations-in-Kind'!$E$12:$E$1281,0),MATCH($O31,'[1]Allocations-in-Kind'!$F$5:$AI$5,0)+2),"")))</f>
        <v/>
      </c>
      <c r="M33" s="109">
        <f t="shared" ref="M33" si="14">IF(LEN(D31)&gt;2,IF(LEN(G33)&gt;2,1,0),0)</f>
        <v>0</v>
      </c>
    </row>
    <row r="34" spans="1:19" hidden="1" x14ac:dyDescent="0.2">
      <c r="C34" s="186"/>
      <c r="D34" s="188"/>
      <c r="E34" s="202" t="str">
        <f>IFERROR(INDEX([1]Settings!$AE$4:$BF$200,MATCH($A34,[1]Settings!$AK$4:$AK$200,0),1),"")</f>
        <v>Comprehensive Agricultural Support Programme Grant</v>
      </c>
      <c r="F34" s="203" t="str">
        <f>IFERROR(INDEX([1]Settings!$AE$4:$BF$200,MATCH($A34,[1]Settings!$AK$4:$AK$200,0),1),"")</f>
        <v>Comprehensive Agricultural Support Programme Grant</v>
      </c>
      <c r="G34" s="110"/>
      <c r="H34" s="68" t="str">
        <f>IFERROR(INDEX([1]Current!$F$12:$AI$1281,MATCH($G34,[1]Current!$E$12:$E$1281,0),MATCH($O31,[1]Current!$F$5:$AI$5,0)),IFERROR(INDEX([1]Infrastructure!$F$12:$AF$1281,MATCH($G34,[1]Infrastructure!$E$12:$E$1281,0),MATCH($O31,[1]Infrastructure!$F$5:$AF$5,0)),IFERROR(INDEX('[1]Allocations-in-Kind'!$F$12:$AI$1281,MATCH($G34,'[1]Allocations-in-Kind'!$E$12:$E$1281,0),MATCH($O31,'[1]Allocations-in-Kind'!$F$5:$AI$5,0)),"")))</f>
        <v/>
      </c>
      <c r="I34" s="68" t="str">
        <f>IFERROR(INDEX([1]Current!$F$12:$AI$1281,MATCH($G34,[1]Current!$E$12:$E$1281,0),MATCH($O31,[1]Current!$F$5:$AI$5,0)+1),IFERROR(INDEX([1]Infrastructure!$F$12:$AF$1281,MATCH($G34,[1]Infrastructure!$E$12:$E$1281,0),MATCH($O31,[1]Infrastructure!$F$5:$AF$5,0)+1),IFERROR(INDEX('[1]Allocations-in-Kind'!$F$12:$AI$1281,MATCH($G34,'[1]Allocations-in-Kind'!$E$12:$E$1281,0),MATCH($O31,'[1]Allocations-in-Kind'!$F$5:$AI$5,0)+1),"")))</f>
        <v/>
      </c>
      <c r="J34" s="68" t="str">
        <f>IFERROR(INDEX([1]Current!$F$12:$AI$1281,MATCH($G34,[1]Current!$E$12:$E$1281,0),MATCH($O31,[1]Current!$F$5:$AI$5,0)+2),IFERROR(INDEX([1]Infrastructure!$F$12:$AF$1281,MATCH($G34,[1]Infrastructure!$E$12:$E$1281,0),MATCH($O31,[1]Infrastructure!$F$5:$AF$5,0)+2),IFERROR(INDEX('[1]Allocations-in-Kind'!$F$12:$AI$1281,MATCH($G34,'[1]Allocations-in-Kind'!$E$12:$E$1281,0),MATCH($O31,'[1]Allocations-in-Kind'!$F$5:$AI$5,0)+2),"")))</f>
        <v/>
      </c>
      <c r="M34" s="109">
        <f t="shared" ref="M34" si="15">IF(LEN(D31)&gt;2,IF(LEN(G34)&gt;2,1,0),0)</f>
        <v>0</v>
      </c>
    </row>
    <row r="35" spans="1:19" hidden="1" x14ac:dyDescent="0.2">
      <c r="C35" s="186"/>
      <c r="D35" s="188"/>
      <c r="E35" s="202" t="str">
        <f>IFERROR(INDEX([1]Settings!$AE$4:$BF$200,MATCH($A35,[1]Settings!$AK$4:$AK$200,0),1),"")</f>
        <v>Comprehensive Agricultural Support Programme Grant</v>
      </c>
      <c r="F35" s="203" t="str">
        <f>IFERROR(INDEX([1]Settings!$AE$4:$BF$200,MATCH($A35,[1]Settings!$AK$4:$AK$200,0),1),"")</f>
        <v>Comprehensive Agricultural Support Programme Grant</v>
      </c>
      <c r="G35" s="110"/>
      <c r="H35" s="68" t="str">
        <f>IFERROR(INDEX([1]Current!$F$12:$AI$1281,MATCH($G35,[1]Current!$E$12:$E$1281,0),MATCH($O31,[1]Current!$F$5:$AI$5,0)),IFERROR(INDEX([1]Infrastructure!$F$12:$AF$1281,MATCH($G35,[1]Infrastructure!$E$12:$E$1281,0),MATCH($O31,[1]Infrastructure!$F$5:$AF$5,0)),IFERROR(INDEX('[1]Allocations-in-Kind'!$F$12:$AI$1281,MATCH($G35,'[1]Allocations-in-Kind'!$E$12:$E$1281,0),MATCH($O31,'[1]Allocations-in-Kind'!$F$5:$AI$5,0)),"")))</f>
        <v/>
      </c>
      <c r="I35" s="68" t="str">
        <f>IFERROR(INDEX([1]Current!$F$12:$AI$1281,MATCH($G35,[1]Current!$E$12:$E$1281,0),MATCH($O31,[1]Current!$F$5:$AI$5,0)+1),IFERROR(INDEX([1]Infrastructure!$F$12:$AF$1281,MATCH($G35,[1]Infrastructure!$E$12:$E$1281,0),MATCH($O31,[1]Infrastructure!$F$5:$AF$5,0)+1),IFERROR(INDEX('[1]Allocations-in-Kind'!$F$12:$AI$1281,MATCH($G35,'[1]Allocations-in-Kind'!$E$12:$E$1281,0),MATCH($O31,'[1]Allocations-in-Kind'!$F$5:$AI$5,0)+1),"")))</f>
        <v/>
      </c>
      <c r="J35" s="68" t="str">
        <f>IFERROR(INDEX([1]Current!$F$12:$AI$1281,MATCH($G35,[1]Current!$E$12:$E$1281,0),MATCH($O31,[1]Current!$F$5:$AI$5,0)+2),IFERROR(INDEX([1]Infrastructure!$F$12:$AF$1281,MATCH($G35,[1]Infrastructure!$E$12:$E$1281,0),MATCH($O31,[1]Infrastructure!$F$5:$AF$5,0)+2),IFERROR(INDEX('[1]Allocations-in-Kind'!$F$12:$AI$1281,MATCH($G35,'[1]Allocations-in-Kind'!$E$12:$E$1281,0),MATCH($O31,'[1]Allocations-in-Kind'!$F$5:$AI$5,0)+2),"")))</f>
        <v/>
      </c>
      <c r="M35" s="109">
        <f t="shared" ref="M35" si="16">IF(LEN(D31)&gt;2,IF(LEN(G35)&gt;2,1,0),0)</f>
        <v>0</v>
      </c>
    </row>
    <row r="36" spans="1:19" hidden="1" x14ac:dyDescent="0.2">
      <c r="C36" s="186"/>
      <c r="D36" s="188"/>
      <c r="E36" s="202" t="str">
        <f>IFERROR(INDEX([1]Settings!$AE$4:$BF$200,MATCH($A36,[1]Settings!$AK$4:$AK$200,0),1),"")</f>
        <v>Comprehensive Agricultural Support Programme Grant</v>
      </c>
      <c r="F36" s="203" t="str">
        <f>IFERROR(INDEX([1]Settings!$AE$4:$BF$200,MATCH($A36,[1]Settings!$AK$4:$AK$200,0),1),"")</f>
        <v>Comprehensive Agricultural Support Programme Grant</v>
      </c>
      <c r="G36" s="110"/>
      <c r="H36" s="68" t="str">
        <f>IFERROR(INDEX([1]Current!$F$12:$AI$1281,MATCH($G36,[1]Current!$E$12:$E$1281,0),MATCH($O31,[1]Current!$F$5:$AI$5,0)),IFERROR(INDEX([1]Infrastructure!$F$12:$AF$1281,MATCH($G36,[1]Infrastructure!$E$12:$E$1281,0),MATCH($O31,[1]Infrastructure!$F$5:$AF$5,0)),IFERROR(INDEX('[1]Allocations-in-Kind'!$F$12:$AI$1281,MATCH($G36,'[1]Allocations-in-Kind'!$E$12:$E$1281,0),MATCH($O31,'[1]Allocations-in-Kind'!$F$5:$AI$5,0)),"")))</f>
        <v/>
      </c>
      <c r="I36" s="68" t="str">
        <f>IFERROR(INDEX([1]Current!$F$12:$AI$1281,MATCH($G36,[1]Current!$E$12:$E$1281,0),MATCH($O31,[1]Current!$F$5:$AI$5,0)+1),IFERROR(INDEX([1]Infrastructure!$F$12:$AF$1281,MATCH($G36,[1]Infrastructure!$E$12:$E$1281,0),MATCH($O31,[1]Infrastructure!$F$5:$AF$5,0)+1),IFERROR(INDEX('[1]Allocations-in-Kind'!$F$12:$AI$1281,MATCH($G36,'[1]Allocations-in-Kind'!$E$12:$E$1281,0),MATCH($O31,'[1]Allocations-in-Kind'!$F$5:$AI$5,0)+1),"")))</f>
        <v/>
      </c>
      <c r="J36" s="68" t="str">
        <f>IFERROR(INDEX([1]Current!$F$12:$AI$1281,MATCH($G36,[1]Current!$E$12:$E$1281,0),MATCH($O31,[1]Current!$F$5:$AI$5,0)+2),IFERROR(INDEX([1]Infrastructure!$F$12:$AF$1281,MATCH($G36,[1]Infrastructure!$E$12:$E$1281,0),MATCH($O31,[1]Infrastructure!$F$5:$AF$5,0)+2),IFERROR(INDEX('[1]Allocations-in-Kind'!$F$12:$AI$1281,MATCH($G36,'[1]Allocations-in-Kind'!$E$12:$E$1281,0),MATCH($O31,'[1]Allocations-in-Kind'!$F$5:$AI$5,0)+2),"")))</f>
        <v/>
      </c>
      <c r="M36" s="109">
        <f t="shared" ref="M36" si="17">IF(LEN(D31)&gt;2,IF(LEN(G36)&gt;2,1,0),0)</f>
        <v>0</v>
      </c>
    </row>
    <row r="37" spans="1:19" hidden="1" x14ac:dyDescent="0.2">
      <c r="C37" s="186"/>
      <c r="D37" s="188"/>
      <c r="E37" s="202" t="str">
        <f>IFERROR(INDEX([1]Settings!$AE$4:$BF$200,MATCH($A37,[1]Settings!$AK$4:$AK$200,0),1),"")</f>
        <v>Comprehensive Agricultural Support Programme Grant</v>
      </c>
      <c r="F37" s="203" t="str">
        <f>IFERROR(INDEX([1]Settings!$AE$4:$BF$200,MATCH($A37,[1]Settings!$AK$4:$AK$200,0),1),"")</f>
        <v>Comprehensive Agricultural Support Programme Grant</v>
      </c>
      <c r="G37" s="110"/>
      <c r="H37" s="68" t="str">
        <f>IFERROR(INDEX([1]Current!$F$12:$AI$1281,MATCH($G37,[1]Current!$E$12:$E$1281,0),MATCH($O31,[1]Current!$F$5:$AI$5,0)),IFERROR(INDEX([1]Infrastructure!$F$12:$AF$1281,MATCH($G37,[1]Infrastructure!$E$12:$E$1281,0),MATCH($O31,[1]Infrastructure!$F$5:$AF$5,0)),IFERROR(INDEX('[1]Allocations-in-Kind'!$F$12:$AI$1281,MATCH($G37,'[1]Allocations-in-Kind'!$E$12:$E$1281,0),MATCH($O31,'[1]Allocations-in-Kind'!$F$5:$AI$5,0)),"")))</f>
        <v/>
      </c>
      <c r="I37" s="68" t="str">
        <f>IFERROR(INDEX([1]Current!$F$12:$AI$1281,MATCH($G37,[1]Current!$E$12:$E$1281,0),MATCH($O31,[1]Current!$F$5:$AI$5,0)+1),IFERROR(INDEX([1]Infrastructure!$F$12:$AF$1281,MATCH($G37,[1]Infrastructure!$E$12:$E$1281,0),MATCH($O31,[1]Infrastructure!$F$5:$AF$5,0)+1),IFERROR(INDEX('[1]Allocations-in-Kind'!$F$12:$AI$1281,MATCH($G37,'[1]Allocations-in-Kind'!$E$12:$E$1281,0),MATCH($O31,'[1]Allocations-in-Kind'!$F$5:$AI$5,0)+1),"")))</f>
        <v/>
      </c>
      <c r="J37" s="68" t="str">
        <f>IFERROR(INDEX([1]Current!$F$12:$AI$1281,MATCH($G37,[1]Current!$E$12:$E$1281,0),MATCH($O31,[1]Current!$F$5:$AI$5,0)+2),IFERROR(INDEX([1]Infrastructure!$F$12:$AF$1281,MATCH($G37,[1]Infrastructure!$E$12:$E$1281,0),MATCH($O31,[1]Infrastructure!$F$5:$AF$5,0)+2),IFERROR(INDEX('[1]Allocations-in-Kind'!$F$12:$AI$1281,MATCH($G37,'[1]Allocations-in-Kind'!$E$12:$E$1281,0),MATCH($O31,'[1]Allocations-in-Kind'!$F$5:$AI$5,0)+2),"")))</f>
        <v/>
      </c>
      <c r="M37" s="109">
        <f t="shared" ref="M37" si="18">IF(LEN(D31)&gt;2,IF(LEN(G37)&gt;2,1,0),0)</f>
        <v>0</v>
      </c>
    </row>
    <row r="38" spans="1:19" hidden="1" x14ac:dyDescent="0.2">
      <c r="C38" s="186"/>
      <c r="D38" s="188"/>
      <c r="E38" s="202" t="str">
        <f>IFERROR(INDEX([1]Settings!$AE$4:$BF$200,MATCH($A38,[1]Settings!$AK$4:$AK$200,0),1),"")</f>
        <v>Comprehensive Agricultural Support Programme Grant</v>
      </c>
      <c r="F38" s="203" t="str">
        <f>IFERROR(INDEX([1]Settings!$AE$4:$BF$200,MATCH($A38,[1]Settings!$AK$4:$AK$200,0),1),"")</f>
        <v>Comprehensive Agricultural Support Programme Grant</v>
      </c>
      <c r="G38" s="110"/>
      <c r="H38" s="68" t="str">
        <f>IFERROR(INDEX([1]Current!$F$12:$AI$1281,MATCH($G38,[1]Current!$E$12:$E$1281,0),MATCH($O31,[1]Current!$F$5:$AI$5,0)),IFERROR(INDEX([1]Infrastructure!$F$12:$AF$1281,MATCH($G38,[1]Infrastructure!$E$12:$E$1281,0),MATCH($O31,[1]Infrastructure!$F$5:$AF$5,0)),IFERROR(INDEX('[1]Allocations-in-Kind'!$F$12:$AI$1281,MATCH($G38,'[1]Allocations-in-Kind'!$E$12:$E$1281,0),MATCH($O31,'[1]Allocations-in-Kind'!$F$5:$AI$5,0)),"")))</f>
        <v/>
      </c>
      <c r="I38" s="68" t="str">
        <f>IFERROR(INDEX([1]Current!$F$12:$AI$1281,MATCH($G38,[1]Current!$E$12:$E$1281,0),MATCH($O31,[1]Current!$F$5:$AI$5,0)+1),IFERROR(INDEX([1]Infrastructure!$F$12:$AF$1281,MATCH($G38,[1]Infrastructure!$E$12:$E$1281,0),MATCH($O31,[1]Infrastructure!$F$5:$AF$5,0)+1),IFERROR(INDEX('[1]Allocations-in-Kind'!$F$12:$AI$1281,MATCH($G38,'[1]Allocations-in-Kind'!$E$12:$E$1281,0),MATCH($O31,'[1]Allocations-in-Kind'!$F$5:$AI$5,0)+1),"")))</f>
        <v/>
      </c>
      <c r="J38" s="68" t="str">
        <f>IFERROR(INDEX([1]Current!$F$12:$AI$1281,MATCH($G38,[1]Current!$E$12:$E$1281,0),MATCH($O31,[1]Current!$F$5:$AI$5,0)+2),IFERROR(INDEX([1]Infrastructure!$F$12:$AF$1281,MATCH($G38,[1]Infrastructure!$E$12:$E$1281,0),MATCH($O31,[1]Infrastructure!$F$5:$AF$5,0)+2),IFERROR(INDEX('[1]Allocations-in-Kind'!$F$12:$AI$1281,MATCH($G38,'[1]Allocations-in-Kind'!$E$12:$E$1281,0),MATCH($O31,'[1]Allocations-in-Kind'!$F$5:$AI$5,0)+2),"")))</f>
        <v/>
      </c>
      <c r="M38" s="109">
        <f t="shared" ref="M38" si="19">IF(LEN(D31)&gt;2,IF(LEN(G38)&gt;2,1,0),0)</f>
        <v>0</v>
      </c>
    </row>
    <row r="39" spans="1:19" hidden="1" x14ac:dyDescent="0.2">
      <c r="C39" s="186"/>
      <c r="D39" s="188"/>
      <c r="E39" s="202" t="str">
        <f>IFERROR(INDEX([1]Settings!$AE$4:$BF$200,MATCH($A39,[1]Settings!$AK$4:$AK$200,0),1),"")</f>
        <v>Comprehensive Agricultural Support Programme Grant</v>
      </c>
      <c r="F39" s="203" t="str">
        <f>IFERROR(INDEX([1]Settings!$AE$4:$BF$200,MATCH($A39,[1]Settings!$AK$4:$AK$200,0),1),"")</f>
        <v>Comprehensive Agricultural Support Programme Grant</v>
      </c>
      <c r="G39" s="110"/>
      <c r="H39" s="68" t="str">
        <f>IFERROR(INDEX([1]Current!$F$12:$AI$1281,MATCH($G39,[1]Current!$E$12:$E$1281,0),MATCH($O31,[1]Current!$F$5:$AI$5,0)),IFERROR(INDEX([1]Infrastructure!$F$12:$AF$1281,MATCH($G39,[1]Infrastructure!$E$12:$E$1281,0),MATCH($O31,[1]Infrastructure!$F$5:$AF$5,0)),IFERROR(INDEX('[1]Allocations-in-Kind'!$F$12:$AI$1281,MATCH($G39,'[1]Allocations-in-Kind'!$E$12:$E$1281,0),MATCH($O31,'[1]Allocations-in-Kind'!$F$5:$AI$5,0)),"")))</f>
        <v/>
      </c>
      <c r="I39" s="68" t="str">
        <f>IFERROR(INDEX([1]Current!$F$12:$AI$1281,MATCH($G39,[1]Current!$E$12:$E$1281,0),MATCH($O31,[1]Current!$F$5:$AI$5,0)+1),IFERROR(INDEX([1]Infrastructure!$F$12:$AF$1281,MATCH($G39,[1]Infrastructure!$E$12:$E$1281,0),MATCH($O31,[1]Infrastructure!$F$5:$AF$5,0)+1),IFERROR(INDEX('[1]Allocations-in-Kind'!$F$12:$AI$1281,MATCH($G39,'[1]Allocations-in-Kind'!$E$12:$E$1281,0),MATCH($O31,'[1]Allocations-in-Kind'!$F$5:$AI$5,0)+1),"")))</f>
        <v/>
      </c>
      <c r="J39" s="68" t="str">
        <f>IFERROR(INDEX([1]Current!$F$12:$AI$1281,MATCH($G39,[1]Current!$E$12:$E$1281,0),MATCH($O31,[1]Current!$F$5:$AI$5,0)+2),IFERROR(INDEX([1]Infrastructure!$F$12:$AF$1281,MATCH($G39,[1]Infrastructure!$E$12:$E$1281,0),MATCH($O31,[1]Infrastructure!$F$5:$AF$5,0)+2),IFERROR(INDEX('[1]Allocations-in-Kind'!$F$12:$AI$1281,MATCH($G39,'[1]Allocations-in-Kind'!$E$12:$E$1281,0),MATCH($O31,'[1]Allocations-in-Kind'!$F$5:$AI$5,0)+2),"")))</f>
        <v/>
      </c>
      <c r="M39" s="109">
        <f t="shared" ref="M39" si="20">IF(LEN(D31)&gt;2,IF(LEN(G39)&gt;2,1,0),0)</f>
        <v>0</v>
      </c>
    </row>
    <row r="40" spans="1:19" hidden="1" x14ac:dyDescent="0.2">
      <c r="C40" s="186"/>
      <c r="D40" s="188"/>
      <c r="E40" s="202" t="str">
        <f>IFERROR(INDEX([1]Settings!$AE$4:$BF$200,MATCH($A40,[1]Settings!$AK$4:$AK$200,0),1),"")</f>
        <v>Comprehensive Agricultural Support Programme Grant</v>
      </c>
      <c r="F40" s="203" t="str">
        <f>IFERROR(INDEX([1]Settings!$AE$4:$BF$200,MATCH($A40,[1]Settings!$AK$4:$AK$200,0),1),"")</f>
        <v>Comprehensive Agricultural Support Programme Grant</v>
      </c>
      <c r="G40" s="110"/>
      <c r="H40" s="78" t="str">
        <f>IFERROR(INDEX([1]Current!$F$12:$AI$1281,MATCH($G40,[1]Current!$E$12:$E$1281,0),MATCH($O31,[1]Current!$F$5:$AI$5,0)),IFERROR(INDEX([1]Infrastructure!$F$12:$AF$1281,MATCH($G40,[1]Infrastructure!$E$12:$E$1281,0),MATCH($O31,[1]Infrastructure!$F$5:$AF$5,0)),IFERROR(INDEX('[1]Allocations-in-Kind'!$F$12:$AI$1281,MATCH($G40,'[1]Allocations-in-Kind'!$E$12:$E$1281,0),MATCH($O31,'[1]Allocations-in-Kind'!$F$5:$AI$5,0)),"")))</f>
        <v/>
      </c>
      <c r="I40" s="78" t="str">
        <f>IFERROR(INDEX([1]Current!$F$12:$AI$1281,MATCH($G40,[1]Current!$E$12:$E$1281,0),MATCH($O31,[1]Current!$F$5:$AI$5,0)+1),IFERROR(INDEX([1]Infrastructure!$F$12:$AF$1281,MATCH($G40,[1]Infrastructure!$E$12:$E$1281,0),MATCH($O31,[1]Infrastructure!$F$5:$AF$5,0)+1),IFERROR(INDEX('[1]Allocations-in-Kind'!$F$12:$AI$1281,MATCH($G40,'[1]Allocations-in-Kind'!$E$12:$E$1281,0),MATCH($O31,'[1]Allocations-in-Kind'!$F$5:$AI$5,0)+1),"")))</f>
        <v/>
      </c>
      <c r="J40" s="78" t="str">
        <f>IFERROR(INDEX([1]Current!$F$12:$AI$1281,MATCH($G40,[1]Current!$E$12:$E$1281,0),MATCH($O31,[1]Current!$F$5:$AI$5,0)+2),IFERROR(INDEX([1]Infrastructure!$F$12:$AF$1281,MATCH($G40,[1]Infrastructure!$E$12:$E$1281,0),MATCH($O31,[1]Infrastructure!$F$5:$AF$5,0)+2),IFERROR(INDEX('[1]Allocations-in-Kind'!$F$12:$AI$1281,MATCH($G40,'[1]Allocations-in-Kind'!$E$12:$E$1281,0),MATCH($O31,'[1]Allocations-in-Kind'!$F$5:$AI$5,0)+2),"")))</f>
        <v/>
      </c>
      <c r="M40" s="109">
        <f t="shared" si="10"/>
        <v>0</v>
      </c>
    </row>
    <row r="41" spans="1:19" hidden="1" x14ac:dyDescent="0.2">
      <c r="C41" s="187"/>
      <c r="D41" s="189"/>
      <c r="E41" s="204" t="str">
        <f>IFERROR(INDEX([1]Settings!$AE$4:$BF$200,MATCH($A41,[1]Settings!$AK$4:$AK$200,0),1),"")</f>
        <v>Comprehensive Agricultural Support Programme Grant</v>
      </c>
      <c r="F41" s="205" t="str">
        <f>IFERROR(INDEX([1]Settings!$AE$4:$BF$200,MATCH($A41,[1]Settings!$AK$4:$AK$200,0),1),"")</f>
        <v>Comprehensive Agricultural Support Programme Grant</v>
      </c>
      <c r="G41" s="111" t="s">
        <v>10</v>
      </c>
      <c r="H41" s="16">
        <f>SUM(H31:H40)</f>
        <v>0</v>
      </c>
      <c r="I41" s="16">
        <f>SUM(I31:I40)</f>
        <v>0</v>
      </c>
      <c r="J41" s="16">
        <f>SUM(J31:J40)</f>
        <v>0</v>
      </c>
      <c r="M41" s="109">
        <f t="shared" ref="M41" si="21">M31</f>
        <v>0</v>
      </c>
    </row>
    <row r="42" spans="1:19" hidden="1" x14ac:dyDescent="0.2">
      <c r="A42" s="104">
        <v>4</v>
      </c>
      <c r="C42" s="186" t="str">
        <f>_xlfn.IFNA(INDEX([1]Settings!$AE$4:$BF$200,MATCH($A42,[1]Settings!$AP$4:$AP$200,0),2),"")
&amp; CHAR(10) &amp; _xlfn.IFNA("(Vote " &amp; INDEX([1]Settings!$AE$4:$BF$200,MATCH($A42,[1]Settings!$AP$4:$AP$200,0),3) &amp; ")","")</f>
        <v xml:space="preserve">
</v>
      </c>
      <c r="D42" s="188" t="str">
        <f>IF(S42=1,CONCATENATE("(" &amp; $R42&amp; ") ",IFERROR(INDEX([1]Settings!$AE$4:$BF$200,MATCH($A42,[1]Settings!$AP$4:$AP$200,0),1),"")),IFERROR(INDEX([1]Settings!$AE$4:$BF$200,MATCH($A42,[1]Settings!$AP$4:$AP$200,0),1),""))</f>
        <v/>
      </c>
      <c r="E42" s="202" t="str">
        <f>TRIM(IFERROR(INDEX([1]Settings!$AE$4:$BF$200,MATCH($O42,[1]Settings!$AV$4:$AV$200,0),24),""))&amp;"."</f>
        <v>.</v>
      </c>
      <c r="F42" s="203" t="str">
        <f>IFERROR(INDEX([1]Settings!$AE$4:$BF$200,MATCH($O42,[1]Settings!$AV$4:$AV$200,0),20),"")</f>
        <v/>
      </c>
      <c r="G42" s="110"/>
      <c r="H42" s="68" t="str">
        <f>IFERROR(INDEX([1]Current!$F$12:$AI$1281,MATCH($G42,[1]Current!$E$12:$E$1281,0),MATCH($O42,[1]Current!$F$5:$AI$5,0)),IFERROR(INDEX([1]Infrastructure!$F$12:$AF$1281,MATCH($G42,[1]Infrastructure!$E$12:$E$1281,0),MATCH($O42,[1]Infrastructure!$F$5:$AF$5,0)),IFERROR(INDEX('[1]Allocations-in-Kind'!$F$12:$AI$1281,MATCH($G42,'[1]Allocations-in-Kind'!$E$12:$E$1281,0),MATCH($O42,'[1]Allocations-in-Kind'!$F$5:$AI$5,0)),"")))</f>
        <v/>
      </c>
      <c r="I42" s="68" t="str">
        <f>IFERROR(INDEX([1]Current!$F$12:$AI$1281,MATCH($G42,[1]Current!$E$12:$E$1281,0),MATCH($O42,[1]Current!$F$5:$AI$5,0)+1),IFERROR(INDEX([1]Infrastructure!$F$12:$AF$1281,MATCH($G42,[1]Infrastructure!$E$12:$E$1281,0),MATCH($O42,[1]Infrastructure!$F$5:$AF$5,0)+1),IFERROR(INDEX('[1]Allocations-in-Kind'!$F$12:$AI$1281,MATCH($G42,'[1]Allocations-in-Kind'!$E$12:$E$1281,0),MATCH($O42,'[1]Allocations-in-Kind'!$F$5:$AI$5,0)+1),"")))</f>
        <v/>
      </c>
      <c r="J42" s="68" t="str">
        <f>IFERROR(INDEX([1]Current!$F$12:$AI$1281,MATCH($G42,[1]Current!$E$12:$E$1281,0),MATCH($O42,[1]Current!$F$5:$AI$5,0)+2),IFERROR(INDEX([1]Infrastructure!$F$12:$AF$1281,MATCH($G42,[1]Infrastructure!$E$12:$E$1281,0),MATCH($O42,[1]Infrastructure!$F$5:$AF$5,0)+2),IFERROR(INDEX('[1]Allocations-in-Kind'!$F$12:$AI$1281,MATCH($G42,'[1]Allocations-in-Kind'!$E$12:$E$1281,0),MATCH($O42,'[1]Allocations-in-Kind'!$F$5:$AI$5,0)+2),"")))</f>
        <v/>
      </c>
      <c r="M42" s="109">
        <f t="shared" ref="M42" si="22">IF(LEN(D42)&gt;2,IF(LEN(G42)&gt;2,1,0),0)</f>
        <v>0</v>
      </c>
      <c r="O42" s="105" t="str">
        <f>IFERROR(INDEX([1]Settings!$AE$4:$BF$200,MATCH($A42,[1]Settings!$AP$4:$AP$200,0),1),"")</f>
        <v/>
      </c>
      <c r="Q42" s="105">
        <f>IF(LEN(C42)&lt;2,0,IF(C42=C31,Q31+1,1))</f>
        <v>0</v>
      </c>
      <c r="R42" s="105" t="str">
        <f>IFERROR(LOWER(RIGHT(LEFT(ADDRESS(1,Q42),2))),"")</f>
        <v/>
      </c>
      <c r="S42" s="105">
        <f>IF(Q42&gt;1,1,IF(Q53&gt;1,1,0))</f>
        <v>0</v>
      </c>
    </row>
    <row r="43" spans="1:19" ht="15" hidden="1" customHeight="1" x14ac:dyDescent="0.2">
      <c r="C43" s="186"/>
      <c r="D43" s="188"/>
      <c r="E43" s="202" t="str">
        <f>IFERROR(INDEX([1]Settings!$AE$4:$BF$200,MATCH($A43,[1]Settings!$AK$4:$AK$200,0),1),"")</f>
        <v>Comprehensive Agricultural Support Programme Grant</v>
      </c>
      <c r="F43" s="203" t="str">
        <f>IFERROR(INDEX([1]Settings!$AE$4:$BF$200,MATCH($A43,[1]Settings!$AK$4:$AK$200,0),1),"")</f>
        <v>Comprehensive Agricultural Support Programme Grant</v>
      </c>
      <c r="G43" s="110"/>
      <c r="H43" s="68" t="str">
        <f>IFERROR(INDEX([1]Current!$F$12:$AI$1281,MATCH($G43,[1]Current!$E$12:$E$1281,0),MATCH($O42,[1]Current!$F$5:$AI$5,0)),IFERROR(INDEX([1]Infrastructure!$F$12:$AF$1281,MATCH($G43,[1]Infrastructure!$E$12:$E$1281,0),MATCH($O42,[1]Infrastructure!$F$5:$AF$5,0)),IFERROR(INDEX('[1]Allocations-in-Kind'!$F$12:$AI$1281,MATCH($G43,'[1]Allocations-in-Kind'!$E$12:$E$1281,0),MATCH($O42,'[1]Allocations-in-Kind'!$F$5:$AI$5,0)),"")))</f>
        <v/>
      </c>
      <c r="I43" s="68" t="str">
        <f>IFERROR(INDEX([1]Current!$F$12:$AI$1281,MATCH($G43,[1]Current!$E$12:$E$1281,0),MATCH($O42,[1]Current!$F$5:$AI$5,0)+1),IFERROR(INDEX([1]Infrastructure!$F$12:$AF$1281,MATCH($G43,[1]Infrastructure!$E$12:$E$1281,0),MATCH($O42,[1]Infrastructure!$F$5:$AF$5,0)+1),IFERROR(INDEX('[1]Allocations-in-Kind'!$F$12:$AI$1281,MATCH($G43,'[1]Allocations-in-Kind'!$E$12:$E$1281,0),MATCH($O42,'[1]Allocations-in-Kind'!$F$5:$AI$5,0)+1),"")))</f>
        <v/>
      </c>
      <c r="J43" s="68" t="str">
        <f>IFERROR(INDEX([1]Current!$F$12:$AI$1281,MATCH($G43,[1]Current!$E$12:$E$1281,0),MATCH($O42,[1]Current!$F$5:$AI$5,0)+2),IFERROR(INDEX([1]Infrastructure!$F$12:$AF$1281,MATCH($G43,[1]Infrastructure!$E$12:$E$1281,0),MATCH($O42,[1]Infrastructure!$F$5:$AF$5,0)+2),IFERROR(INDEX('[1]Allocations-in-Kind'!$F$12:$AI$1281,MATCH($G43,'[1]Allocations-in-Kind'!$E$12:$E$1281,0),MATCH($O42,'[1]Allocations-in-Kind'!$F$5:$AI$5,0)+2),"")))</f>
        <v/>
      </c>
      <c r="M43" s="109">
        <f t="shared" ref="M43" si="23">IF(LEN(D42)&gt;2,IF(LEN(G43)&gt;2,1,0),0)</f>
        <v>0</v>
      </c>
    </row>
    <row r="44" spans="1:19" ht="15" hidden="1" customHeight="1" x14ac:dyDescent="0.2">
      <c r="C44" s="186"/>
      <c r="D44" s="188"/>
      <c r="E44" s="202" t="str">
        <f>IFERROR(INDEX([1]Settings!$AE$4:$BF$200,MATCH($A44,[1]Settings!$AK$4:$AK$200,0),1),"")</f>
        <v>Comprehensive Agricultural Support Programme Grant</v>
      </c>
      <c r="F44" s="203" t="str">
        <f>IFERROR(INDEX([1]Settings!$AE$4:$BF$200,MATCH($A44,[1]Settings!$AK$4:$AK$200,0),1),"")</f>
        <v>Comprehensive Agricultural Support Programme Grant</v>
      </c>
      <c r="G44" s="110"/>
      <c r="H44" s="68" t="str">
        <f>IFERROR(INDEX([1]Current!$F$12:$AI$1281,MATCH($G44,[1]Current!$E$12:$E$1281,0),MATCH($O42,[1]Current!$F$5:$AI$5,0)),IFERROR(INDEX([1]Infrastructure!$F$12:$AF$1281,MATCH($G44,[1]Infrastructure!$E$12:$E$1281,0),MATCH($O42,[1]Infrastructure!$F$5:$AF$5,0)),IFERROR(INDEX('[1]Allocations-in-Kind'!$F$12:$AI$1281,MATCH($G44,'[1]Allocations-in-Kind'!$E$12:$E$1281,0),MATCH($O42,'[1]Allocations-in-Kind'!$F$5:$AI$5,0)),"")))</f>
        <v/>
      </c>
      <c r="I44" s="68" t="str">
        <f>IFERROR(INDEX([1]Current!$F$12:$AI$1281,MATCH($G44,[1]Current!$E$12:$E$1281,0),MATCH($O42,[1]Current!$F$5:$AI$5,0)+1),IFERROR(INDEX([1]Infrastructure!$F$12:$AF$1281,MATCH($G44,[1]Infrastructure!$E$12:$E$1281,0),MATCH($O42,[1]Infrastructure!$F$5:$AF$5,0)+1),IFERROR(INDEX('[1]Allocations-in-Kind'!$F$12:$AI$1281,MATCH($G44,'[1]Allocations-in-Kind'!$E$12:$E$1281,0),MATCH($O42,'[1]Allocations-in-Kind'!$F$5:$AI$5,0)+1),"")))</f>
        <v/>
      </c>
      <c r="J44" s="68" t="str">
        <f>IFERROR(INDEX([1]Current!$F$12:$AI$1281,MATCH($G44,[1]Current!$E$12:$E$1281,0),MATCH($O42,[1]Current!$F$5:$AI$5,0)+2),IFERROR(INDEX([1]Infrastructure!$F$12:$AF$1281,MATCH($G44,[1]Infrastructure!$E$12:$E$1281,0),MATCH($O42,[1]Infrastructure!$F$5:$AF$5,0)+2),IFERROR(INDEX('[1]Allocations-in-Kind'!$F$12:$AI$1281,MATCH($G44,'[1]Allocations-in-Kind'!$E$12:$E$1281,0),MATCH($O42,'[1]Allocations-in-Kind'!$F$5:$AI$5,0)+2),"")))</f>
        <v/>
      </c>
      <c r="M44" s="109">
        <f t="shared" ref="M44" si="24">IF(LEN(D42)&gt;2,IF(LEN(G44)&gt;2,1,0),0)</f>
        <v>0</v>
      </c>
    </row>
    <row r="45" spans="1:19" ht="15" hidden="1" customHeight="1" x14ac:dyDescent="0.2">
      <c r="C45" s="186"/>
      <c r="D45" s="188"/>
      <c r="E45" s="202" t="str">
        <f>IFERROR(INDEX([1]Settings!$AE$4:$BF$200,MATCH($A45,[1]Settings!$AK$4:$AK$200,0),1),"")</f>
        <v>Comprehensive Agricultural Support Programme Grant</v>
      </c>
      <c r="F45" s="203" t="str">
        <f>IFERROR(INDEX([1]Settings!$AE$4:$BF$200,MATCH($A45,[1]Settings!$AK$4:$AK$200,0),1),"")</f>
        <v>Comprehensive Agricultural Support Programme Grant</v>
      </c>
      <c r="G45" s="110"/>
      <c r="H45" s="68" t="str">
        <f>IFERROR(INDEX([1]Current!$F$12:$AI$1281,MATCH($G45,[1]Current!$E$12:$E$1281,0),MATCH($O42,[1]Current!$F$5:$AI$5,0)),IFERROR(INDEX([1]Infrastructure!$F$12:$AF$1281,MATCH($G45,[1]Infrastructure!$E$12:$E$1281,0),MATCH($O42,[1]Infrastructure!$F$5:$AF$5,0)),IFERROR(INDEX('[1]Allocations-in-Kind'!$F$12:$AI$1281,MATCH($G45,'[1]Allocations-in-Kind'!$E$12:$E$1281,0),MATCH($O42,'[1]Allocations-in-Kind'!$F$5:$AI$5,0)),"")))</f>
        <v/>
      </c>
      <c r="I45" s="68" t="str">
        <f>IFERROR(INDEX([1]Current!$F$12:$AI$1281,MATCH($G45,[1]Current!$E$12:$E$1281,0),MATCH($O42,[1]Current!$F$5:$AI$5,0)+1),IFERROR(INDEX([1]Infrastructure!$F$12:$AF$1281,MATCH($G45,[1]Infrastructure!$E$12:$E$1281,0),MATCH($O42,[1]Infrastructure!$F$5:$AF$5,0)+1),IFERROR(INDEX('[1]Allocations-in-Kind'!$F$12:$AI$1281,MATCH($G45,'[1]Allocations-in-Kind'!$E$12:$E$1281,0),MATCH($O42,'[1]Allocations-in-Kind'!$F$5:$AI$5,0)+1),"")))</f>
        <v/>
      </c>
      <c r="J45" s="68" t="str">
        <f>IFERROR(INDEX([1]Current!$F$12:$AI$1281,MATCH($G45,[1]Current!$E$12:$E$1281,0),MATCH($O42,[1]Current!$F$5:$AI$5,0)+2),IFERROR(INDEX([1]Infrastructure!$F$12:$AF$1281,MATCH($G45,[1]Infrastructure!$E$12:$E$1281,0),MATCH($O42,[1]Infrastructure!$F$5:$AF$5,0)+2),IFERROR(INDEX('[1]Allocations-in-Kind'!$F$12:$AI$1281,MATCH($G45,'[1]Allocations-in-Kind'!$E$12:$E$1281,0),MATCH($O42,'[1]Allocations-in-Kind'!$F$5:$AI$5,0)+2),"")))</f>
        <v/>
      </c>
      <c r="M45" s="109">
        <f t="shared" ref="M45" si="25">IF(LEN(D42)&gt;2,IF(LEN(G45)&gt;2,1,0),0)</f>
        <v>0</v>
      </c>
    </row>
    <row r="46" spans="1:19" ht="15" hidden="1" customHeight="1" x14ac:dyDescent="0.2">
      <c r="C46" s="186"/>
      <c r="D46" s="188"/>
      <c r="E46" s="202" t="str">
        <f>IFERROR(INDEX([1]Settings!$AE$4:$BF$200,MATCH($A46,[1]Settings!$AK$4:$AK$200,0),1),"")</f>
        <v>Comprehensive Agricultural Support Programme Grant</v>
      </c>
      <c r="F46" s="203" t="str">
        <f>IFERROR(INDEX([1]Settings!$AE$4:$BF$200,MATCH($A46,[1]Settings!$AK$4:$AK$200,0),1),"")</f>
        <v>Comprehensive Agricultural Support Programme Grant</v>
      </c>
      <c r="G46" s="110"/>
      <c r="H46" s="68" t="str">
        <f>IFERROR(INDEX([1]Current!$F$12:$AI$1281,MATCH($G46,[1]Current!$E$12:$E$1281,0),MATCH($O42,[1]Current!$F$5:$AI$5,0)),IFERROR(INDEX([1]Infrastructure!$F$12:$AF$1281,MATCH($G46,[1]Infrastructure!$E$12:$E$1281,0),MATCH($O42,[1]Infrastructure!$F$5:$AF$5,0)),IFERROR(INDEX('[1]Allocations-in-Kind'!$F$12:$AI$1281,MATCH($G46,'[1]Allocations-in-Kind'!$E$12:$E$1281,0),MATCH($O42,'[1]Allocations-in-Kind'!$F$5:$AI$5,0)),"")))</f>
        <v/>
      </c>
      <c r="I46" s="68" t="str">
        <f>IFERROR(INDEX([1]Current!$F$12:$AI$1281,MATCH($G46,[1]Current!$E$12:$E$1281,0),MATCH($O42,[1]Current!$F$5:$AI$5,0)+1),IFERROR(INDEX([1]Infrastructure!$F$12:$AF$1281,MATCH($G46,[1]Infrastructure!$E$12:$E$1281,0),MATCH($O42,[1]Infrastructure!$F$5:$AF$5,0)+1),IFERROR(INDEX('[1]Allocations-in-Kind'!$F$12:$AI$1281,MATCH($G46,'[1]Allocations-in-Kind'!$E$12:$E$1281,0),MATCH($O42,'[1]Allocations-in-Kind'!$F$5:$AI$5,0)+1),"")))</f>
        <v/>
      </c>
      <c r="J46" s="68" t="str">
        <f>IFERROR(INDEX([1]Current!$F$12:$AI$1281,MATCH($G46,[1]Current!$E$12:$E$1281,0),MATCH($O42,[1]Current!$F$5:$AI$5,0)+2),IFERROR(INDEX([1]Infrastructure!$F$12:$AF$1281,MATCH($G46,[1]Infrastructure!$E$12:$E$1281,0),MATCH($O42,[1]Infrastructure!$F$5:$AF$5,0)+2),IFERROR(INDEX('[1]Allocations-in-Kind'!$F$12:$AI$1281,MATCH($G46,'[1]Allocations-in-Kind'!$E$12:$E$1281,0),MATCH($O42,'[1]Allocations-in-Kind'!$F$5:$AI$5,0)+2),"")))</f>
        <v/>
      </c>
      <c r="M46" s="109">
        <f t="shared" ref="M46" si="26">IF(LEN(D42)&gt;2,IF(LEN(G46)&gt;2,1,0),0)</f>
        <v>0</v>
      </c>
    </row>
    <row r="47" spans="1:19" ht="15" hidden="1" customHeight="1" x14ac:dyDescent="0.2">
      <c r="C47" s="186"/>
      <c r="D47" s="188"/>
      <c r="E47" s="202" t="str">
        <f>IFERROR(INDEX([1]Settings!$AE$4:$BF$200,MATCH($A47,[1]Settings!$AK$4:$AK$200,0),1),"")</f>
        <v>Comprehensive Agricultural Support Programme Grant</v>
      </c>
      <c r="F47" s="203" t="str">
        <f>IFERROR(INDEX([1]Settings!$AE$4:$BF$200,MATCH($A47,[1]Settings!$AK$4:$AK$200,0),1),"")</f>
        <v>Comprehensive Agricultural Support Programme Grant</v>
      </c>
      <c r="G47" s="110"/>
      <c r="H47" s="68" t="str">
        <f>IFERROR(INDEX([1]Current!$F$12:$AI$1281,MATCH($G47,[1]Current!$E$12:$E$1281,0),MATCH($O42,[1]Current!$F$5:$AI$5,0)),IFERROR(INDEX([1]Infrastructure!$F$12:$AF$1281,MATCH($G47,[1]Infrastructure!$E$12:$E$1281,0),MATCH($O42,[1]Infrastructure!$F$5:$AF$5,0)),IFERROR(INDEX('[1]Allocations-in-Kind'!$F$12:$AI$1281,MATCH($G47,'[1]Allocations-in-Kind'!$E$12:$E$1281,0),MATCH($O42,'[1]Allocations-in-Kind'!$F$5:$AI$5,0)),"")))</f>
        <v/>
      </c>
      <c r="I47" s="68" t="str">
        <f>IFERROR(INDEX([1]Current!$F$12:$AI$1281,MATCH($G47,[1]Current!$E$12:$E$1281,0),MATCH($O42,[1]Current!$F$5:$AI$5,0)+1),IFERROR(INDEX([1]Infrastructure!$F$12:$AF$1281,MATCH($G47,[1]Infrastructure!$E$12:$E$1281,0),MATCH($O42,[1]Infrastructure!$F$5:$AF$5,0)+1),IFERROR(INDEX('[1]Allocations-in-Kind'!$F$12:$AI$1281,MATCH($G47,'[1]Allocations-in-Kind'!$E$12:$E$1281,0),MATCH($O42,'[1]Allocations-in-Kind'!$F$5:$AI$5,0)+1),"")))</f>
        <v/>
      </c>
      <c r="J47" s="68" t="str">
        <f>IFERROR(INDEX([1]Current!$F$12:$AI$1281,MATCH($G47,[1]Current!$E$12:$E$1281,0),MATCH($O42,[1]Current!$F$5:$AI$5,0)+2),IFERROR(INDEX([1]Infrastructure!$F$12:$AF$1281,MATCH($G47,[1]Infrastructure!$E$12:$E$1281,0),MATCH($O42,[1]Infrastructure!$F$5:$AF$5,0)+2),IFERROR(INDEX('[1]Allocations-in-Kind'!$F$12:$AI$1281,MATCH($G47,'[1]Allocations-in-Kind'!$E$12:$E$1281,0),MATCH($O42,'[1]Allocations-in-Kind'!$F$5:$AI$5,0)+2),"")))</f>
        <v/>
      </c>
      <c r="M47" s="109">
        <f t="shared" ref="M47" si="27">IF(LEN(D42)&gt;2,IF(LEN(G47)&gt;2,1,0),0)</f>
        <v>0</v>
      </c>
    </row>
    <row r="48" spans="1:19" ht="15" hidden="1" customHeight="1" x14ac:dyDescent="0.2">
      <c r="C48" s="186"/>
      <c r="D48" s="188"/>
      <c r="E48" s="202" t="str">
        <f>IFERROR(INDEX([1]Settings!$AE$4:$BF$200,MATCH($A48,[1]Settings!$AK$4:$AK$200,0),1),"")</f>
        <v>Comprehensive Agricultural Support Programme Grant</v>
      </c>
      <c r="F48" s="203" t="str">
        <f>IFERROR(INDEX([1]Settings!$AE$4:$BF$200,MATCH($A48,[1]Settings!$AK$4:$AK$200,0),1),"")</f>
        <v>Comprehensive Agricultural Support Programme Grant</v>
      </c>
      <c r="G48" s="110"/>
      <c r="H48" s="68" t="str">
        <f>IFERROR(INDEX([1]Current!$F$12:$AI$1281,MATCH($G48,[1]Current!$E$12:$E$1281,0),MATCH($O42,[1]Current!$F$5:$AI$5,0)),IFERROR(INDEX([1]Infrastructure!$F$12:$AF$1281,MATCH($G48,[1]Infrastructure!$E$12:$E$1281,0),MATCH($O42,[1]Infrastructure!$F$5:$AF$5,0)),IFERROR(INDEX('[1]Allocations-in-Kind'!$F$12:$AI$1281,MATCH($G48,'[1]Allocations-in-Kind'!$E$12:$E$1281,0),MATCH($O42,'[1]Allocations-in-Kind'!$F$5:$AI$5,0)),"")))</f>
        <v/>
      </c>
      <c r="I48" s="68" t="str">
        <f>IFERROR(INDEX([1]Current!$F$12:$AI$1281,MATCH($G48,[1]Current!$E$12:$E$1281,0),MATCH($O42,[1]Current!$F$5:$AI$5,0)+1),IFERROR(INDEX([1]Infrastructure!$F$12:$AF$1281,MATCH($G48,[1]Infrastructure!$E$12:$E$1281,0),MATCH($O42,[1]Infrastructure!$F$5:$AF$5,0)+1),IFERROR(INDEX('[1]Allocations-in-Kind'!$F$12:$AI$1281,MATCH($G48,'[1]Allocations-in-Kind'!$E$12:$E$1281,0),MATCH($O42,'[1]Allocations-in-Kind'!$F$5:$AI$5,0)+1),"")))</f>
        <v/>
      </c>
      <c r="J48" s="68" t="str">
        <f>IFERROR(INDEX([1]Current!$F$12:$AI$1281,MATCH($G48,[1]Current!$E$12:$E$1281,0),MATCH($O42,[1]Current!$F$5:$AI$5,0)+2),IFERROR(INDEX([1]Infrastructure!$F$12:$AF$1281,MATCH($G48,[1]Infrastructure!$E$12:$E$1281,0),MATCH($O42,[1]Infrastructure!$F$5:$AF$5,0)+2),IFERROR(INDEX('[1]Allocations-in-Kind'!$F$12:$AI$1281,MATCH($G48,'[1]Allocations-in-Kind'!$E$12:$E$1281,0),MATCH($O42,'[1]Allocations-in-Kind'!$F$5:$AI$5,0)+2),"")))</f>
        <v/>
      </c>
      <c r="M48" s="109">
        <f t="shared" ref="M48" si="28">IF(LEN(D42)&gt;2,IF(LEN(G48)&gt;2,1,0),0)</f>
        <v>0</v>
      </c>
    </row>
    <row r="49" spans="1:19" ht="15" hidden="1" customHeight="1" x14ac:dyDescent="0.2">
      <c r="C49" s="186"/>
      <c r="D49" s="188"/>
      <c r="E49" s="202" t="str">
        <f>IFERROR(INDEX([1]Settings!$AE$4:$BF$200,MATCH($A49,[1]Settings!$AK$4:$AK$200,0),1),"")</f>
        <v>Comprehensive Agricultural Support Programme Grant</v>
      </c>
      <c r="F49" s="203" t="str">
        <f>IFERROR(INDEX([1]Settings!$AE$4:$BF$200,MATCH($A49,[1]Settings!$AK$4:$AK$200,0),1),"")</f>
        <v>Comprehensive Agricultural Support Programme Grant</v>
      </c>
      <c r="G49" s="110"/>
      <c r="H49" s="68" t="str">
        <f>IFERROR(INDEX([1]Current!$F$12:$AI$1281,MATCH($G49,[1]Current!$E$12:$E$1281,0),MATCH($O42,[1]Current!$F$5:$AI$5,0)),IFERROR(INDEX([1]Infrastructure!$F$12:$AF$1281,MATCH($G49,[1]Infrastructure!$E$12:$E$1281,0),MATCH($O42,[1]Infrastructure!$F$5:$AF$5,0)),IFERROR(INDEX('[1]Allocations-in-Kind'!$F$12:$AI$1281,MATCH($G49,'[1]Allocations-in-Kind'!$E$12:$E$1281,0),MATCH($O42,'[1]Allocations-in-Kind'!$F$5:$AI$5,0)),"")))</f>
        <v/>
      </c>
      <c r="I49" s="68" t="str">
        <f>IFERROR(INDEX([1]Current!$F$12:$AI$1281,MATCH($G49,[1]Current!$E$12:$E$1281,0),MATCH($O42,[1]Current!$F$5:$AI$5,0)+1),IFERROR(INDEX([1]Infrastructure!$F$12:$AF$1281,MATCH($G49,[1]Infrastructure!$E$12:$E$1281,0),MATCH($O42,[1]Infrastructure!$F$5:$AF$5,0)+1),IFERROR(INDEX('[1]Allocations-in-Kind'!$F$12:$AI$1281,MATCH($G49,'[1]Allocations-in-Kind'!$E$12:$E$1281,0),MATCH($O42,'[1]Allocations-in-Kind'!$F$5:$AI$5,0)+1),"")))</f>
        <v/>
      </c>
      <c r="J49" s="68" t="str">
        <f>IFERROR(INDEX([1]Current!$F$12:$AI$1281,MATCH($G49,[1]Current!$E$12:$E$1281,0),MATCH($O42,[1]Current!$F$5:$AI$5,0)+2),IFERROR(INDEX([1]Infrastructure!$F$12:$AF$1281,MATCH($G49,[1]Infrastructure!$E$12:$E$1281,0),MATCH($O42,[1]Infrastructure!$F$5:$AF$5,0)+2),IFERROR(INDEX('[1]Allocations-in-Kind'!$F$12:$AI$1281,MATCH($G49,'[1]Allocations-in-Kind'!$E$12:$E$1281,0),MATCH($O42,'[1]Allocations-in-Kind'!$F$5:$AI$5,0)+2),"")))</f>
        <v/>
      </c>
      <c r="M49" s="109">
        <f t="shared" ref="M49" si="29">IF(LEN(D42)&gt;2,IF(LEN(G49)&gt;2,1,0),0)</f>
        <v>0</v>
      </c>
    </row>
    <row r="50" spans="1:19" ht="15" hidden="1" customHeight="1" x14ac:dyDescent="0.2">
      <c r="C50" s="186"/>
      <c r="D50" s="188"/>
      <c r="E50" s="202" t="str">
        <f>IFERROR(INDEX([1]Settings!$AE$4:$BF$200,MATCH($A50,[1]Settings!$AK$4:$AK$200,0),1),"")</f>
        <v>Comprehensive Agricultural Support Programme Grant</v>
      </c>
      <c r="F50" s="203" t="str">
        <f>IFERROR(INDEX([1]Settings!$AE$4:$BF$200,MATCH($A50,[1]Settings!$AK$4:$AK$200,0),1),"")</f>
        <v>Comprehensive Agricultural Support Programme Grant</v>
      </c>
      <c r="G50" s="110"/>
      <c r="H50" s="68" t="str">
        <f>IFERROR(INDEX([1]Current!$F$12:$AI$1281,MATCH($G50,[1]Current!$E$12:$E$1281,0),MATCH($O42,[1]Current!$F$5:$AI$5,0)),IFERROR(INDEX([1]Infrastructure!$F$12:$AF$1281,MATCH($G50,[1]Infrastructure!$E$12:$E$1281,0),MATCH($O42,[1]Infrastructure!$F$5:$AF$5,0)),IFERROR(INDEX('[1]Allocations-in-Kind'!$F$12:$AI$1281,MATCH($G50,'[1]Allocations-in-Kind'!$E$12:$E$1281,0),MATCH($O42,'[1]Allocations-in-Kind'!$F$5:$AI$5,0)),"")))</f>
        <v/>
      </c>
      <c r="I50" s="68" t="str">
        <f>IFERROR(INDEX([1]Current!$F$12:$AI$1281,MATCH($G50,[1]Current!$E$12:$E$1281,0),MATCH($O42,[1]Current!$F$5:$AI$5,0)+1),IFERROR(INDEX([1]Infrastructure!$F$12:$AF$1281,MATCH($G50,[1]Infrastructure!$E$12:$E$1281,0),MATCH($O42,[1]Infrastructure!$F$5:$AF$5,0)+1),IFERROR(INDEX('[1]Allocations-in-Kind'!$F$12:$AI$1281,MATCH($G50,'[1]Allocations-in-Kind'!$E$12:$E$1281,0),MATCH($O42,'[1]Allocations-in-Kind'!$F$5:$AI$5,0)+1),"")))</f>
        <v/>
      </c>
      <c r="J50" s="68" t="str">
        <f>IFERROR(INDEX([1]Current!$F$12:$AI$1281,MATCH($G50,[1]Current!$E$12:$E$1281,0),MATCH($O42,[1]Current!$F$5:$AI$5,0)+2),IFERROR(INDEX([1]Infrastructure!$F$12:$AF$1281,MATCH($G50,[1]Infrastructure!$E$12:$E$1281,0),MATCH($O42,[1]Infrastructure!$F$5:$AF$5,0)+2),IFERROR(INDEX('[1]Allocations-in-Kind'!$F$12:$AI$1281,MATCH($G50,'[1]Allocations-in-Kind'!$E$12:$E$1281,0),MATCH($O42,'[1]Allocations-in-Kind'!$F$5:$AI$5,0)+2),"")))</f>
        <v/>
      </c>
      <c r="M50" s="109">
        <f t="shared" ref="M50" si="30">IF(LEN(D42)&gt;2,IF(LEN(G50)&gt;2,1,0),0)</f>
        <v>0</v>
      </c>
    </row>
    <row r="51" spans="1:19" ht="15" hidden="1" customHeight="1" x14ac:dyDescent="0.2">
      <c r="C51" s="186"/>
      <c r="D51" s="188"/>
      <c r="E51" s="202" t="str">
        <f>IFERROR(INDEX([1]Settings!$AE$4:$BF$200,MATCH($A51,[1]Settings!$AK$4:$AK$200,0),1),"")</f>
        <v>Comprehensive Agricultural Support Programme Grant</v>
      </c>
      <c r="F51" s="203" t="str">
        <f>IFERROR(INDEX([1]Settings!$AE$4:$BF$200,MATCH($A51,[1]Settings!$AK$4:$AK$200,0),1),"")</f>
        <v>Comprehensive Agricultural Support Programme Grant</v>
      </c>
      <c r="G51" s="110"/>
      <c r="H51" s="78" t="str">
        <f>IFERROR(INDEX([1]Current!$F$12:$AI$1281,MATCH($G51,[1]Current!$E$12:$E$1281,0),MATCH($O42,[1]Current!$F$5:$AI$5,0)),IFERROR(INDEX([1]Infrastructure!$F$12:$AF$1281,MATCH($G51,[1]Infrastructure!$E$12:$E$1281,0),MATCH($O42,[1]Infrastructure!$F$5:$AF$5,0)),IFERROR(INDEX('[1]Allocations-in-Kind'!$F$12:$AI$1281,MATCH($G51,'[1]Allocations-in-Kind'!$E$12:$E$1281,0),MATCH($O42,'[1]Allocations-in-Kind'!$F$5:$AI$5,0)),"")))</f>
        <v/>
      </c>
      <c r="I51" s="78" t="str">
        <f>IFERROR(INDEX([1]Current!$F$12:$AI$1281,MATCH($G51,[1]Current!$E$12:$E$1281,0),MATCH($O42,[1]Current!$F$5:$AI$5,0)+1),IFERROR(INDEX([1]Infrastructure!$F$12:$AF$1281,MATCH($G51,[1]Infrastructure!$E$12:$E$1281,0),MATCH($O42,[1]Infrastructure!$F$5:$AF$5,0)+1),IFERROR(INDEX('[1]Allocations-in-Kind'!$F$12:$AI$1281,MATCH($G51,'[1]Allocations-in-Kind'!$E$12:$E$1281,0),MATCH($O42,'[1]Allocations-in-Kind'!$F$5:$AI$5,0)+1),"")))</f>
        <v/>
      </c>
      <c r="J51" s="78" t="str">
        <f>IFERROR(INDEX([1]Current!$F$12:$AI$1281,MATCH($G51,[1]Current!$E$12:$E$1281,0),MATCH($O42,[1]Current!$F$5:$AI$5,0)+2),IFERROR(INDEX([1]Infrastructure!$F$12:$AF$1281,MATCH($G51,[1]Infrastructure!$E$12:$E$1281,0),MATCH($O42,[1]Infrastructure!$F$5:$AF$5,0)+2),IFERROR(INDEX('[1]Allocations-in-Kind'!$F$12:$AI$1281,MATCH($G51,'[1]Allocations-in-Kind'!$E$12:$E$1281,0),MATCH($O42,'[1]Allocations-in-Kind'!$F$5:$AI$5,0)+2),"")))</f>
        <v/>
      </c>
      <c r="M51" s="109">
        <f t="shared" si="10"/>
        <v>0</v>
      </c>
    </row>
    <row r="52" spans="1:19" ht="15" hidden="1" customHeight="1" x14ac:dyDescent="0.2">
      <c r="C52" s="187"/>
      <c r="D52" s="189"/>
      <c r="E52" s="204" t="str">
        <f>IFERROR(INDEX([1]Settings!$AE$4:$BF$200,MATCH($A52,[1]Settings!$AK$4:$AK$200,0),1),"")</f>
        <v>Comprehensive Agricultural Support Programme Grant</v>
      </c>
      <c r="F52" s="205" t="str">
        <f>IFERROR(INDEX([1]Settings!$AE$4:$BF$200,MATCH($A52,[1]Settings!$AK$4:$AK$200,0),1),"")</f>
        <v>Comprehensive Agricultural Support Programme Grant</v>
      </c>
      <c r="G52" s="111" t="s">
        <v>10</v>
      </c>
      <c r="H52" s="112">
        <f>SUM(H42:H51)</f>
        <v>0</v>
      </c>
      <c r="I52" s="112">
        <f>SUM(I42:I51)</f>
        <v>0</v>
      </c>
      <c r="J52" s="112">
        <f>SUM(J42:J51)</f>
        <v>0</v>
      </c>
      <c r="M52" s="109">
        <f t="shared" ref="M52" si="31">M42</f>
        <v>0</v>
      </c>
    </row>
    <row r="53" spans="1:19" ht="15" hidden="1" customHeight="1" x14ac:dyDescent="0.2">
      <c r="A53" s="104">
        <v>5</v>
      </c>
      <c r="C53" s="186" t="str">
        <f>_xlfn.IFNA(INDEX([1]Settings!$AE$4:$BF$200,MATCH($A53,[1]Settings!$AP$4:$AP$200,0),2),"")
&amp; CHAR(10) &amp; _xlfn.IFNA("(Vote " &amp; INDEX([1]Settings!$AE$4:$BF$200,MATCH($A53,[1]Settings!$AP$4:$AP$200,0),3) &amp; ")","")</f>
        <v xml:space="preserve">
</v>
      </c>
      <c r="D53" s="188" t="str">
        <f>IF(S53=1,CONCATENATE("(" &amp; $R53&amp; ") ",IFERROR(INDEX([1]Settings!$AE$4:$BF$200,MATCH($A53,[1]Settings!$AP$4:$AP$200,0),1),"")),IFERROR(INDEX([1]Settings!$AE$4:$BF$200,MATCH($A53,[1]Settings!$AP$4:$AP$200,0),1),""))</f>
        <v/>
      </c>
      <c r="E53" s="206" t="str">
        <f>TRIM(IFERROR(INDEX([1]Settings!$AE$4:$BF$200,MATCH($O53,[1]Settings!$AV$4:$AV$200,0),24),""))&amp;"."</f>
        <v>.</v>
      </c>
      <c r="F53" s="203" t="str">
        <f>IFERROR(INDEX([1]Settings!$AE$4:$BF$200,MATCH($O53,[1]Settings!$AV$4:$AV$200,0),20),"")</f>
        <v/>
      </c>
      <c r="G53" s="110"/>
      <c r="H53" s="68" t="str">
        <f>IFERROR(INDEX([1]Current!$F$12:$AI$1281,MATCH($G53,[1]Current!$E$12:$E$1281,0),MATCH($O53,[1]Current!$F$5:$AI$5,0)),IFERROR(INDEX([1]Infrastructure!$F$12:$AF$1281,MATCH($G53,[1]Infrastructure!$E$12:$E$1281,0),MATCH($O53,[1]Infrastructure!$F$5:$AF$5,0)),IFERROR(INDEX('[1]Allocations-in-Kind'!$F$12:$AI$1281,MATCH($G53,'[1]Allocations-in-Kind'!$E$12:$E$1281,0),MATCH($O53,'[1]Allocations-in-Kind'!$F$5:$AI$5,0)),"")))</f>
        <v/>
      </c>
      <c r="I53" s="68" t="str">
        <f>IFERROR(INDEX([1]Current!$F$12:$AI$1281,MATCH($G53,[1]Current!$E$12:$E$1281,0),MATCH($O53,[1]Current!$F$5:$AI$5,0)+1),IFERROR(INDEX([1]Infrastructure!$F$12:$AF$1281,MATCH($G53,[1]Infrastructure!$E$12:$E$1281,0),MATCH($O53,[1]Infrastructure!$F$5:$AF$5,0)+1),IFERROR(INDEX('[1]Allocations-in-Kind'!$F$12:$AI$1281,MATCH($G53,'[1]Allocations-in-Kind'!$E$12:$E$1281,0),MATCH($O53,'[1]Allocations-in-Kind'!$F$5:$AI$5,0)+1),"")))</f>
        <v/>
      </c>
      <c r="J53" s="68" t="str">
        <f>IFERROR(INDEX([1]Current!$F$12:$AI$1281,MATCH($G53,[1]Current!$E$12:$E$1281,0),MATCH($O53,[1]Current!$F$5:$AI$5,0)+2),IFERROR(INDEX([1]Infrastructure!$F$12:$AF$1281,MATCH($G53,[1]Infrastructure!$E$12:$E$1281,0),MATCH($O53,[1]Infrastructure!$F$5:$AF$5,0)+2),IFERROR(INDEX('[1]Allocations-in-Kind'!$F$12:$AI$1281,MATCH($G53,'[1]Allocations-in-Kind'!$E$12:$E$1281,0),MATCH($O53,'[1]Allocations-in-Kind'!$F$5:$AI$5,0)+2),"")))</f>
        <v/>
      </c>
      <c r="M53" s="109">
        <f t="shared" ref="M53" si="32">IF(LEN(D53)&gt;2,IF(LEN(G53)&gt;2,1,0),0)</f>
        <v>0</v>
      </c>
      <c r="O53" s="105" t="str">
        <f>IFERROR(INDEX([1]Settings!$AE$4:$BF$200,MATCH($A53,[1]Settings!$AP$4:$AP$200,0),1),"")</f>
        <v/>
      </c>
      <c r="Q53" s="105">
        <f>IF(LEN(C53)&lt;2,0,IF(C53=C42,Q42+1,1))</f>
        <v>0</v>
      </c>
      <c r="R53" s="105" t="str">
        <f>IFERROR(LOWER(RIGHT(LEFT(ADDRESS(1,Q53),2))),"")</f>
        <v/>
      </c>
      <c r="S53" s="105">
        <f>IF(Q53&gt;1,1,IF(Q64&gt;1,1,0))</f>
        <v>0</v>
      </c>
    </row>
    <row r="54" spans="1:19" ht="15" hidden="1" customHeight="1" x14ac:dyDescent="0.2">
      <c r="C54" s="186"/>
      <c r="D54" s="188"/>
      <c r="E54" s="206" t="str">
        <f>IFERROR(INDEX([1]Settings!$AE$4:$BF$200,MATCH($A54,[1]Settings!$AK$4:$AK$200,0),1),"")</f>
        <v>Comprehensive Agricultural Support Programme Grant</v>
      </c>
      <c r="F54" s="203" t="str">
        <f>IFERROR(INDEX([1]Settings!$AE$4:$BF$200,MATCH($A54,[1]Settings!$AK$4:$AK$200,0),1),"")</f>
        <v>Comprehensive Agricultural Support Programme Grant</v>
      </c>
      <c r="G54" s="110"/>
      <c r="H54" s="68" t="str">
        <f>IFERROR(INDEX([1]Current!$F$12:$AI$1281,MATCH($G54,[1]Current!$E$12:$E$1281,0),MATCH($O53,[1]Current!$F$5:$AI$5,0)),IFERROR(INDEX([1]Infrastructure!$F$12:$AF$1281,MATCH($G54,[1]Infrastructure!$E$12:$E$1281,0),MATCH($O53,[1]Infrastructure!$F$5:$AF$5,0)),IFERROR(INDEX('[1]Allocations-in-Kind'!$F$12:$AI$1281,MATCH($G54,'[1]Allocations-in-Kind'!$E$12:$E$1281,0),MATCH($O53,'[1]Allocations-in-Kind'!$F$5:$AI$5,0)),"")))</f>
        <v/>
      </c>
      <c r="I54" s="68" t="str">
        <f>IFERROR(INDEX([1]Current!$F$12:$AI$1281,MATCH($G54,[1]Current!$E$12:$E$1281,0),MATCH($O53,[1]Current!$F$5:$AI$5,0)+1),IFERROR(INDEX([1]Infrastructure!$F$12:$AF$1281,MATCH($G54,[1]Infrastructure!$E$12:$E$1281,0),MATCH($O53,[1]Infrastructure!$F$5:$AF$5,0)+1),IFERROR(INDEX('[1]Allocations-in-Kind'!$F$12:$AI$1281,MATCH($G54,'[1]Allocations-in-Kind'!$E$12:$E$1281,0),MATCH($O53,'[1]Allocations-in-Kind'!$F$5:$AI$5,0)+1),"")))</f>
        <v/>
      </c>
      <c r="J54" s="68" t="str">
        <f>IFERROR(INDEX([1]Current!$F$12:$AI$1281,MATCH($G54,[1]Current!$E$12:$E$1281,0),MATCH($O53,[1]Current!$F$5:$AI$5,0)+2),IFERROR(INDEX([1]Infrastructure!$F$12:$AF$1281,MATCH($G54,[1]Infrastructure!$E$12:$E$1281,0),MATCH($O53,[1]Infrastructure!$F$5:$AF$5,0)+2),IFERROR(INDEX('[1]Allocations-in-Kind'!$F$12:$AI$1281,MATCH($G54,'[1]Allocations-in-Kind'!$E$12:$E$1281,0),MATCH($O53,'[1]Allocations-in-Kind'!$F$5:$AI$5,0)+2),"")))</f>
        <v/>
      </c>
      <c r="M54" s="109">
        <f t="shared" ref="M54" si="33">IF(LEN(D53)&gt;2,IF(LEN(G54)&gt;2,1,0),0)</f>
        <v>0</v>
      </c>
    </row>
    <row r="55" spans="1:19" ht="15" hidden="1" customHeight="1" x14ac:dyDescent="0.2">
      <c r="C55" s="186"/>
      <c r="D55" s="188"/>
      <c r="E55" s="206" t="str">
        <f>IFERROR(INDEX([1]Settings!$AE$4:$BF$200,MATCH($A55,[1]Settings!$AK$4:$AK$200,0),1),"")</f>
        <v>Comprehensive Agricultural Support Programme Grant</v>
      </c>
      <c r="F55" s="203" t="str">
        <f>IFERROR(INDEX([1]Settings!$AE$4:$BF$200,MATCH($A55,[1]Settings!$AK$4:$AK$200,0),1),"")</f>
        <v>Comprehensive Agricultural Support Programme Grant</v>
      </c>
      <c r="G55" s="110"/>
      <c r="H55" s="68" t="str">
        <f>IFERROR(INDEX([1]Current!$F$12:$AI$1281,MATCH($G55,[1]Current!$E$12:$E$1281,0),MATCH($O53,[1]Current!$F$5:$AI$5,0)),IFERROR(INDEX([1]Infrastructure!$F$12:$AF$1281,MATCH($G55,[1]Infrastructure!$E$12:$E$1281,0),MATCH($O53,[1]Infrastructure!$F$5:$AF$5,0)),IFERROR(INDEX('[1]Allocations-in-Kind'!$F$12:$AI$1281,MATCH($G55,'[1]Allocations-in-Kind'!$E$12:$E$1281,0),MATCH($O53,'[1]Allocations-in-Kind'!$F$5:$AI$5,0)),"")))</f>
        <v/>
      </c>
      <c r="I55" s="68" t="str">
        <f>IFERROR(INDEX([1]Current!$F$12:$AI$1281,MATCH($G55,[1]Current!$E$12:$E$1281,0),MATCH($O53,[1]Current!$F$5:$AI$5,0)+1),IFERROR(INDEX([1]Infrastructure!$F$12:$AF$1281,MATCH($G55,[1]Infrastructure!$E$12:$E$1281,0),MATCH($O53,[1]Infrastructure!$F$5:$AF$5,0)+1),IFERROR(INDEX('[1]Allocations-in-Kind'!$F$12:$AI$1281,MATCH($G55,'[1]Allocations-in-Kind'!$E$12:$E$1281,0),MATCH($O53,'[1]Allocations-in-Kind'!$F$5:$AI$5,0)+1),"")))</f>
        <v/>
      </c>
      <c r="J55" s="68" t="str">
        <f>IFERROR(INDEX([1]Current!$F$12:$AI$1281,MATCH($G55,[1]Current!$E$12:$E$1281,0),MATCH($O53,[1]Current!$F$5:$AI$5,0)+2),IFERROR(INDEX([1]Infrastructure!$F$12:$AF$1281,MATCH($G55,[1]Infrastructure!$E$12:$E$1281,0),MATCH($O53,[1]Infrastructure!$F$5:$AF$5,0)+2),IFERROR(INDEX('[1]Allocations-in-Kind'!$F$12:$AI$1281,MATCH($G55,'[1]Allocations-in-Kind'!$E$12:$E$1281,0),MATCH($O53,'[1]Allocations-in-Kind'!$F$5:$AI$5,0)+2),"")))</f>
        <v/>
      </c>
      <c r="M55" s="109">
        <f t="shared" ref="M55" si="34">IF(LEN(D53)&gt;2,IF(LEN(G55)&gt;2,1,0),0)</f>
        <v>0</v>
      </c>
    </row>
    <row r="56" spans="1:19" ht="15" hidden="1" customHeight="1" x14ac:dyDescent="0.2">
      <c r="C56" s="186"/>
      <c r="D56" s="188"/>
      <c r="E56" s="206" t="str">
        <f>IFERROR(INDEX([1]Settings!$AE$4:$BF$200,MATCH($A56,[1]Settings!$AK$4:$AK$200,0),1),"")</f>
        <v>Comprehensive Agricultural Support Programme Grant</v>
      </c>
      <c r="F56" s="203" t="str">
        <f>IFERROR(INDEX([1]Settings!$AE$4:$BF$200,MATCH($A56,[1]Settings!$AK$4:$AK$200,0),1),"")</f>
        <v>Comprehensive Agricultural Support Programme Grant</v>
      </c>
      <c r="G56" s="110"/>
      <c r="H56" s="68" t="str">
        <f>IFERROR(INDEX([1]Current!$F$12:$AI$1281,MATCH($G56,[1]Current!$E$12:$E$1281,0),MATCH($O53,[1]Current!$F$5:$AI$5,0)),IFERROR(INDEX([1]Infrastructure!$F$12:$AF$1281,MATCH($G56,[1]Infrastructure!$E$12:$E$1281,0),MATCH($O53,[1]Infrastructure!$F$5:$AF$5,0)),IFERROR(INDEX('[1]Allocations-in-Kind'!$F$12:$AI$1281,MATCH($G56,'[1]Allocations-in-Kind'!$E$12:$E$1281,0),MATCH($O53,'[1]Allocations-in-Kind'!$F$5:$AI$5,0)),"")))</f>
        <v/>
      </c>
      <c r="I56" s="68" t="str">
        <f>IFERROR(INDEX([1]Current!$F$12:$AI$1281,MATCH($G56,[1]Current!$E$12:$E$1281,0),MATCH($O53,[1]Current!$F$5:$AI$5,0)+1),IFERROR(INDEX([1]Infrastructure!$F$12:$AF$1281,MATCH($G56,[1]Infrastructure!$E$12:$E$1281,0),MATCH($O53,[1]Infrastructure!$F$5:$AF$5,0)+1),IFERROR(INDEX('[1]Allocations-in-Kind'!$F$12:$AI$1281,MATCH($G56,'[1]Allocations-in-Kind'!$E$12:$E$1281,0),MATCH($O53,'[1]Allocations-in-Kind'!$F$5:$AI$5,0)+1),"")))</f>
        <v/>
      </c>
      <c r="J56" s="68" t="str">
        <f>IFERROR(INDEX([1]Current!$F$12:$AI$1281,MATCH($G56,[1]Current!$E$12:$E$1281,0),MATCH($O53,[1]Current!$F$5:$AI$5,0)+2),IFERROR(INDEX([1]Infrastructure!$F$12:$AF$1281,MATCH($G56,[1]Infrastructure!$E$12:$E$1281,0),MATCH($O53,[1]Infrastructure!$F$5:$AF$5,0)+2),IFERROR(INDEX('[1]Allocations-in-Kind'!$F$12:$AI$1281,MATCH($G56,'[1]Allocations-in-Kind'!$E$12:$E$1281,0),MATCH($O53,'[1]Allocations-in-Kind'!$F$5:$AI$5,0)+2),"")))</f>
        <v/>
      </c>
      <c r="M56" s="109">
        <f t="shared" ref="M56" si="35">IF(LEN(D53)&gt;2,IF(LEN(G56)&gt;2,1,0),0)</f>
        <v>0</v>
      </c>
    </row>
    <row r="57" spans="1:19" ht="15" hidden="1" customHeight="1" x14ac:dyDescent="0.2">
      <c r="C57" s="186"/>
      <c r="D57" s="188"/>
      <c r="E57" s="206" t="str">
        <f>IFERROR(INDEX([1]Settings!$AE$4:$BF$200,MATCH($A57,[1]Settings!$AK$4:$AK$200,0),1),"")</f>
        <v>Comprehensive Agricultural Support Programme Grant</v>
      </c>
      <c r="F57" s="203" t="str">
        <f>IFERROR(INDEX([1]Settings!$AE$4:$BF$200,MATCH($A57,[1]Settings!$AK$4:$AK$200,0),1),"")</f>
        <v>Comprehensive Agricultural Support Programme Grant</v>
      </c>
      <c r="G57" s="110"/>
      <c r="H57" s="68" t="str">
        <f>IFERROR(INDEX([1]Current!$F$12:$AI$1281,MATCH($G57,[1]Current!$E$12:$E$1281,0),MATCH($O53,[1]Current!$F$5:$AI$5,0)),IFERROR(INDEX([1]Infrastructure!$F$12:$AF$1281,MATCH($G57,[1]Infrastructure!$E$12:$E$1281,0),MATCH($O53,[1]Infrastructure!$F$5:$AF$5,0)),IFERROR(INDEX('[1]Allocations-in-Kind'!$F$12:$AI$1281,MATCH($G57,'[1]Allocations-in-Kind'!$E$12:$E$1281,0),MATCH($O53,'[1]Allocations-in-Kind'!$F$5:$AI$5,0)),"")))</f>
        <v/>
      </c>
      <c r="I57" s="68" t="str">
        <f>IFERROR(INDEX([1]Current!$F$12:$AI$1281,MATCH($G57,[1]Current!$E$12:$E$1281,0),MATCH($O53,[1]Current!$F$5:$AI$5,0)+1),IFERROR(INDEX([1]Infrastructure!$F$12:$AF$1281,MATCH($G57,[1]Infrastructure!$E$12:$E$1281,0),MATCH($O53,[1]Infrastructure!$F$5:$AF$5,0)+1),IFERROR(INDEX('[1]Allocations-in-Kind'!$F$12:$AI$1281,MATCH($G57,'[1]Allocations-in-Kind'!$E$12:$E$1281,0),MATCH($O53,'[1]Allocations-in-Kind'!$F$5:$AI$5,0)+1),"")))</f>
        <v/>
      </c>
      <c r="J57" s="68" t="str">
        <f>IFERROR(INDEX([1]Current!$F$12:$AI$1281,MATCH($G57,[1]Current!$E$12:$E$1281,0),MATCH($O53,[1]Current!$F$5:$AI$5,0)+2),IFERROR(INDEX([1]Infrastructure!$F$12:$AF$1281,MATCH($G57,[1]Infrastructure!$E$12:$E$1281,0),MATCH($O53,[1]Infrastructure!$F$5:$AF$5,0)+2),IFERROR(INDEX('[1]Allocations-in-Kind'!$F$12:$AI$1281,MATCH($G57,'[1]Allocations-in-Kind'!$E$12:$E$1281,0),MATCH($O53,'[1]Allocations-in-Kind'!$F$5:$AI$5,0)+2),"")))</f>
        <v/>
      </c>
      <c r="M57" s="109">
        <f t="shared" ref="M57" si="36">IF(LEN(D53)&gt;2,IF(LEN(G57)&gt;2,1,0),0)</f>
        <v>0</v>
      </c>
    </row>
    <row r="58" spans="1:19" ht="15" hidden="1" customHeight="1" x14ac:dyDescent="0.2">
      <c r="C58" s="186"/>
      <c r="D58" s="188"/>
      <c r="E58" s="206" t="str">
        <f>IFERROR(INDEX([1]Settings!$AE$4:$BF$200,MATCH($A58,[1]Settings!$AK$4:$AK$200,0),1),"")</f>
        <v>Comprehensive Agricultural Support Programme Grant</v>
      </c>
      <c r="F58" s="203" t="str">
        <f>IFERROR(INDEX([1]Settings!$AE$4:$BF$200,MATCH($A58,[1]Settings!$AK$4:$AK$200,0),1),"")</f>
        <v>Comprehensive Agricultural Support Programme Grant</v>
      </c>
      <c r="G58" s="110"/>
      <c r="H58" s="68" t="str">
        <f>IFERROR(INDEX([1]Current!$F$12:$AI$1281,MATCH($G58,[1]Current!$E$12:$E$1281,0),MATCH($O53,[1]Current!$F$5:$AI$5,0)),IFERROR(INDEX([1]Infrastructure!$F$12:$AF$1281,MATCH($G58,[1]Infrastructure!$E$12:$E$1281,0),MATCH($O53,[1]Infrastructure!$F$5:$AF$5,0)),IFERROR(INDEX('[1]Allocations-in-Kind'!$F$12:$AI$1281,MATCH($G58,'[1]Allocations-in-Kind'!$E$12:$E$1281,0),MATCH($O53,'[1]Allocations-in-Kind'!$F$5:$AI$5,0)),"")))</f>
        <v/>
      </c>
      <c r="I58" s="68" t="str">
        <f>IFERROR(INDEX([1]Current!$F$12:$AI$1281,MATCH($G58,[1]Current!$E$12:$E$1281,0),MATCH($O53,[1]Current!$F$5:$AI$5,0)+1),IFERROR(INDEX([1]Infrastructure!$F$12:$AF$1281,MATCH($G58,[1]Infrastructure!$E$12:$E$1281,0),MATCH($O53,[1]Infrastructure!$F$5:$AF$5,0)+1),IFERROR(INDEX('[1]Allocations-in-Kind'!$F$12:$AI$1281,MATCH($G58,'[1]Allocations-in-Kind'!$E$12:$E$1281,0),MATCH($O53,'[1]Allocations-in-Kind'!$F$5:$AI$5,0)+1),"")))</f>
        <v/>
      </c>
      <c r="J58" s="68" t="str">
        <f>IFERROR(INDEX([1]Current!$F$12:$AI$1281,MATCH($G58,[1]Current!$E$12:$E$1281,0),MATCH($O53,[1]Current!$F$5:$AI$5,0)+2),IFERROR(INDEX([1]Infrastructure!$F$12:$AF$1281,MATCH($G58,[1]Infrastructure!$E$12:$E$1281,0),MATCH($O53,[1]Infrastructure!$F$5:$AF$5,0)+2),IFERROR(INDEX('[1]Allocations-in-Kind'!$F$12:$AI$1281,MATCH($G58,'[1]Allocations-in-Kind'!$E$12:$E$1281,0),MATCH($O53,'[1]Allocations-in-Kind'!$F$5:$AI$5,0)+2),"")))</f>
        <v/>
      </c>
      <c r="M58" s="109">
        <f t="shared" ref="M58" si="37">IF(LEN(D53)&gt;2,IF(LEN(G58)&gt;2,1,0),0)</f>
        <v>0</v>
      </c>
    </row>
    <row r="59" spans="1:19" ht="15" hidden="1" customHeight="1" x14ac:dyDescent="0.2">
      <c r="C59" s="186"/>
      <c r="D59" s="188"/>
      <c r="E59" s="206" t="str">
        <f>IFERROR(INDEX([1]Settings!$AE$4:$BF$200,MATCH($A59,[1]Settings!$AK$4:$AK$200,0),1),"")</f>
        <v>Comprehensive Agricultural Support Programme Grant</v>
      </c>
      <c r="F59" s="203" t="str">
        <f>IFERROR(INDEX([1]Settings!$AE$4:$BF$200,MATCH($A59,[1]Settings!$AK$4:$AK$200,0),1),"")</f>
        <v>Comprehensive Agricultural Support Programme Grant</v>
      </c>
      <c r="G59" s="110"/>
      <c r="H59" s="68" t="str">
        <f>IFERROR(INDEX([1]Current!$F$12:$AI$1281,MATCH($G59,[1]Current!$E$12:$E$1281,0),MATCH($O53,[1]Current!$F$5:$AI$5,0)),IFERROR(INDEX([1]Infrastructure!$F$12:$AF$1281,MATCH($G59,[1]Infrastructure!$E$12:$E$1281,0),MATCH($O53,[1]Infrastructure!$F$5:$AF$5,0)),IFERROR(INDEX('[1]Allocations-in-Kind'!$F$12:$AI$1281,MATCH($G59,'[1]Allocations-in-Kind'!$E$12:$E$1281,0),MATCH($O53,'[1]Allocations-in-Kind'!$F$5:$AI$5,0)),"")))</f>
        <v/>
      </c>
      <c r="I59" s="68" t="str">
        <f>IFERROR(INDEX([1]Current!$F$12:$AI$1281,MATCH($G59,[1]Current!$E$12:$E$1281,0),MATCH($O53,[1]Current!$F$5:$AI$5,0)+1),IFERROR(INDEX([1]Infrastructure!$F$12:$AF$1281,MATCH($G59,[1]Infrastructure!$E$12:$E$1281,0),MATCH($O53,[1]Infrastructure!$F$5:$AF$5,0)+1),IFERROR(INDEX('[1]Allocations-in-Kind'!$F$12:$AI$1281,MATCH($G59,'[1]Allocations-in-Kind'!$E$12:$E$1281,0),MATCH($O53,'[1]Allocations-in-Kind'!$F$5:$AI$5,0)+1),"")))</f>
        <v/>
      </c>
      <c r="J59" s="68" t="str">
        <f>IFERROR(INDEX([1]Current!$F$12:$AI$1281,MATCH($G59,[1]Current!$E$12:$E$1281,0),MATCH($O53,[1]Current!$F$5:$AI$5,0)+2),IFERROR(INDEX([1]Infrastructure!$F$12:$AF$1281,MATCH($G59,[1]Infrastructure!$E$12:$E$1281,0),MATCH($O53,[1]Infrastructure!$F$5:$AF$5,0)+2),IFERROR(INDEX('[1]Allocations-in-Kind'!$F$12:$AI$1281,MATCH($G59,'[1]Allocations-in-Kind'!$E$12:$E$1281,0),MATCH($O53,'[1]Allocations-in-Kind'!$F$5:$AI$5,0)+2),"")))</f>
        <v/>
      </c>
      <c r="M59" s="109">
        <f t="shared" ref="M59" si="38">IF(LEN(D53)&gt;2,IF(LEN(G59)&gt;2,1,0),0)</f>
        <v>0</v>
      </c>
    </row>
    <row r="60" spans="1:19" ht="15" hidden="1" customHeight="1" x14ac:dyDescent="0.2">
      <c r="C60" s="186"/>
      <c r="D60" s="188"/>
      <c r="E60" s="206" t="str">
        <f>IFERROR(INDEX([1]Settings!$AE$4:$BF$200,MATCH($A60,[1]Settings!$AK$4:$AK$200,0),1),"")</f>
        <v>Comprehensive Agricultural Support Programme Grant</v>
      </c>
      <c r="F60" s="203" t="str">
        <f>IFERROR(INDEX([1]Settings!$AE$4:$BF$200,MATCH($A60,[1]Settings!$AK$4:$AK$200,0),1),"")</f>
        <v>Comprehensive Agricultural Support Programme Grant</v>
      </c>
      <c r="G60" s="110"/>
      <c r="H60" s="68" t="str">
        <f>IFERROR(INDEX([1]Current!$F$12:$AI$1281,MATCH($G60,[1]Current!$E$12:$E$1281,0),MATCH($O53,[1]Current!$F$5:$AI$5,0)),IFERROR(INDEX([1]Infrastructure!$F$12:$AF$1281,MATCH($G60,[1]Infrastructure!$E$12:$E$1281,0),MATCH($O53,[1]Infrastructure!$F$5:$AF$5,0)),IFERROR(INDEX('[1]Allocations-in-Kind'!$F$12:$AI$1281,MATCH($G60,'[1]Allocations-in-Kind'!$E$12:$E$1281,0),MATCH($O53,'[1]Allocations-in-Kind'!$F$5:$AI$5,0)),"")))</f>
        <v/>
      </c>
      <c r="I60" s="68" t="str">
        <f>IFERROR(INDEX([1]Current!$F$12:$AI$1281,MATCH($G60,[1]Current!$E$12:$E$1281,0),MATCH($O53,[1]Current!$F$5:$AI$5,0)+1),IFERROR(INDEX([1]Infrastructure!$F$12:$AF$1281,MATCH($G60,[1]Infrastructure!$E$12:$E$1281,0),MATCH($O53,[1]Infrastructure!$F$5:$AF$5,0)+1),IFERROR(INDEX('[1]Allocations-in-Kind'!$F$12:$AI$1281,MATCH($G60,'[1]Allocations-in-Kind'!$E$12:$E$1281,0),MATCH($O53,'[1]Allocations-in-Kind'!$F$5:$AI$5,0)+1),"")))</f>
        <v/>
      </c>
      <c r="J60" s="68" t="str">
        <f>IFERROR(INDEX([1]Current!$F$12:$AI$1281,MATCH($G60,[1]Current!$E$12:$E$1281,0),MATCH($O53,[1]Current!$F$5:$AI$5,0)+2),IFERROR(INDEX([1]Infrastructure!$F$12:$AF$1281,MATCH($G60,[1]Infrastructure!$E$12:$E$1281,0),MATCH($O53,[1]Infrastructure!$F$5:$AF$5,0)+2),IFERROR(INDEX('[1]Allocations-in-Kind'!$F$12:$AI$1281,MATCH($G60,'[1]Allocations-in-Kind'!$E$12:$E$1281,0),MATCH($O53,'[1]Allocations-in-Kind'!$F$5:$AI$5,0)+2),"")))</f>
        <v/>
      </c>
      <c r="M60" s="109">
        <f t="shared" ref="M60" si="39">IF(LEN(D53)&gt;2,IF(LEN(G60)&gt;2,1,0),0)</f>
        <v>0</v>
      </c>
    </row>
    <row r="61" spans="1:19" ht="15" hidden="1" customHeight="1" x14ac:dyDescent="0.2">
      <c r="C61" s="186"/>
      <c r="D61" s="188"/>
      <c r="E61" s="206" t="str">
        <f>IFERROR(INDEX([1]Settings!$AE$4:$BF$200,MATCH($A61,[1]Settings!$AK$4:$AK$200,0),1),"")</f>
        <v>Comprehensive Agricultural Support Programme Grant</v>
      </c>
      <c r="F61" s="203" t="str">
        <f>IFERROR(INDEX([1]Settings!$AE$4:$BF$200,MATCH($A61,[1]Settings!$AK$4:$AK$200,0),1),"")</f>
        <v>Comprehensive Agricultural Support Programme Grant</v>
      </c>
      <c r="G61" s="110"/>
      <c r="H61" s="68" t="str">
        <f>IFERROR(INDEX([1]Current!$F$12:$AI$1281,MATCH($G61,[1]Current!$E$12:$E$1281,0),MATCH($O53,[1]Current!$F$5:$AI$5,0)),IFERROR(INDEX([1]Infrastructure!$F$12:$AF$1281,MATCH($G61,[1]Infrastructure!$E$12:$E$1281,0),MATCH($O53,[1]Infrastructure!$F$5:$AF$5,0)),IFERROR(INDEX('[1]Allocations-in-Kind'!$F$12:$AI$1281,MATCH($G61,'[1]Allocations-in-Kind'!$E$12:$E$1281,0),MATCH($O53,'[1]Allocations-in-Kind'!$F$5:$AI$5,0)),"")))</f>
        <v/>
      </c>
      <c r="I61" s="68" t="str">
        <f>IFERROR(INDEX([1]Current!$F$12:$AI$1281,MATCH($G61,[1]Current!$E$12:$E$1281,0),MATCH($O53,[1]Current!$F$5:$AI$5,0)+1),IFERROR(INDEX([1]Infrastructure!$F$12:$AF$1281,MATCH($G61,[1]Infrastructure!$E$12:$E$1281,0),MATCH($O53,[1]Infrastructure!$F$5:$AF$5,0)+1),IFERROR(INDEX('[1]Allocations-in-Kind'!$F$12:$AI$1281,MATCH($G61,'[1]Allocations-in-Kind'!$E$12:$E$1281,0),MATCH($O53,'[1]Allocations-in-Kind'!$F$5:$AI$5,0)+1),"")))</f>
        <v/>
      </c>
      <c r="J61" s="68" t="str">
        <f>IFERROR(INDEX([1]Current!$F$12:$AI$1281,MATCH($G61,[1]Current!$E$12:$E$1281,0),MATCH($O53,[1]Current!$F$5:$AI$5,0)+2),IFERROR(INDEX([1]Infrastructure!$F$12:$AF$1281,MATCH($G61,[1]Infrastructure!$E$12:$E$1281,0),MATCH($O53,[1]Infrastructure!$F$5:$AF$5,0)+2),IFERROR(INDEX('[1]Allocations-in-Kind'!$F$12:$AI$1281,MATCH($G61,'[1]Allocations-in-Kind'!$E$12:$E$1281,0),MATCH($O53,'[1]Allocations-in-Kind'!$F$5:$AI$5,0)+2),"")))</f>
        <v/>
      </c>
      <c r="M61" s="109">
        <f t="shared" ref="M61" si="40">IF(LEN(D53)&gt;2,IF(LEN(G61)&gt;2,1,0),0)</f>
        <v>0</v>
      </c>
    </row>
    <row r="62" spans="1:19" ht="15" hidden="1" customHeight="1" x14ac:dyDescent="0.2">
      <c r="C62" s="186"/>
      <c r="D62" s="188"/>
      <c r="E62" s="206" t="str">
        <f>IFERROR(INDEX([1]Settings!$AE$4:$BF$200,MATCH($A62,[1]Settings!$AK$4:$AK$200,0),1),"")</f>
        <v>Comprehensive Agricultural Support Programme Grant</v>
      </c>
      <c r="F62" s="203" t="str">
        <f>IFERROR(INDEX([1]Settings!$AE$4:$BF$200,MATCH($A62,[1]Settings!$AK$4:$AK$200,0),1),"")</f>
        <v>Comprehensive Agricultural Support Programme Grant</v>
      </c>
      <c r="G62" s="110"/>
      <c r="H62" s="78" t="str">
        <f>IFERROR(INDEX([1]Current!$F$12:$AI$1281,MATCH($G62,[1]Current!$E$12:$E$1281,0),MATCH($O53,[1]Current!$F$5:$AI$5,0)),IFERROR(INDEX([1]Infrastructure!$F$12:$AF$1281,MATCH($G62,[1]Infrastructure!$E$12:$E$1281,0),MATCH($O53,[1]Infrastructure!$F$5:$AF$5,0)),IFERROR(INDEX('[1]Allocations-in-Kind'!$F$12:$AI$1281,MATCH($G62,'[1]Allocations-in-Kind'!$E$12:$E$1281,0),MATCH($O53,'[1]Allocations-in-Kind'!$F$5:$AI$5,0)),"")))</f>
        <v/>
      </c>
      <c r="I62" s="78" t="str">
        <f>IFERROR(INDEX([1]Current!$F$12:$AI$1281,MATCH($G62,[1]Current!$E$12:$E$1281,0),MATCH($O53,[1]Current!$F$5:$AI$5,0)+1),IFERROR(INDEX([1]Infrastructure!$F$12:$AF$1281,MATCH($G62,[1]Infrastructure!$E$12:$E$1281,0),MATCH($O53,[1]Infrastructure!$F$5:$AF$5,0)+1),IFERROR(INDEX('[1]Allocations-in-Kind'!$F$12:$AI$1281,MATCH($G62,'[1]Allocations-in-Kind'!$E$12:$E$1281,0),MATCH($O53,'[1]Allocations-in-Kind'!$F$5:$AI$5,0)+1),"")))</f>
        <v/>
      </c>
      <c r="J62" s="78" t="str">
        <f>IFERROR(INDEX([1]Current!$F$12:$AI$1281,MATCH($G62,[1]Current!$E$12:$E$1281,0),MATCH($O53,[1]Current!$F$5:$AI$5,0)+2),IFERROR(INDEX([1]Infrastructure!$F$12:$AF$1281,MATCH($G62,[1]Infrastructure!$E$12:$E$1281,0),MATCH($O53,[1]Infrastructure!$F$5:$AF$5,0)+2),IFERROR(INDEX('[1]Allocations-in-Kind'!$F$12:$AI$1281,MATCH($G62,'[1]Allocations-in-Kind'!$E$12:$E$1281,0),MATCH($O53,'[1]Allocations-in-Kind'!$F$5:$AI$5,0)+2),"")))</f>
        <v/>
      </c>
      <c r="M62" s="109">
        <f t="shared" si="10"/>
        <v>0</v>
      </c>
    </row>
    <row r="63" spans="1:19" ht="15" hidden="1" customHeight="1" x14ac:dyDescent="0.2">
      <c r="C63" s="187"/>
      <c r="D63" s="189"/>
      <c r="E63" s="207" t="str">
        <f>IFERROR(INDEX([1]Settings!$AE$4:$BF$200,MATCH($A63,[1]Settings!$AK$4:$AK$200,0),1),"")</f>
        <v>Comprehensive Agricultural Support Programme Grant</v>
      </c>
      <c r="F63" s="205" t="str">
        <f>IFERROR(INDEX([1]Settings!$AE$4:$BF$200,MATCH($A63,[1]Settings!$AK$4:$AK$200,0),1),"")</f>
        <v>Comprehensive Agricultural Support Programme Grant</v>
      </c>
      <c r="G63" s="111" t="s">
        <v>10</v>
      </c>
      <c r="H63" s="16">
        <f>SUM(H53:H62)</f>
        <v>0</v>
      </c>
      <c r="I63" s="16">
        <f>SUM(I53:I62)</f>
        <v>0</v>
      </c>
      <c r="J63" s="16">
        <f>SUM(J53:J62)</f>
        <v>0</v>
      </c>
      <c r="M63" s="109">
        <f t="shared" ref="M63" si="41">M53</f>
        <v>0</v>
      </c>
    </row>
    <row r="64" spans="1:19" ht="15" hidden="1" customHeight="1" x14ac:dyDescent="0.2">
      <c r="A64" s="104">
        <v>6</v>
      </c>
      <c r="C64" s="186" t="str">
        <f>_xlfn.IFNA(INDEX([1]Settings!$AE$4:$BF$200,MATCH($A64,[1]Settings!$AP$4:$AP$200,0),2),"")
&amp; CHAR(10) &amp; _xlfn.IFNA("(Vote " &amp; INDEX([1]Settings!$AE$4:$BF$200,MATCH($A64,[1]Settings!$AP$4:$AP$200,0),3) &amp; ")","")</f>
        <v xml:space="preserve">
</v>
      </c>
      <c r="D64" s="188" t="str">
        <f>IF(S64=1,CONCATENATE("(" &amp; $R64&amp; ") ",IFERROR(INDEX([1]Settings!$AE$4:$BF$200,MATCH($A64,[1]Settings!$AP$4:$AP$200,0),1),"")),IFERROR(INDEX([1]Settings!$AE$4:$BF$200,MATCH($A64,[1]Settings!$AP$4:$AP$200,0),1),""))</f>
        <v/>
      </c>
      <c r="E64" s="202" t="str">
        <f>TRIM(IFERROR(INDEX([1]Settings!$AE$4:$BF$200,MATCH($O64,[1]Settings!$AV$4:$AV$200,0),24),""))&amp;"."</f>
        <v>.</v>
      </c>
      <c r="F64" s="203" t="str">
        <f>IFERROR(INDEX([1]Settings!$AE$4:$BF$200,MATCH($O64,[1]Settings!$AV$4:$AV$200,0),20),"")</f>
        <v/>
      </c>
      <c r="G64" s="110"/>
      <c r="H64" s="68" t="str">
        <f>IFERROR(INDEX([1]Current!$F$12:$AI$1281,MATCH($G64,[1]Current!$E$12:$E$1281,0),MATCH($O64,[1]Current!$F$5:$AI$5,0)),IFERROR(INDEX([1]Infrastructure!$F$12:$AF$1281,MATCH($G64,[1]Infrastructure!$E$12:$E$1281,0),MATCH($O64,[1]Infrastructure!$F$5:$AF$5,0)),IFERROR(INDEX('[1]Allocations-in-Kind'!$F$12:$AI$1281,MATCH($G64,'[1]Allocations-in-Kind'!$E$12:$E$1281,0),MATCH($O64,'[1]Allocations-in-Kind'!$F$5:$AI$5,0)),"")))</f>
        <v/>
      </c>
      <c r="I64" s="68" t="str">
        <f>IFERROR(INDEX([1]Current!$F$12:$AI$1281,MATCH($G64,[1]Current!$E$12:$E$1281,0),MATCH($O64,[1]Current!$F$5:$AI$5,0)+1),IFERROR(INDEX([1]Infrastructure!$F$12:$AF$1281,MATCH($G64,[1]Infrastructure!$E$12:$E$1281,0),MATCH($O64,[1]Infrastructure!$F$5:$AF$5,0)+1),IFERROR(INDEX('[1]Allocations-in-Kind'!$F$12:$AI$1281,MATCH($G64,'[1]Allocations-in-Kind'!$E$12:$E$1281,0),MATCH($O64,'[1]Allocations-in-Kind'!$F$5:$AI$5,0)+1),"")))</f>
        <v/>
      </c>
      <c r="J64" s="68" t="str">
        <f>IFERROR(INDEX([1]Current!$F$12:$AI$1281,MATCH($G64,[1]Current!$E$12:$E$1281,0),MATCH($O64,[1]Current!$F$5:$AI$5,0)+2),IFERROR(INDEX([1]Infrastructure!$F$12:$AF$1281,MATCH($G64,[1]Infrastructure!$E$12:$E$1281,0),MATCH($O64,[1]Infrastructure!$F$5:$AF$5,0)+2),IFERROR(INDEX('[1]Allocations-in-Kind'!$F$12:$AI$1281,MATCH($G64,'[1]Allocations-in-Kind'!$E$12:$E$1281,0),MATCH($O64,'[1]Allocations-in-Kind'!$F$5:$AI$5,0)+2),"")))</f>
        <v/>
      </c>
      <c r="M64" s="109">
        <f t="shared" ref="M64" si="42">IF(LEN(D64)&gt;2,IF(LEN(G64)&gt;2,1,0),0)</f>
        <v>0</v>
      </c>
      <c r="O64" s="105" t="str">
        <f>IFERROR(INDEX([1]Settings!$AE$4:$BF$200,MATCH($A64,[1]Settings!$AP$4:$AP$200,0),1),"")</f>
        <v/>
      </c>
      <c r="Q64" s="105">
        <f>IF(LEN(C64)&lt;2,0,IF(C64=C53,Q53+1,1))</f>
        <v>0</v>
      </c>
      <c r="R64" s="105" t="str">
        <f>IFERROR(LOWER(RIGHT(LEFT(ADDRESS(1,Q64),2))),"")</f>
        <v/>
      </c>
      <c r="S64" s="105">
        <f>IF(Q64&gt;1,1,IF(Q75&gt;1,1,0))</f>
        <v>0</v>
      </c>
    </row>
    <row r="65" spans="1:19" ht="15" hidden="1" customHeight="1" x14ac:dyDescent="0.2">
      <c r="C65" s="186"/>
      <c r="D65" s="188"/>
      <c r="E65" s="202" t="str">
        <f>IFERROR(INDEX([1]Settings!$AE$4:$BF$200,MATCH($A65,[1]Settings!$AK$4:$AK$200,0),1),"")</f>
        <v>Comprehensive Agricultural Support Programme Grant</v>
      </c>
      <c r="F65" s="203" t="str">
        <f>IFERROR(INDEX([1]Settings!$AE$4:$BF$200,MATCH($A65,[1]Settings!$AK$4:$AK$200,0),1),"")</f>
        <v>Comprehensive Agricultural Support Programme Grant</v>
      </c>
      <c r="G65" s="110"/>
      <c r="H65" s="68" t="str">
        <f>IFERROR(INDEX([1]Current!$F$12:$AI$1281,MATCH($G65,[1]Current!$E$12:$E$1281,0),MATCH($O64,[1]Current!$F$5:$AI$5,0)),IFERROR(INDEX([1]Infrastructure!$F$12:$AF$1281,MATCH($G65,[1]Infrastructure!$E$12:$E$1281,0),MATCH($O64,[1]Infrastructure!$F$5:$AF$5,0)),IFERROR(INDEX('[1]Allocations-in-Kind'!$F$12:$AI$1281,MATCH($G65,'[1]Allocations-in-Kind'!$E$12:$E$1281,0),MATCH($O64,'[1]Allocations-in-Kind'!$F$5:$AI$5,0)),"")))</f>
        <v/>
      </c>
      <c r="I65" s="68" t="str">
        <f>IFERROR(INDEX([1]Current!$F$12:$AI$1281,MATCH($G65,[1]Current!$E$12:$E$1281,0),MATCH($O64,[1]Current!$F$5:$AI$5,0)+1),IFERROR(INDEX([1]Infrastructure!$F$12:$AF$1281,MATCH($G65,[1]Infrastructure!$E$12:$E$1281,0),MATCH($O64,[1]Infrastructure!$F$5:$AF$5,0)+1),IFERROR(INDEX('[1]Allocations-in-Kind'!$F$12:$AI$1281,MATCH($G65,'[1]Allocations-in-Kind'!$E$12:$E$1281,0),MATCH($O64,'[1]Allocations-in-Kind'!$F$5:$AI$5,0)+1),"")))</f>
        <v/>
      </c>
      <c r="J65" s="68" t="str">
        <f>IFERROR(INDEX([1]Current!$F$12:$AI$1281,MATCH($G65,[1]Current!$E$12:$E$1281,0),MATCH($O64,[1]Current!$F$5:$AI$5,0)+2),IFERROR(INDEX([1]Infrastructure!$F$12:$AF$1281,MATCH($G65,[1]Infrastructure!$E$12:$E$1281,0),MATCH($O64,[1]Infrastructure!$F$5:$AF$5,0)+2),IFERROR(INDEX('[1]Allocations-in-Kind'!$F$12:$AI$1281,MATCH($G65,'[1]Allocations-in-Kind'!$E$12:$E$1281,0),MATCH($O64,'[1]Allocations-in-Kind'!$F$5:$AI$5,0)+2),"")))</f>
        <v/>
      </c>
      <c r="M65" s="109">
        <f t="shared" ref="M65" si="43">IF(LEN(D64)&gt;2,IF(LEN(G65)&gt;2,1,0),0)</f>
        <v>0</v>
      </c>
    </row>
    <row r="66" spans="1:19" ht="15" hidden="1" customHeight="1" x14ac:dyDescent="0.2">
      <c r="C66" s="186"/>
      <c r="D66" s="188"/>
      <c r="E66" s="202" t="str">
        <f>IFERROR(INDEX([1]Settings!$AE$4:$BF$200,MATCH($A66,[1]Settings!$AK$4:$AK$200,0),1),"")</f>
        <v>Comprehensive Agricultural Support Programme Grant</v>
      </c>
      <c r="F66" s="203" t="str">
        <f>IFERROR(INDEX([1]Settings!$AE$4:$BF$200,MATCH($A66,[1]Settings!$AK$4:$AK$200,0),1),"")</f>
        <v>Comprehensive Agricultural Support Programme Grant</v>
      </c>
      <c r="G66" s="110"/>
      <c r="H66" s="68" t="str">
        <f>IFERROR(INDEX([1]Current!$F$12:$AI$1281,MATCH($G66,[1]Current!$E$12:$E$1281,0),MATCH($O64,[1]Current!$F$5:$AI$5,0)),IFERROR(INDEX([1]Infrastructure!$F$12:$AF$1281,MATCH($G66,[1]Infrastructure!$E$12:$E$1281,0),MATCH($O64,[1]Infrastructure!$F$5:$AF$5,0)),IFERROR(INDEX('[1]Allocations-in-Kind'!$F$12:$AI$1281,MATCH($G66,'[1]Allocations-in-Kind'!$E$12:$E$1281,0),MATCH($O64,'[1]Allocations-in-Kind'!$F$5:$AI$5,0)),"")))</f>
        <v/>
      </c>
      <c r="I66" s="68" t="str">
        <f>IFERROR(INDEX([1]Current!$F$12:$AI$1281,MATCH($G66,[1]Current!$E$12:$E$1281,0),MATCH($O64,[1]Current!$F$5:$AI$5,0)+1),IFERROR(INDEX([1]Infrastructure!$F$12:$AF$1281,MATCH($G66,[1]Infrastructure!$E$12:$E$1281,0),MATCH($O64,[1]Infrastructure!$F$5:$AF$5,0)+1),IFERROR(INDEX('[1]Allocations-in-Kind'!$F$12:$AI$1281,MATCH($G66,'[1]Allocations-in-Kind'!$E$12:$E$1281,0),MATCH($O64,'[1]Allocations-in-Kind'!$F$5:$AI$5,0)+1),"")))</f>
        <v/>
      </c>
      <c r="J66" s="68" t="str">
        <f>IFERROR(INDEX([1]Current!$F$12:$AI$1281,MATCH($G66,[1]Current!$E$12:$E$1281,0),MATCH($O64,[1]Current!$F$5:$AI$5,0)+2),IFERROR(INDEX([1]Infrastructure!$F$12:$AF$1281,MATCH($G66,[1]Infrastructure!$E$12:$E$1281,0),MATCH($O64,[1]Infrastructure!$F$5:$AF$5,0)+2),IFERROR(INDEX('[1]Allocations-in-Kind'!$F$12:$AI$1281,MATCH($G66,'[1]Allocations-in-Kind'!$E$12:$E$1281,0),MATCH($O64,'[1]Allocations-in-Kind'!$F$5:$AI$5,0)+2),"")))</f>
        <v/>
      </c>
      <c r="M66" s="109">
        <f t="shared" ref="M66" si="44">IF(LEN(D64)&gt;2,IF(LEN(G66)&gt;2,1,0),0)</f>
        <v>0</v>
      </c>
    </row>
    <row r="67" spans="1:19" ht="15" hidden="1" customHeight="1" x14ac:dyDescent="0.2">
      <c r="C67" s="186"/>
      <c r="D67" s="188"/>
      <c r="E67" s="202" t="str">
        <f>IFERROR(INDEX([1]Settings!$AE$4:$BF$200,MATCH($A67,[1]Settings!$AK$4:$AK$200,0),1),"")</f>
        <v>Comprehensive Agricultural Support Programme Grant</v>
      </c>
      <c r="F67" s="203" t="str">
        <f>IFERROR(INDEX([1]Settings!$AE$4:$BF$200,MATCH($A67,[1]Settings!$AK$4:$AK$200,0),1),"")</f>
        <v>Comprehensive Agricultural Support Programme Grant</v>
      </c>
      <c r="G67" s="110"/>
      <c r="H67" s="68" t="str">
        <f>IFERROR(INDEX([1]Current!$F$12:$AI$1281,MATCH($G67,[1]Current!$E$12:$E$1281,0),MATCH($O64,[1]Current!$F$5:$AI$5,0)),IFERROR(INDEX([1]Infrastructure!$F$12:$AF$1281,MATCH($G67,[1]Infrastructure!$E$12:$E$1281,0),MATCH($O64,[1]Infrastructure!$F$5:$AF$5,0)),IFERROR(INDEX('[1]Allocations-in-Kind'!$F$12:$AI$1281,MATCH($G67,'[1]Allocations-in-Kind'!$E$12:$E$1281,0),MATCH($O64,'[1]Allocations-in-Kind'!$F$5:$AI$5,0)),"")))</f>
        <v/>
      </c>
      <c r="I67" s="68" t="str">
        <f>IFERROR(INDEX([1]Current!$F$12:$AI$1281,MATCH($G67,[1]Current!$E$12:$E$1281,0),MATCH($O64,[1]Current!$F$5:$AI$5,0)+1),IFERROR(INDEX([1]Infrastructure!$F$12:$AF$1281,MATCH($G67,[1]Infrastructure!$E$12:$E$1281,0),MATCH($O64,[1]Infrastructure!$F$5:$AF$5,0)+1),IFERROR(INDEX('[1]Allocations-in-Kind'!$F$12:$AI$1281,MATCH($G67,'[1]Allocations-in-Kind'!$E$12:$E$1281,0),MATCH($O64,'[1]Allocations-in-Kind'!$F$5:$AI$5,0)+1),"")))</f>
        <v/>
      </c>
      <c r="J67" s="68" t="str">
        <f>IFERROR(INDEX([1]Current!$F$12:$AI$1281,MATCH($G67,[1]Current!$E$12:$E$1281,0),MATCH($O64,[1]Current!$F$5:$AI$5,0)+2),IFERROR(INDEX([1]Infrastructure!$F$12:$AF$1281,MATCH($G67,[1]Infrastructure!$E$12:$E$1281,0),MATCH($O64,[1]Infrastructure!$F$5:$AF$5,0)+2),IFERROR(INDEX('[1]Allocations-in-Kind'!$F$12:$AI$1281,MATCH($G67,'[1]Allocations-in-Kind'!$E$12:$E$1281,0),MATCH($O64,'[1]Allocations-in-Kind'!$F$5:$AI$5,0)+2),"")))</f>
        <v/>
      </c>
      <c r="M67" s="109">
        <f t="shared" ref="M67" si="45">IF(LEN(D64)&gt;2,IF(LEN(G67)&gt;2,1,0),0)</f>
        <v>0</v>
      </c>
    </row>
    <row r="68" spans="1:19" ht="15" hidden="1" customHeight="1" x14ac:dyDescent="0.2">
      <c r="C68" s="186"/>
      <c r="D68" s="188"/>
      <c r="E68" s="202" t="str">
        <f>IFERROR(INDEX([1]Settings!$AE$4:$BF$200,MATCH($A68,[1]Settings!$AK$4:$AK$200,0),1),"")</f>
        <v>Comprehensive Agricultural Support Programme Grant</v>
      </c>
      <c r="F68" s="203" t="str">
        <f>IFERROR(INDEX([1]Settings!$AE$4:$BF$200,MATCH($A68,[1]Settings!$AK$4:$AK$200,0),1),"")</f>
        <v>Comprehensive Agricultural Support Programme Grant</v>
      </c>
      <c r="G68" s="110"/>
      <c r="H68" s="68" t="str">
        <f>IFERROR(INDEX([1]Current!$F$12:$AI$1281,MATCH($G68,[1]Current!$E$12:$E$1281,0),MATCH($O64,[1]Current!$F$5:$AI$5,0)),IFERROR(INDEX([1]Infrastructure!$F$12:$AF$1281,MATCH($G68,[1]Infrastructure!$E$12:$E$1281,0),MATCH($O64,[1]Infrastructure!$F$5:$AF$5,0)),IFERROR(INDEX('[1]Allocations-in-Kind'!$F$12:$AI$1281,MATCH($G68,'[1]Allocations-in-Kind'!$E$12:$E$1281,0),MATCH($O64,'[1]Allocations-in-Kind'!$F$5:$AI$5,0)),"")))</f>
        <v/>
      </c>
      <c r="I68" s="68" t="str">
        <f>IFERROR(INDEX([1]Current!$F$12:$AI$1281,MATCH($G68,[1]Current!$E$12:$E$1281,0),MATCH($O64,[1]Current!$F$5:$AI$5,0)+1),IFERROR(INDEX([1]Infrastructure!$F$12:$AF$1281,MATCH($G68,[1]Infrastructure!$E$12:$E$1281,0),MATCH($O64,[1]Infrastructure!$F$5:$AF$5,0)+1),IFERROR(INDEX('[1]Allocations-in-Kind'!$F$12:$AI$1281,MATCH($G68,'[1]Allocations-in-Kind'!$E$12:$E$1281,0),MATCH($O64,'[1]Allocations-in-Kind'!$F$5:$AI$5,0)+1),"")))</f>
        <v/>
      </c>
      <c r="J68" s="68" t="str">
        <f>IFERROR(INDEX([1]Current!$F$12:$AI$1281,MATCH($G68,[1]Current!$E$12:$E$1281,0),MATCH($O64,[1]Current!$F$5:$AI$5,0)+2),IFERROR(INDEX([1]Infrastructure!$F$12:$AF$1281,MATCH($G68,[1]Infrastructure!$E$12:$E$1281,0),MATCH($O64,[1]Infrastructure!$F$5:$AF$5,0)+2),IFERROR(INDEX('[1]Allocations-in-Kind'!$F$12:$AI$1281,MATCH($G68,'[1]Allocations-in-Kind'!$E$12:$E$1281,0),MATCH($O64,'[1]Allocations-in-Kind'!$F$5:$AI$5,0)+2),"")))</f>
        <v/>
      </c>
      <c r="M68" s="109">
        <f t="shared" ref="M68" si="46">IF(LEN(D64)&gt;2,IF(LEN(G68)&gt;2,1,0),0)</f>
        <v>0</v>
      </c>
    </row>
    <row r="69" spans="1:19" ht="15" hidden="1" customHeight="1" x14ac:dyDescent="0.2">
      <c r="C69" s="186"/>
      <c r="D69" s="188"/>
      <c r="E69" s="202" t="str">
        <f>IFERROR(INDEX([1]Settings!$AE$4:$BF$200,MATCH($A69,[1]Settings!$AK$4:$AK$200,0),1),"")</f>
        <v>Comprehensive Agricultural Support Programme Grant</v>
      </c>
      <c r="F69" s="203" t="str">
        <f>IFERROR(INDEX([1]Settings!$AE$4:$BF$200,MATCH($A69,[1]Settings!$AK$4:$AK$200,0),1),"")</f>
        <v>Comprehensive Agricultural Support Programme Grant</v>
      </c>
      <c r="G69" s="110"/>
      <c r="H69" s="68" t="str">
        <f>IFERROR(INDEX([1]Current!$F$12:$AI$1281,MATCH($G69,[1]Current!$E$12:$E$1281,0),MATCH($O64,[1]Current!$F$5:$AI$5,0)),IFERROR(INDEX([1]Infrastructure!$F$12:$AF$1281,MATCH($G69,[1]Infrastructure!$E$12:$E$1281,0),MATCH($O64,[1]Infrastructure!$F$5:$AF$5,0)),IFERROR(INDEX('[1]Allocations-in-Kind'!$F$12:$AI$1281,MATCH($G69,'[1]Allocations-in-Kind'!$E$12:$E$1281,0),MATCH($O64,'[1]Allocations-in-Kind'!$F$5:$AI$5,0)),"")))</f>
        <v/>
      </c>
      <c r="I69" s="68" t="str">
        <f>IFERROR(INDEX([1]Current!$F$12:$AI$1281,MATCH($G69,[1]Current!$E$12:$E$1281,0),MATCH($O64,[1]Current!$F$5:$AI$5,0)+1),IFERROR(INDEX([1]Infrastructure!$F$12:$AF$1281,MATCH($G69,[1]Infrastructure!$E$12:$E$1281,0),MATCH($O64,[1]Infrastructure!$F$5:$AF$5,0)+1),IFERROR(INDEX('[1]Allocations-in-Kind'!$F$12:$AI$1281,MATCH($G69,'[1]Allocations-in-Kind'!$E$12:$E$1281,0),MATCH($O64,'[1]Allocations-in-Kind'!$F$5:$AI$5,0)+1),"")))</f>
        <v/>
      </c>
      <c r="J69" s="68" t="str">
        <f>IFERROR(INDEX([1]Current!$F$12:$AI$1281,MATCH($G69,[1]Current!$E$12:$E$1281,0),MATCH($O64,[1]Current!$F$5:$AI$5,0)+2),IFERROR(INDEX([1]Infrastructure!$F$12:$AF$1281,MATCH($G69,[1]Infrastructure!$E$12:$E$1281,0),MATCH($O64,[1]Infrastructure!$F$5:$AF$5,0)+2),IFERROR(INDEX('[1]Allocations-in-Kind'!$F$12:$AI$1281,MATCH($G69,'[1]Allocations-in-Kind'!$E$12:$E$1281,0),MATCH($O64,'[1]Allocations-in-Kind'!$F$5:$AI$5,0)+2),"")))</f>
        <v/>
      </c>
      <c r="M69" s="109">
        <f t="shared" ref="M69" si="47">IF(LEN(D64)&gt;2,IF(LEN(G69)&gt;2,1,0),0)</f>
        <v>0</v>
      </c>
    </row>
    <row r="70" spans="1:19" ht="15" hidden="1" customHeight="1" x14ac:dyDescent="0.2">
      <c r="C70" s="186"/>
      <c r="D70" s="188"/>
      <c r="E70" s="202" t="str">
        <f>IFERROR(INDEX([1]Settings!$AE$4:$BF$200,MATCH($A70,[1]Settings!$AK$4:$AK$200,0),1),"")</f>
        <v>Comprehensive Agricultural Support Programme Grant</v>
      </c>
      <c r="F70" s="203" t="str">
        <f>IFERROR(INDEX([1]Settings!$AE$4:$BF$200,MATCH($A70,[1]Settings!$AK$4:$AK$200,0),1),"")</f>
        <v>Comprehensive Agricultural Support Programme Grant</v>
      </c>
      <c r="G70" s="110"/>
      <c r="H70" s="68" t="str">
        <f>IFERROR(INDEX([1]Current!$F$12:$AI$1281,MATCH($G70,[1]Current!$E$12:$E$1281,0),MATCH($O64,[1]Current!$F$5:$AI$5,0)),IFERROR(INDEX([1]Infrastructure!$F$12:$AF$1281,MATCH($G70,[1]Infrastructure!$E$12:$E$1281,0),MATCH($O64,[1]Infrastructure!$F$5:$AF$5,0)),IFERROR(INDEX('[1]Allocations-in-Kind'!$F$12:$AI$1281,MATCH($G70,'[1]Allocations-in-Kind'!$E$12:$E$1281,0),MATCH($O64,'[1]Allocations-in-Kind'!$F$5:$AI$5,0)),"")))</f>
        <v/>
      </c>
      <c r="I70" s="68" t="str">
        <f>IFERROR(INDEX([1]Current!$F$12:$AI$1281,MATCH($G70,[1]Current!$E$12:$E$1281,0),MATCH($O64,[1]Current!$F$5:$AI$5,0)+1),IFERROR(INDEX([1]Infrastructure!$F$12:$AF$1281,MATCH($G70,[1]Infrastructure!$E$12:$E$1281,0),MATCH($O64,[1]Infrastructure!$F$5:$AF$5,0)+1),IFERROR(INDEX('[1]Allocations-in-Kind'!$F$12:$AI$1281,MATCH($G70,'[1]Allocations-in-Kind'!$E$12:$E$1281,0),MATCH($O64,'[1]Allocations-in-Kind'!$F$5:$AI$5,0)+1),"")))</f>
        <v/>
      </c>
      <c r="J70" s="68" t="str">
        <f>IFERROR(INDEX([1]Current!$F$12:$AI$1281,MATCH($G70,[1]Current!$E$12:$E$1281,0),MATCH($O64,[1]Current!$F$5:$AI$5,0)+2),IFERROR(INDEX([1]Infrastructure!$F$12:$AF$1281,MATCH($G70,[1]Infrastructure!$E$12:$E$1281,0),MATCH($O64,[1]Infrastructure!$F$5:$AF$5,0)+2),IFERROR(INDEX('[1]Allocations-in-Kind'!$F$12:$AI$1281,MATCH($G70,'[1]Allocations-in-Kind'!$E$12:$E$1281,0),MATCH($O64,'[1]Allocations-in-Kind'!$F$5:$AI$5,0)+2),"")))</f>
        <v/>
      </c>
      <c r="M70" s="109">
        <f t="shared" ref="M70" si="48">IF(LEN(D64)&gt;2,IF(LEN(G70)&gt;2,1,0),0)</f>
        <v>0</v>
      </c>
    </row>
    <row r="71" spans="1:19" ht="15" hidden="1" customHeight="1" x14ac:dyDescent="0.2">
      <c r="C71" s="186"/>
      <c r="D71" s="188"/>
      <c r="E71" s="202" t="str">
        <f>IFERROR(INDEX([1]Settings!$AE$4:$BF$200,MATCH($A71,[1]Settings!$AK$4:$AK$200,0),1),"")</f>
        <v>Comprehensive Agricultural Support Programme Grant</v>
      </c>
      <c r="F71" s="203" t="str">
        <f>IFERROR(INDEX([1]Settings!$AE$4:$BF$200,MATCH($A71,[1]Settings!$AK$4:$AK$200,0),1),"")</f>
        <v>Comprehensive Agricultural Support Programme Grant</v>
      </c>
      <c r="G71" s="110"/>
      <c r="H71" s="68" t="str">
        <f>IFERROR(INDEX([1]Current!$F$12:$AI$1281,MATCH($G71,[1]Current!$E$12:$E$1281,0),MATCH($O64,[1]Current!$F$5:$AI$5,0)),IFERROR(INDEX([1]Infrastructure!$F$12:$AF$1281,MATCH($G71,[1]Infrastructure!$E$12:$E$1281,0),MATCH($O64,[1]Infrastructure!$F$5:$AF$5,0)),IFERROR(INDEX('[1]Allocations-in-Kind'!$F$12:$AI$1281,MATCH($G71,'[1]Allocations-in-Kind'!$E$12:$E$1281,0),MATCH($O64,'[1]Allocations-in-Kind'!$F$5:$AI$5,0)),"")))</f>
        <v/>
      </c>
      <c r="I71" s="68" t="str">
        <f>IFERROR(INDEX([1]Current!$F$12:$AI$1281,MATCH($G71,[1]Current!$E$12:$E$1281,0),MATCH($O64,[1]Current!$F$5:$AI$5,0)+1),IFERROR(INDEX([1]Infrastructure!$F$12:$AF$1281,MATCH($G71,[1]Infrastructure!$E$12:$E$1281,0),MATCH($O64,[1]Infrastructure!$F$5:$AF$5,0)+1),IFERROR(INDEX('[1]Allocations-in-Kind'!$F$12:$AI$1281,MATCH($G71,'[1]Allocations-in-Kind'!$E$12:$E$1281,0),MATCH($O64,'[1]Allocations-in-Kind'!$F$5:$AI$5,0)+1),"")))</f>
        <v/>
      </c>
      <c r="J71" s="68" t="str">
        <f>IFERROR(INDEX([1]Current!$F$12:$AI$1281,MATCH($G71,[1]Current!$E$12:$E$1281,0),MATCH($O64,[1]Current!$F$5:$AI$5,0)+2),IFERROR(INDEX([1]Infrastructure!$F$12:$AF$1281,MATCH($G71,[1]Infrastructure!$E$12:$E$1281,0),MATCH($O64,[1]Infrastructure!$F$5:$AF$5,0)+2),IFERROR(INDEX('[1]Allocations-in-Kind'!$F$12:$AI$1281,MATCH($G71,'[1]Allocations-in-Kind'!$E$12:$E$1281,0),MATCH($O64,'[1]Allocations-in-Kind'!$F$5:$AI$5,0)+2),"")))</f>
        <v/>
      </c>
      <c r="M71" s="109">
        <f t="shared" ref="M71" si="49">IF(LEN(D64)&gt;2,IF(LEN(G71)&gt;2,1,0),0)</f>
        <v>0</v>
      </c>
    </row>
    <row r="72" spans="1:19" ht="15" hidden="1" customHeight="1" x14ac:dyDescent="0.2">
      <c r="C72" s="186"/>
      <c r="D72" s="188"/>
      <c r="E72" s="202" t="str">
        <f>IFERROR(INDEX([1]Settings!$AE$4:$BF$200,MATCH($A72,[1]Settings!$AK$4:$AK$200,0),1),"")</f>
        <v>Comprehensive Agricultural Support Programme Grant</v>
      </c>
      <c r="F72" s="203" t="str">
        <f>IFERROR(INDEX([1]Settings!$AE$4:$BF$200,MATCH($A72,[1]Settings!$AK$4:$AK$200,0),1),"")</f>
        <v>Comprehensive Agricultural Support Programme Grant</v>
      </c>
      <c r="G72" s="110"/>
      <c r="H72" s="68" t="str">
        <f>IFERROR(INDEX([1]Current!$F$12:$AI$1281,MATCH($G72,[1]Current!$E$12:$E$1281,0),MATCH($O64,[1]Current!$F$5:$AI$5,0)),IFERROR(INDEX([1]Infrastructure!$F$12:$AF$1281,MATCH($G72,[1]Infrastructure!$E$12:$E$1281,0),MATCH($O64,[1]Infrastructure!$F$5:$AF$5,0)),IFERROR(INDEX('[1]Allocations-in-Kind'!$F$12:$AI$1281,MATCH($G72,'[1]Allocations-in-Kind'!$E$12:$E$1281,0),MATCH($O64,'[1]Allocations-in-Kind'!$F$5:$AI$5,0)),"")))</f>
        <v/>
      </c>
      <c r="I72" s="68" t="str">
        <f>IFERROR(INDEX([1]Current!$F$12:$AI$1281,MATCH($G72,[1]Current!$E$12:$E$1281,0),MATCH($O64,[1]Current!$F$5:$AI$5,0)+1),IFERROR(INDEX([1]Infrastructure!$F$12:$AF$1281,MATCH($G72,[1]Infrastructure!$E$12:$E$1281,0),MATCH($O64,[1]Infrastructure!$F$5:$AF$5,0)+1),IFERROR(INDEX('[1]Allocations-in-Kind'!$F$12:$AI$1281,MATCH($G72,'[1]Allocations-in-Kind'!$E$12:$E$1281,0),MATCH($O64,'[1]Allocations-in-Kind'!$F$5:$AI$5,0)+1),"")))</f>
        <v/>
      </c>
      <c r="J72" s="68" t="str">
        <f>IFERROR(INDEX([1]Current!$F$12:$AI$1281,MATCH($G72,[1]Current!$E$12:$E$1281,0),MATCH($O64,[1]Current!$F$5:$AI$5,0)+2),IFERROR(INDEX([1]Infrastructure!$F$12:$AF$1281,MATCH($G72,[1]Infrastructure!$E$12:$E$1281,0),MATCH($O64,[1]Infrastructure!$F$5:$AF$5,0)+2),IFERROR(INDEX('[1]Allocations-in-Kind'!$F$12:$AI$1281,MATCH($G72,'[1]Allocations-in-Kind'!$E$12:$E$1281,0),MATCH($O64,'[1]Allocations-in-Kind'!$F$5:$AI$5,0)+2),"")))</f>
        <v/>
      </c>
      <c r="M72" s="109">
        <f t="shared" ref="M72" si="50">IF(LEN(D64)&gt;2,IF(LEN(G72)&gt;2,1,0),0)</f>
        <v>0</v>
      </c>
    </row>
    <row r="73" spans="1:19" ht="15" hidden="1" customHeight="1" x14ac:dyDescent="0.2">
      <c r="C73" s="186"/>
      <c r="D73" s="188"/>
      <c r="E73" s="202" t="str">
        <f>IFERROR(INDEX([1]Settings!$AE$4:$BF$200,MATCH($A73,[1]Settings!$AK$4:$AK$200,0),1),"")</f>
        <v>Comprehensive Agricultural Support Programme Grant</v>
      </c>
      <c r="F73" s="203" t="str">
        <f>IFERROR(INDEX([1]Settings!$AE$4:$BF$200,MATCH($A73,[1]Settings!$AK$4:$AK$200,0),1),"")</f>
        <v>Comprehensive Agricultural Support Programme Grant</v>
      </c>
      <c r="G73" s="110"/>
      <c r="H73" s="68" t="str">
        <f>IFERROR(INDEX([1]Current!$F$12:$AI$1281,MATCH($G73,[1]Current!$E$12:$E$1281,0),MATCH($O64,[1]Current!$F$5:$AI$5,0)),IFERROR(INDEX([1]Infrastructure!$F$12:$AF$1281,MATCH($G73,[1]Infrastructure!$E$12:$E$1281,0),MATCH($O64,[1]Infrastructure!$F$5:$AF$5,0)),IFERROR(INDEX('[1]Allocations-in-Kind'!$F$12:$AI$1281,MATCH($G73,'[1]Allocations-in-Kind'!$E$12:$E$1281,0),MATCH($O64,'[1]Allocations-in-Kind'!$F$5:$AI$5,0)),"")))</f>
        <v/>
      </c>
      <c r="I73" s="68" t="str">
        <f>IFERROR(INDEX([1]Current!$F$12:$AI$1281,MATCH($G73,[1]Current!$E$12:$E$1281,0),MATCH($O64,[1]Current!$F$5:$AI$5,0)+1),IFERROR(INDEX([1]Infrastructure!$F$12:$AF$1281,MATCH($G73,[1]Infrastructure!$E$12:$E$1281,0),MATCH($O64,[1]Infrastructure!$F$5:$AF$5,0)+1),IFERROR(INDEX('[1]Allocations-in-Kind'!$F$12:$AI$1281,MATCH($G73,'[1]Allocations-in-Kind'!$E$12:$E$1281,0),MATCH($O64,'[1]Allocations-in-Kind'!$F$5:$AI$5,0)+1),"")))</f>
        <v/>
      </c>
      <c r="J73" s="68" t="str">
        <f>IFERROR(INDEX([1]Current!$F$12:$AI$1281,MATCH($G73,[1]Current!$E$12:$E$1281,0),MATCH($O64,[1]Current!$F$5:$AI$5,0)+2),IFERROR(INDEX([1]Infrastructure!$F$12:$AF$1281,MATCH($G73,[1]Infrastructure!$E$12:$E$1281,0),MATCH($O64,[1]Infrastructure!$F$5:$AF$5,0)+2),IFERROR(INDEX('[1]Allocations-in-Kind'!$F$12:$AI$1281,MATCH($G73,'[1]Allocations-in-Kind'!$E$12:$E$1281,0),MATCH($O64,'[1]Allocations-in-Kind'!$F$5:$AI$5,0)+2),"")))</f>
        <v/>
      </c>
      <c r="M73" s="109">
        <f t="shared" si="10"/>
        <v>0</v>
      </c>
    </row>
    <row r="74" spans="1:19" ht="15" hidden="1" customHeight="1" x14ac:dyDescent="0.2">
      <c r="C74" s="187"/>
      <c r="D74" s="189"/>
      <c r="E74" s="204" t="str">
        <f>IFERROR(INDEX([1]Settings!$AE$4:$BF$200,MATCH($A74,[1]Settings!$AK$4:$AK$200,0),1),"")</f>
        <v>Comprehensive Agricultural Support Programme Grant</v>
      </c>
      <c r="F74" s="205" t="str">
        <f>IFERROR(INDEX([1]Settings!$AE$4:$BF$200,MATCH($A74,[1]Settings!$AK$4:$AK$200,0),1),"")</f>
        <v>Comprehensive Agricultural Support Programme Grant</v>
      </c>
      <c r="G74" s="111" t="s">
        <v>10</v>
      </c>
      <c r="H74" s="112">
        <f>SUM(H64:H73)</f>
        <v>0</v>
      </c>
      <c r="I74" s="112">
        <f>SUM(I64:I73)</f>
        <v>0</v>
      </c>
      <c r="J74" s="112">
        <f>SUM(J64:J73)</f>
        <v>0</v>
      </c>
      <c r="M74" s="109">
        <f t="shared" ref="M74" si="51">M64</f>
        <v>0</v>
      </c>
    </row>
    <row r="75" spans="1:19" ht="15" hidden="1" customHeight="1" x14ac:dyDescent="0.2">
      <c r="A75" s="104">
        <v>7</v>
      </c>
      <c r="C75" s="186" t="str">
        <f>_xlfn.IFNA(INDEX([1]Settings!$AE$4:$BF$200,MATCH($A75,[1]Settings!$AP$4:$AP$200,0),2),"")
&amp; CHAR(10) &amp; _xlfn.IFNA("(Vote " &amp; INDEX([1]Settings!$AE$4:$BF$200,MATCH($A75,[1]Settings!$AP$4:$AP$200,0),3) &amp; ")","")</f>
        <v xml:space="preserve">
</v>
      </c>
      <c r="D75" s="188" t="str">
        <f>IF(S75=1,CONCATENATE("(" &amp; $R75&amp; ") ",IFERROR(INDEX([1]Settings!$AE$4:$BF$200,MATCH($A75,[1]Settings!$AP$4:$AP$200,0),1),"")),IFERROR(INDEX([1]Settings!$AE$4:$BF$200,MATCH($A75,[1]Settings!$AP$4:$AP$200,0),1),""))</f>
        <v/>
      </c>
      <c r="E75" s="202" t="str">
        <f>TRIM(IFERROR(INDEX([1]Settings!$AE$4:$BF$200,MATCH($O75,[1]Settings!$AV$4:$AV$200,0),24),""))&amp;"."</f>
        <v>.</v>
      </c>
      <c r="F75" s="203" t="str">
        <f>IFERROR(INDEX([1]Settings!$AE$4:$BF$200,MATCH($O75,[1]Settings!$AV$4:$AV$200,0),20),"")</f>
        <v/>
      </c>
      <c r="G75" s="110"/>
      <c r="H75" s="68" t="str">
        <f>IFERROR(INDEX([1]Current!$F$12:$AI$1281,MATCH($G75,[1]Current!$E$12:$E$1281,0),MATCH($O75,[1]Current!$F$5:$AI$5,0)),IFERROR(INDEX([1]Infrastructure!$F$12:$AF$1281,MATCH($G75,[1]Infrastructure!$E$12:$E$1281,0),MATCH($O75,[1]Infrastructure!$F$5:$AF$5,0)),IFERROR(INDEX('[1]Allocations-in-Kind'!$F$12:$AI$1281,MATCH($G75,'[1]Allocations-in-Kind'!$E$12:$E$1281,0),MATCH($O75,'[1]Allocations-in-Kind'!$F$5:$AI$5,0)),"")))</f>
        <v/>
      </c>
      <c r="I75" s="68" t="str">
        <f>IFERROR(INDEX([1]Current!$F$12:$AI$1281,MATCH($G75,[1]Current!$E$12:$E$1281,0),MATCH($O75,[1]Current!$F$5:$AI$5,0)+1),IFERROR(INDEX([1]Infrastructure!$F$12:$AF$1281,MATCH($G75,[1]Infrastructure!$E$12:$E$1281,0),MATCH($O75,[1]Infrastructure!$F$5:$AF$5,0)+1),IFERROR(INDEX('[1]Allocations-in-Kind'!$F$12:$AI$1281,MATCH($G75,'[1]Allocations-in-Kind'!$E$12:$E$1281,0),MATCH($O75,'[1]Allocations-in-Kind'!$F$5:$AI$5,0)+1),"")))</f>
        <v/>
      </c>
      <c r="J75" s="68" t="str">
        <f>IFERROR(INDEX([1]Current!$F$12:$AI$1281,MATCH($G75,[1]Current!$E$12:$E$1281,0),MATCH($O75,[1]Current!$F$5:$AI$5,0)+2),IFERROR(INDEX([1]Infrastructure!$F$12:$AF$1281,MATCH($G75,[1]Infrastructure!$E$12:$E$1281,0),MATCH($O75,[1]Infrastructure!$F$5:$AF$5,0)+2),IFERROR(INDEX('[1]Allocations-in-Kind'!$F$12:$AI$1281,MATCH($G75,'[1]Allocations-in-Kind'!$E$12:$E$1281,0),MATCH($O75,'[1]Allocations-in-Kind'!$F$5:$AI$5,0)+2),"")))</f>
        <v/>
      </c>
      <c r="M75" s="109">
        <f t="shared" ref="M75" si="52">IF(LEN(D75)&gt;2,IF(LEN(G75)&gt;2,1,0),0)</f>
        <v>0</v>
      </c>
      <c r="N75" s="105">
        <v>1</v>
      </c>
      <c r="O75" s="105" t="str">
        <f>IFERROR(INDEX([1]Settings!$AE$4:$BF$200,MATCH($A75,[1]Settings!$AP$4:$AP$200,0),1),"")</f>
        <v/>
      </c>
      <c r="Q75" s="105">
        <f>IF(LEN(C75)&lt;2,0,IF(C75=C64,Q64+1,1))</f>
        <v>0</v>
      </c>
      <c r="R75" s="105" t="str">
        <f>IFERROR(LOWER(RIGHT(LEFT(ADDRESS(1,Q75),2))),"")</f>
        <v/>
      </c>
      <c r="S75" s="105">
        <f>IF(Q75&gt;1,1,IF(Q86&gt;1,1,0))</f>
        <v>0</v>
      </c>
    </row>
    <row r="76" spans="1:19" ht="15" hidden="1" customHeight="1" x14ac:dyDescent="0.2">
      <c r="C76" s="186"/>
      <c r="D76" s="188"/>
      <c r="E76" s="202" t="str">
        <f>IFERROR(INDEX([1]Settings!$AE$4:$BF$200,MATCH($A76,[1]Settings!$AK$4:$AK$200,0),1),"")</f>
        <v>Comprehensive Agricultural Support Programme Grant</v>
      </c>
      <c r="F76" s="203" t="str">
        <f>IFERROR(INDEX([1]Settings!$AE$4:$BF$200,MATCH($A76,[1]Settings!$AK$4:$AK$200,0),1),"")</f>
        <v>Comprehensive Agricultural Support Programme Grant</v>
      </c>
      <c r="G76" s="110"/>
      <c r="H76" s="68" t="str">
        <f>IFERROR(INDEX([1]Current!$F$12:$AI$1281,MATCH($G76,[1]Current!$E$12:$E$1281,0),MATCH($O75,[1]Current!$F$5:$AI$5,0)),IFERROR(INDEX([1]Infrastructure!$F$12:$AF$1281,MATCH($G76,[1]Infrastructure!$E$12:$E$1281,0),MATCH($O75,[1]Infrastructure!$F$5:$AF$5,0)),IFERROR(INDEX('[1]Allocations-in-Kind'!$F$12:$AI$1281,MATCH($G76,'[1]Allocations-in-Kind'!$E$12:$E$1281,0),MATCH($O75,'[1]Allocations-in-Kind'!$F$5:$AI$5,0)),"")))</f>
        <v/>
      </c>
      <c r="I76" s="68" t="str">
        <f>IFERROR(INDEX([1]Current!$F$12:$AI$1281,MATCH($G76,[1]Current!$E$12:$E$1281,0),MATCH($O75,[1]Current!$F$5:$AI$5,0)+1),IFERROR(INDEX([1]Infrastructure!$F$12:$AF$1281,MATCH($G76,[1]Infrastructure!$E$12:$E$1281,0),MATCH($O75,[1]Infrastructure!$F$5:$AF$5,0)+1),IFERROR(INDEX('[1]Allocations-in-Kind'!$F$12:$AI$1281,MATCH($G76,'[1]Allocations-in-Kind'!$E$12:$E$1281,0),MATCH($O75,'[1]Allocations-in-Kind'!$F$5:$AI$5,0)+1),"")))</f>
        <v/>
      </c>
      <c r="J76" s="68" t="str">
        <f>IFERROR(INDEX([1]Current!$F$12:$AI$1281,MATCH($G76,[1]Current!$E$12:$E$1281,0),MATCH($O75,[1]Current!$F$5:$AI$5,0)+2),IFERROR(INDEX([1]Infrastructure!$F$12:$AF$1281,MATCH($G76,[1]Infrastructure!$E$12:$E$1281,0),MATCH($O75,[1]Infrastructure!$F$5:$AF$5,0)+2),IFERROR(INDEX('[1]Allocations-in-Kind'!$F$12:$AI$1281,MATCH($G76,'[1]Allocations-in-Kind'!$E$12:$E$1281,0),MATCH($O75,'[1]Allocations-in-Kind'!$F$5:$AI$5,0)+2),"")))</f>
        <v/>
      </c>
      <c r="M76" s="109">
        <f t="shared" ref="M76" si="53">IF(LEN(D75)&gt;2,IF(LEN(G76)&gt;2,1,0),0)</f>
        <v>0</v>
      </c>
    </row>
    <row r="77" spans="1:19" ht="15" hidden="1" customHeight="1" x14ac:dyDescent="0.2">
      <c r="C77" s="186"/>
      <c r="D77" s="188"/>
      <c r="E77" s="202" t="str">
        <f>IFERROR(INDEX([1]Settings!$AE$4:$BF$200,MATCH($A77,[1]Settings!$AK$4:$AK$200,0),1),"")</f>
        <v>Comprehensive Agricultural Support Programme Grant</v>
      </c>
      <c r="F77" s="203" t="str">
        <f>IFERROR(INDEX([1]Settings!$AE$4:$BF$200,MATCH($A77,[1]Settings!$AK$4:$AK$200,0),1),"")</f>
        <v>Comprehensive Agricultural Support Programme Grant</v>
      </c>
      <c r="G77" s="110"/>
      <c r="H77" s="68" t="str">
        <f>IFERROR(INDEX([1]Current!$F$12:$AI$1281,MATCH($G77,[1]Current!$E$12:$E$1281,0),MATCH($O75,[1]Current!$F$5:$AI$5,0)),IFERROR(INDEX([1]Infrastructure!$F$12:$AF$1281,MATCH($G77,[1]Infrastructure!$E$12:$E$1281,0),MATCH($O75,[1]Infrastructure!$F$5:$AF$5,0)),IFERROR(INDEX('[1]Allocations-in-Kind'!$F$12:$AI$1281,MATCH($G77,'[1]Allocations-in-Kind'!$E$12:$E$1281,0),MATCH($O75,'[1]Allocations-in-Kind'!$F$5:$AI$5,0)),"")))</f>
        <v/>
      </c>
      <c r="I77" s="68" t="str">
        <f>IFERROR(INDEX([1]Current!$F$12:$AI$1281,MATCH($G77,[1]Current!$E$12:$E$1281,0),MATCH($O75,[1]Current!$F$5:$AI$5,0)+1),IFERROR(INDEX([1]Infrastructure!$F$12:$AF$1281,MATCH($G77,[1]Infrastructure!$E$12:$E$1281,0),MATCH($O75,[1]Infrastructure!$F$5:$AF$5,0)+1),IFERROR(INDEX('[1]Allocations-in-Kind'!$F$12:$AI$1281,MATCH($G77,'[1]Allocations-in-Kind'!$E$12:$E$1281,0),MATCH($O75,'[1]Allocations-in-Kind'!$F$5:$AI$5,0)+1),"")))</f>
        <v/>
      </c>
      <c r="J77" s="68" t="str">
        <f>IFERROR(INDEX([1]Current!$F$12:$AI$1281,MATCH($G77,[1]Current!$E$12:$E$1281,0),MATCH($O75,[1]Current!$F$5:$AI$5,0)+2),IFERROR(INDEX([1]Infrastructure!$F$12:$AF$1281,MATCH($G77,[1]Infrastructure!$E$12:$E$1281,0),MATCH($O75,[1]Infrastructure!$F$5:$AF$5,0)+2),IFERROR(INDEX('[1]Allocations-in-Kind'!$F$12:$AI$1281,MATCH($G77,'[1]Allocations-in-Kind'!$E$12:$E$1281,0),MATCH($O75,'[1]Allocations-in-Kind'!$F$5:$AI$5,0)+2),"")))</f>
        <v/>
      </c>
      <c r="M77" s="109">
        <f t="shared" ref="M77" si="54">IF(LEN(D75)&gt;2,IF(LEN(G77)&gt;2,1,0),0)</f>
        <v>0</v>
      </c>
    </row>
    <row r="78" spans="1:19" ht="15" hidden="1" customHeight="1" x14ac:dyDescent="0.2">
      <c r="C78" s="186"/>
      <c r="D78" s="188"/>
      <c r="E78" s="202" t="str">
        <f>IFERROR(INDEX([1]Settings!$AE$4:$BF$200,MATCH($A78,[1]Settings!$AK$4:$AK$200,0),1),"")</f>
        <v>Comprehensive Agricultural Support Programme Grant</v>
      </c>
      <c r="F78" s="203" t="str">
        <f>IFERROR(INDEX([1]Settings!$AE$4:$BF$200,MATCH($A78,[1]Settings!$AK$4:$AK$200,0),1),"")</f>
        <v>Comprehensive Agricultural Support Programme Grant</v>
      </c>
      <c r="G78" s="110"/>
      <c r="H78" s="68" t="str">
        <f>IFERROR(INDEX([1]Current!$F$12:$AI$1281,MATCH($G78,[1]Current!$E$12:$E$1281,0),MATCH($O75,[1]Current!$F$5:$AI$5,0)),IFERROR(INDEX([1]Infrastructure!$F$12:$AF$1281,MATCH($G78,[1]Infrastructure!$E$12:$E$1281,0),MATCH($O75,[1]Infrastructure!$F$5:$AF$5,0)),IFERROR(INDEX('[1]Allocations-in-Kind'!$F$12:$AI$1281,MATCH($G78,'[1]Allocations-in-Kind'!$E$12:$E$1281,0),MATCH($O75,'[1]Allocations-in-Kind'!$F$5:$AI$5,0)),"")))</f>
        <v/>
      </c>
      <c r="I78" s="68" t="str">
        <f>IFERROR(INDEX([1]Current!$F$12:$AI$1281,MATCH($G78,[1]Current!$E$12:$E$1281,0),MATCH($O75,[1]Current!$F$5:$AI$5,0)+1),IFERROR(INDEX([1]Infrastructure!$F$12:$AF$1281,MATCH($G78,[1]Infrastructure!$E$12:$E$1281,0),MATCH($O75,[1]Infrastructure!$F$5:$AF$5,0)+1),IFERROR(INDEX('[1]Allocations-in-Kind'!$F$12:$AI$1281,MATCH($G78,'[1]Allocations-in-Kind'!$E$12:$E$1281,0),MATCH($O75,'[1]Allocations-in-Kind'!$F$5:$AI$5,0)+1),"")))</f>
        <v/>
      </c>
      <c r="J78" s="68" t="str">
        <f>IFERROR(INDEX([1]Current!$F$12:$AI$1281,MATCH($G78,[1]Current!$E$12:$E$1281,0),MATCH($O75,[1]Current!$F$5:$AI$5,0)+2),IFERROR(INDEX([1]Infrastructure!$F$12:$AF$1281,MATCH($G78,[1]Infrastructure!$E$12:$E$1281,0),MATCH($O75,[1]Infrastructure!$F$5:$AF$5,0)+2),IFERROR(INDEX('[1]Allocations-in-Kind'!$F$12:$AI$1281,MATCH($G78,'[1]Allocations-in-Kind'!$E$12:$E$1281,0),MATCH($O75,'[1]Allocations-in-Kind'!$F$5:$AI$5,0)+2),"")))</f>
        <v/>
      </c>
      <c r="M78" s="109">
        <f t="shared" ref="M78" si="55">IF(LEN(D75)&gt;2,IF(LEN(G78)&gt;2,1,0),0)</f>
        <v>0</v>
      </c>
    </row>
    <row r="79" spans="1:19" ht="15" hidden="1" customHeight="1" x14ac:dyDescent="0.2">
      <c r="C79" s="186"/>
      <c r="D79" s="188"/>
      <c r="E79" s="202" t="str">
        <f>IFERROR(INDEX([1]Settings!$AE$4:$BF$200,MATCH($A79,[1]Settings!$AK$4:$AK$200,0),1),"")</f>
        <v>Comprehensive Agricultural Support Programme Grant</v>
      </c>
      <c r="F79" s="203" t="str">
        <f>IFERROR(INDEX([1]Settings!$AE$4:$BF$200,MATCH($A79,[1]Settings!$AK$4:$AK$200,0),1),"")</f>
        <v>Comprehensive Agricultural Support Programme Grant</v>
      </c>
      <c r="G79" s="110"/>
      <c r="H79" s="68" t="str">
        <f>IFERROR(INDEX([1]Current!$F$12:$AI$1281,MATCH($G79,[1]Current!$E$12:$E$1281,0),MATCH($O75,[1]Current!$F$5:$AI$5,0)),IFERROR(INDEX([1]Infrastructure!$F$12:$AF$1281,MATCH($G79,[1]Infrastructure!$E$12:$E$1281,0),MATCH($O75,[1]Infrastructure!$F$5:$AF$5,0)),IFERROR(INDEX('[1]Allocations-in-Kind'!$F$12:$AI$1281,MATCH($G79,'[1]Allocations-in-Kind'!$E$12:$E$1281,0),MATCH($O75,'[1]Allocations-in-Kind'!$F$5:$AI$5,0)),"")))</f>
        <v/>
      </c>
      <c r="I79" s="68" t="str">
        <f>IFERROR(INDEX([1]Current!$F$12:$AI$1281,MATCH($G79,[1]Current!$E$12:$E$1281,0),MATCH($O75,[1]Current!$F$5:$AI$5,0)+1),IFERROR(INDEX([1]Infrastructure!$F$12:$AF$1281,MATCH($G79,[1]Infrastructure!$E$12:$E$1281,0),MATCH($O75,[1]Infrastructure!$F$5:$AF$5,0)+1),IFERROR(INDEX('[1]Allocations-in-Kind'!$F$12:$AI$1281,MATCH($G79,'[1]Allocations-in-Kind'!$E$12:$E$1281,0),MATCH($O75,'[1]Allocations-in-Kind'!$F$5:$AI$5,0)+1),"")))</f>
        <v/>
      </c>
      <c r="J79" s="68" t="str">
        <f>IFERROR(INDEX([1]Current!$F$12:$AI$1281,MATCH($G79,[1]Current!$E$12:$E$1281,0),MATCH($O75,[1]Current!$F$5:$AI$5,0)+2),IFERROR(INDEX([1]Infrastructure!$F$12:$AF$1281,MATCH($G79,[1]Infrastructure!$E$12:$E$1281,0),MATCH($O75,[1]Infrastructure!$F$5:$AF$5,0)+2),IFERROR(INDEX('[1]Allocations-in-Kind'!$F$12:$AI$1281,MATCH($G79,'[1]Allocations-in-Kind'!$E$12:$E$1281,0),MATCH($O75,'[1]Allocations-in-Kind'!$F$5:$AI$5,0)+2),"")))</f>
        <v/>
      </c>
      <c r="M79" s="109">
        <f t="shared" ref="M79" si="56">IF(LEN(D75)&gt;2,IF(LEN(G79)&gt;2,1,0),0)</f>
        <v>0</v>
      </c>
    </row>
    <row r="80" spans="1:19" ht="15" hidden="1" customHeight="1" x14ac:dyDescent="0.2">
      <c r="C80" s="186"/>
      <c r="D80" s="188"/>
      <c r="E80" s="202" t="str">
        <f>IFERROR(INDEX([1]Settings!$AE$4:$BF$200,MATCH($A80,[1]Settings!$AK$4:$AK$200,0),1),"")</f>
        <v>Comprehensive Agricultural Support Programme Grant</v>
      </c>
      <c r="F80" s="203" t="str">
        <f>IFERROR(INDEX([1]Settings!$AE$4:$BF$200,MATCH($A80,[1]Settings!$AK$4:$AK$200,0),1),"")</f>
        <v>Comprehensive Agricultural Support Programme Grant</v>
      </c>
      <c r="G80" s="110"/>
      <c r="H80" s="68" t="str">
        <f>IFERROR(INDEX([1]Current!$F$12:$AI$1281,MATCH($G80,[1]Current!$E$12:$E$1281,0),MATCH($O75,[1]Current!$F$5:$AI$5,0)),IFERROR(INDEX([1]Infrastructure!$F$12:$AF$1281,MATCH($G80,[1]Infrastructure!$E$12:$E$1281,0),MATCH($O75,[1]Infrastructure!$F$5:$AF$5,0)),IFERROR(INDEX('[1]Allocations-in-Kind'!$F$12:$AI$1281,MATCH($G80,'[1]Allocations-in-Kind'!$E$12:$E$1281,0),MATCH($O75,'[1]Allocations-in-Kind'!$F$5:$AI$5,0)),"")))</f>
        <v/>
      </c>
      <c r="I80" s="68" t="str">
        <f>IFERROR(INDEX([1]Current!$F$12:$AI$1281,MATCH($G80,[1]Current!$E$12:$E$1281,0),MATCH($O75,[1]Current!$F$5:$AI$5,0)+1),IFERROR(INDEX([1]Infrastructure!$F$12:$AF$1281,MATCH($G80,[1]Infrastructure!$E$12:$E$1281,0),MATCH($O75,[1]Infrastructure!$F$5:$AF$5,0)+1),IFERROR(INDEX('[1]Allocations-in-Kind'!$F$12:$AI$1281,MATCH($G80,'[1]Allocations-in-Kind'!$E$12:$E$1281,0),MATCH($O75,'[1]Allocations-in-Kind'!$F$5:$AI$5,0)+1),"")))</f>
        <v/>
      </c>
      <c r="J80" s="68" t="str">
        <f>IFERROR(INDEX([1]Current!$F$12:$AI$1281,MATCH($G80,[1]Current!$E$12:$E$1281,0),MATCH($O75,[1]Current!$F$5:$AI$5,0)+2),IFERROR(INDEX([1]Infrastructure!$F$12:$AF$1281,MATCH($G80,[1]Infrastructure!$E$12:$E$1281,0),MATCH($O75,[1]Infrastructure!$F$5:$AF$5,0)+2),IFERROR(INDEX('[1]Allocations-in-Kind'!$F$12:$AI$1281,MATCH($G80,'[1]Allocations-in-Kind'!$E$12:$E$1281,0),MATCH($O75,'[1]Allocations-in-Kind'!$F$5:$AI$5,0)+2),"")))</f>
        <v/>
      </c>
      <c r="M80" s="109">
        <f t="shared" ref="M80" si="57">IF(LEN(D75)&gt;2,IF(LEN(G80)&gt;2,1,0),0)</f>
        <v>0</v>
      </c>
    </row>
    <row r="81" spans="1:19" ht="15" hidden="1" customHeight="1" x14ac:dyDescent="0.2">
      <c r="C81" s="186"/>
      <c r="D81" s="188"/>
      <c r="E81" s="202" t="str">
        <f>IFERROR(INDEX([1]Settings!$AE$4:$BF$200,MATCH($A81,[1]Settings!$AK$4:$AK$200,0),1),"")</f>
        <v>Comprehensive Agricultural Support Programme Grant</v>
      </c>
      <c r="F81" s="203" t="str">
        <f>IFERROR(INDEX([1]Settings!$AE$4:$BF$200,MATCH($A81,[1]Settings!$AK$4:$AK$200,0),1),"")</f>
        <v>Comprehensive Agricultural Support Programme Grant</v>
      </c>
      <c r="G81" s="110"/>
      <c r="H81" s="68" t="str">
        <f>IFERROR(INDEX([1]Current!$F$12:$AI$1281,MATCH($G81,[1]Current!$E$12:$E$1281,0),MATCH($O75,[1]Current!$F$5:$AI$5,0)),IFERROR(INDEX([1]Infrastructure!$F$12:$AF$1281,MATCH($G81,[1]Infrastructure!$E$12:$E$1281,0),MATCH($O75,[1]Infrastructure!$F$5:$AF$5,0)),IFERROR(INDEX('[1]Allocations-in-Kind'!$F$12:$AI$1281,MATCH($G81,'[1]Allocations-in-Kind'!$E$12:$E$1281,0),MATCH($O75,'[1]Allocations-in-Kind'!$F$5:$AI$5,0)),"")))</f>
        <v/>
      </c>
      <c r="I81" s="68" t="str">
        <f>IFERROR(INDEX([1]Current!$F$12:$AI$1281,MATCH($G81,[1]Current!$E$12:$E$1281,0),MATCH($O75,[1]Current!$F$5:$AI$5,0)+1),IFERROR(INDEX([1]Infrastructure!$F$12:$AF$1281,MATCH($G81,[1]Infrastructure!$E$12:$E$1281,0),MATCH($O75,[1]Infrastructure!$F$5:$AF$5,0)+1),IFERROR(INDEX('[1]Allocations-in-Kind'!$F$12:$AI$1281,MATCH($G81,'[1]Allocations-in-Kind'!$E$12:$E$1281,0),MATCH($O75,'[1]Allocations-in-Kind'!$F$5:$AI$5,0)+1),"")))</f>
        <v/>
      </c>
      <c r="J81" s="68" t="str">
        <f>IFERROR(INDEX([1]Current!$F$12:$AI$1281,MATCH($G81,[1]Current!$E$12:$E$1281,0),MATCH($O75,[1]Current!$F$5:$AI$5,0)+2),IFERROR(INDEX([1]Infrastructure!$F$12:$AF$1281,MATCH($G81,[1]Infrastructure!$E$12:$E$1281,0),MATCH($O75,[1]Infrastructure!$F$5:$AF$5,0)+2),IFERROR(INDEX('[1]Allocations-in-Kind'!$F$12:$AI$1281,MATCH($G81,'[1]Allocations-in-Kind'!$E$12:$E$1281,0),MATCH($O75,'[1]Allocations-in-Kind'!$F$5:$AI$5,0)+2),"")))</f>
        <v/>
      </c>
      <c r="M81" s="109">
        <f t="shared" ref="M81" si="58">IF(LEN(D75)&gt;2,IF(LEN(G81)&gt;2,1,0),0)</f>
        <v>0</v>
      </c>
    </row>
    <row r="82" spans="1:19" ht="15" hidden="1" customHeight="1" x14ac:dyDescent="0.2">
      <c r="C82" s="186"/>
      <c r="D82" s="188"/>
      <c r="E82" s="202" t="str">
        <f>IFERROR(INDEX([1]Settings!$AE$4:$BF$200,MATCH($A82,[1]Settings!$AK$4:$AK$200,0),1),"")</f>
        <v>Comprehensive Agricultural Support Programme Grant</v>
      </c>
      <c r="F82" s="203" t="str">
        <f>IFERROR(INDEX([1]Settings!$AE$4:$BF$200,MATCH($A82,[1]Settings!$AK$4:$AK$200,0),1),"")</f>
        <v>Comprehensive Agricultural Support Programme Grant</v>
      </c>
      <c r="G82" s="110"/>
      <c r="H82" s="68" t="str">
        <f>IFERROR(INDEX([1]Current!$F$12:$AI$1281,MATCH($G82,[1]Current!$E$12:$E$1281,0),MATCH($O75,[1]Current!$F$5:$AI$5,0)),IFERROR(INDEX([1]Infrastructure!$F$12:$AF$1281,MATCH($G82,[1]Infrastructure!$E$12:$E$1281,0),MATCH($O75,[1]Infrastructure!$F$5:$AF$5,0)),IFERROR(INDEX('[1]Allocations-in-Kind'!$F$12:$AI$1281,MATCH($G82,'[1]Allocations-in-Kind'!$E$12:$E$1281,0),MATCH($O75,'[1]Allocations-in-Kind'!$F$5:$AI$5,0)),"")))</f>
        <v/>
      </c>
      <c r="I82" s="68" t="str">
        <f>IFERROR(INDEX([1]Current!$F$12:$AI$1281,MATCH($G82,[1]Current!$E$12:$E$1281,0),MATCH($O75,[1]Current!$F$5:$AI$5,0)+1),IFERROR(INDEX([1]Infrastructure!$F$12:$AF$1281,MATCH($G82,[1]Infrastructure!$E$12:$E$1281,0),MATCH($O75,[1]Infrastructure!$F$5:$AF$5,0)+1),IFERROR(INDEX('[1]Allocations-in-Kind'!$F$12:$AI$1281,MATCH($G82,'[1]Allocations-in-Kind'!$E$12:$E$1281,0),MATCH($O75,'[1]Allocations-in-Kind'!$F$5:$AI$5,0)+1),"")))</f>
        <v/>
      </c>
      <c r="J82" s="68" t="str">
        <f>IFERROR(INDEX([1]Current!$F$12:$AI$1281,MATCH($G82,[1]Current!$E$12:$E$1281,0),MATCH($O75,[1]Current!$F$5:$AI$5,0)+2),IFERROR(INDEX([1]Infrastructure!$F$12:$AF$1281,MATCH($G82,[1]Infrastructure!$E$12:$E$1281,0),MATCH($O75,[1]Infrastructure!$F$5:$AF$5,0)+2),IFERROR(INDEX('[1]Allocations-in-Kind'!$F$12:$AI$1281,MATCH($G82,'[1]Allocations-in-Kind'!$E$12:$E$1281,0),MATCH($O75,'[1]Allocations-in-Kind'!$F$5:$AI$5,0)+2),"")))</f>
        <v/>
      </c>
      <c r="M82" s="109">
        <f t="shared" ref="M82" si="59">IF(LEN(D75)&gt;2,IF(LEN(G82)&gt;2,1,0),0)</f>
        <v>0</v>
      </c>
    </row>
    <row r="83" spans="1:19" ht="15" hidden="1" customHeight="1" x14ac:dyDescent="0.2">
      <c r="C83" s="186"/>
      <c r="D83" s="188"/>
      <c r="E83" s="202" t="str">
        <f>IFERROR(INDEX([1]Settings!$AE$4:$BF$200,MATCH($A83,[1]Settings!$AK$4:$AK$200,0),1),"")</f>
        <v>Comprehensive Agricultural Support Programme Grant</v>
      </c>
      <c r="F83" s="203" t="str">
        <f>IFERROR(INDEX([1]Settings!$AE$4:$BF$200,MATCH($A83,[1]Settings!$AK$4:$AK$200,0),1),"")</f>
        <v>Comprehensive Agricultural Support Programme Grant</v>
      </c>
      <c r="G83" s="110"/>
      <c r="H83" s="68" t="str">
        <f>IFERROR(INDEX([1]Current!$F$12:$AI$1281,MATCH($G83,[1]Current!$E$12:$E$1281,0),MATCH($O75,[1]Current!$F$5:$AI$5,0)),IFERROR(INDEX([1]Infrastructure!$F$12:$AF$1281,MATCH($G83,[1]Infrastructure!$E$12:$E$1281,0),MATCH($O75,[1]Infrastructure!$F$5:$AF$5,0)),IFERROR(INDEX('[1]Allocations-in-Kind'!$F$12:$AI$1281,MATCH($G83,'[1]Allocations-in-Kind'!$E$12:$E$1281,0),MATCH($O75,'[1]Allocations-in-Kind'!$F$5:$AI$5,0)),"")))</f>
        <v/>
      </c>
      <c r="I83" s="68" t="str">
        <f>IFERROR(INDEX([1]Current!$F$12:$AI$1281,MATCH($G83,[1]Current!$E$12:$E$1281,0),MATCH($O75,[1]Current!$F$5:$AI$5,0)+1),IFERROR(INDEX([1]Infrastructure!$F$12:$AF$1281,MATCH($G83,[1]Infrastructure!$E$12:$E$1281,0),MATCH($O75,[1]Infrastructure!$F$5:$AF$5,0)+1),IFERROR(INDEX('[1]Allocations-in-Kind'!$F$12:$AI$1281,MATCH($G83,'[1]Allocations-in-Kind'!$E$12:$E$1281,0),MATCH($O75,'[1]Allocations-in-Kind'!$F$5:$AI$5,0)+1),"")))</f>
        <v/>
      </c>
      <c r="J83" s="68" t="str">
        <f>IFERROR(INDEX([1]Current!$F$12:$AI$1281,MATCH($G83,[1]Current!$E$12:$E$1281,0),MATCH($O75,[1]Current!$F$5:$AI$5,0)+2),IFERROR(INDEX([1]Infrastructure!$F$12:$AF$1281,MATCH($G83,[1]Infrastructure!$E$12:$E$1281,0),MATCH($O75,[1]Infrastructure!$F$5:$AF$5,0)+2),IFERROR(INDEX('[1]Allocations-in-Kind'!$F$12:$AI$1281,MATCH($G83,'[1]Allocations-in-Kind'!$E$12:$E$1281,0),MATCH($O75,'[1]Allocations-in-Kind'!$F$5:$AI$5,0)+2),"")))</f>
        <v/>
      </c>
      <c r="M83" s="109">
        <f t="shared" ref="M83" si="60">IF(LEN(D75)&gt;2,IF(LEN(G83)&gt;2,1,0),0)</f>
        <v>0</v>
      </c>
    </row>
    <row r="84" spans="1:19" ht="15" hidden="1" customHeight="1" x14ac:dyDescent="0.2">
      <c r="C84" s="186"/>
      <c r="D84" s="188"/>
      <c r="E84" s="202" t="str">
        <f>IFERROR(INDEX([1]Settings!$AE$4:$BF$200,MATCH($A84,[1]Settings!$AK$4:$AK$200,0),1),"")</f>
        <v>Comprehensive Agricultural Support Programme Grant</v>
      </c>
      <c r="F84" s="203" t="str">
        <f>IFERROR(INDEX([1]Settings!$AE$4:$BF$200,MATCH($A84,[1]Settings!$AK$4:$AK$200,0),1),"")</f>
        <v>Comprehensive Agricultural Support Programme Grant</v>
      </c>
      <c r="G84" s="110"/>
      <c r="H84" s="68" t="str">
        <f>IFERROR(INDEX([1]Current!$F$12:$AI$1281,MATCH($G84,[1]Current!$E$12:$E$1281,0),MATCH($O75,[1]Current!$F$5:$AI$5,0)),IFERROR(INDEX([1]Infrastructure!$F$12:$AF$1281,MATCH($G84,[1]Infrastructure!$E$12:$E$1281,0),MATCH($O75,[1]Infrastructure!$F$5:$AF$5,0)),IFERROR(INDEX('[1]Allocations-in-Kind'!$F$12:$AI$1281,MATCH($G84,'[1]Allocations-in-Kind'!$E$12:$E$1281,0),MATCH($O75,'[1]Allocations-in-Kind'!$F$5:$AI$5,0)),"")))</f>
        <v/>
      </c>
      <c r="I84" s="68" t="str">
        <f>IFERROR(INDEX([1]Current!$F$12:$AI$1281,MATCH($G84,[1]Current!$E$12:$E$1281,0),MATCH($O75,[1]Current!$F$5:$AI$5,0)+1),IFERROR(INDEX([1]Infrastructure!$F$12:$AF$1281,MATCH($G84,[1]Infrastructure!$E$12:$E$1281,0),MATCH($O75,[1]Infrastructure!$F$5:$AF$5,0)+1),IFERROR(INDEX('[1]Allocations-in-Kind'!$F$12:$AI$1281,MATCH($G84,'[1]Allocations-in-Kind'!$E$12:$E$1281,0),MATCH($O75,'[1]Allocations-in-Kind'!$F$5:$AI$5,0)+1),"")))</f>
        <v/>
      </c>
      <c r="J84" s="68" t="str">
        <f>IFERROR(INDEX([1]Current!$F$12:$AI$1281,MATCH($G84,[1]Current!$E$12:$E$1281,0),MATCH($O75,[1]Current!$F$5:$AI$5,0)+2),IFERROR(INDEX([1]Infrastructure!$F$12:$AF$1281,MATCH($G84,[1]Infrastructure!$E$12:$E$1281,0),MATCH($O75,[1]Infrastructure!$F$5:$AF$5,0)+2),IFERROR(INDEX('[1]Allocations-in-Kind'!$F$12:$AI$1281,MATCH($G84,'[1]Allocations-in-Kind'!$E$12:$E$1281,0),MATCH($O75,'[1]Allocations-in-Kind'!$F$5:$AI$5,0)+2),"")))</f>
        <v/>
      </c>
      <c r="M84" s="109">
        <f t="shared" si="10"/>
        <v>0</v>
      </c>
    </row>
    <row r="85" spans="1:19" ht="15" hidden="1" customHeight="1" x14ac:dyDescent="0.2">
      <c r="C85" s="187"/>
      <c r="D85" s="189"/>
      <c r="E85" s="204" t="str">
        <f>IFERROR(INDEX([1]Settings!$AE$4:$BF$200,MATCH($A85,[1]Settings!$AK$4:$AK$200,0),1),"")</f>
        <v>Comprehensive Agricultural Support Programme Grant</v>
      </c>
      <c r="F85" s="205" t="str">
        <f>IFERROR(INDEX([1]Settings!$AE$4:$BF$200,MATCH($A85,[1]Settings!$AK$4:$AK$200,0),1),"")</f>
        <v>Comprehensive Agricultural Support Programme Grant</v>
      </c>
      <c r="G85" s="111" t="s">
        <v>10</v>
      </c>
      <c r="H85" s="112">
        <f>SUM(H75:H84)</f>
        <v>0</v>
      </c>
      <c r="I85" s="112">
        <f>SUM(I75:I84)</f>
        <v>0</v>
      </c>
      <c r="J85" s="112">
        <f>SUM(J75:J84)</f>
        <v>0</v>
      </c>
      <c r="M85" s="109">
        <f t="shared" ref="M85" si="61">M75</f>
        <v>0</v>
      </c>
    </row>
    <row r="86" spans="1:19" ht="15" hidden="1" customHeight="1" x14ac:dyDescent="0.2">
      <c r="A86" s="104">
        <v>8</v>
      </c>
      <c r="C86" s="186" t="str">
        <f>_xlfn.IFNA(INDEX([1]Settings!$AE$4:$BF$200,MATCH($A86,[1]Settings!$AP$4:$AP$200,0),2),"")
&amp; CHAR(10) &amp; _xlfn.IFNA("(Vote " &amp; INDEX([1]Settings!$AE$4:$BF$200,MATCH($A86,[1]Settings!$AP$4:$AP$200,0),3) &amp; ")","")</f>
        <v xml:space="preserve">
</v>
      </c>
      <c r="D86" s="188" t="str">
        <f>IF(S86=1,CONCATENATE("(" &amp; $R86&amp; ") ",IFERROR(INDEX([1]Settings!$AE$4:$BF$200,MATCH($A86,[1]Settings!$AP$4:$AP$200,0),1),"")),IFERROR(INDEX([1]Settings!$AE$4:$BF$200,MATCH($A86,[1]Settings!$AP$4:$AP$200,0),1),""))</f>
        <v/>
      </c>
      <c r="E86" s="202" t="str">
        <f>TRIM(IFERROR(INDEX([1]Settings!$AE$4:$BF$200,MATCH($O86,[1]Settings!$AV$4:$AV$200,0),24),""))&amp;"."</f>
        <v>.</v>
      </c>
      <c r="F86" s="203" t="str">
        <f>IFERROR(INDEX([1]Settings!$AE$4:$BF$200,MATCH($O86,[1]Settings!$AV$4:$AV$200,0),20),"")</f>
        <v/>
      </c>
      <c r="G86" s="110"/>
      <c r="H86" s="68" t="str">
        <f>IFERROR(INDEX([1]Current!$F$12:$AI$1281,MATCH($G86,[1]Current!$E$12:$E$1281,0),MATCH($O86,[1]Current!$F$5:$AI$5,0)),IFERROR(INDEX([1]Infrastructure!$F$12:$AF$1281,MATCH($G86,[1]Infrastructure!$E$12:$E$1281,0),MATCH($O86,[1]Infrastructure!$F$5:$AF$5,0)),IFERROR(INDEX('[1]Allocations-in-Kind'!$F$12:$AI$1281,MATCH($G86,'[1]Allocations-in-Kind'!$E$12:$E$1281,0),MATCH($O86,'[1]Allocations-in-Kind'!$F$5:$AI$5,0)),"")))</f>
        <v/>
      </c>
      <c r="I86" s="68" t="str">
        <f>IFERROR(INDEX([1]Current!$F$12:$AI$1281,MATCH($G86,[1]Current!$E$12:$E$1281,0),MATCH($O86,[1]Current!$F$5:$AI$5,0)+1),IFERROR(INDEX([1]Infrastructure!$F$12:$AF$1281,MATCH($G86,[1]Infrastructure!$E$12:$E$1281,0),MATCH($O86,[1]Infrastructure!$F$5:$AF$5,0)+1),IFERROR(INDEX('[1]Allocations-in-Kind'!$F$12:$AI$1281,MATCH($G86,'[1]Allocations-in-Kind'!$E$12:$E$1281,0),MATCH($O86,'[1]Allocations-in-Kind'!$F$5:$AI$5,0)+1),"")))</f>
        <v/>
      </c>
      <c r="J86" s="68" t="str">
        <f>IFERROR(INDEX([1]Current!$F$12:$AI$1281,MATCH($G86,[1]Current!$E$12:$E$1281,0),MATCH($O86,[1]Current!$F$5:$AI$5,0)+2),IFERROR(INDEX([1]Infrastructure!$F$12:$AF$1281,MATCH($G86,[1]Infrastructure!$E$12:$E$1281,0),MATCH($O86,[1]Infrastructure!$F$5:$AF$5,0)+2),IFERROR(INDEX('[1]Allocations-in-Kind'!$F$12:$AI$1281,MATCH($G86,'[1]Allocations-in-Kind'!$E$12:$E$1281,0),MATCH($O86,'[1]Allocations-in-Kind'!$F$5:$AI$5,0)+2),"")))</f>
        <v/>
      </c>
      <c r="M86" s="109">
        <f t="shared" ref="M86" si="62">IF(LEN(D86)&gt;2,IF(LEN(G86)&gt;2,1,0),0)</f>
        <v>0</v>
      </c>
      <c r="O86" s="105" t="str">
        <f>IFERROR(INDEX([1]Settings!$AE$4:$BF$200,MATCH($A86,[1]Settings!$AP$4:$AP$200,0),1),"")</f>
        <v/>
      </c>
      <c r="Q86" s="105">
        <f>IF(LEN(C86)&lt;2,0,IF(C86=C75,Q75+1,1))</f>
        <v>0</v>
      </c>
      <c r="R86" s="105" t="str">
        <f>IFERROR(LOWER(RIGHT(LEFT(ADDRESS(1,Q86),2))),"")</f>
        <v/>
      </c>
      <c r="S86" s="105">
        <f>IF(Q86&gt;1,1,IF(Q97&gt;1,1,0))</f>
        <v>0</v>
      </c>
    </row>
    <row r="87" spans="1:19" ht="15" hidden="1" customHeight="1" x14ac:dyDescent="0.2">
      <c r="C87" s="186"/>
      <c r="D87" s="188"/>
      <c r="E87" s="202" t="str">
        <f>IFERROR(INDEX([1]Settings!$AE$4:$BF$200,MATCH($A87,[1]Settings!$AK$4:$AK$200,0),1),"")</f>
        <v>Comprehensive Agricultural Support Programme Grant</v>
      </c>
      <c r="F87" s="203" t="str">
        <f>IFERROR(INDEX([1]Settings!$AE$4:$BF$200,MATCH($A87,[1]Settings!$AK$4:$AK$200,0),1),"")</f>
        <v>Comprehensive Agricultural Support Programme Grant</v>
      </c>
      <c r="G87" s="110"/>
      <c r="H87" s="68" t="str">
        <f>IFERROR(INDEX([1]Current!$F$12:$AI$1281,MATCH($G87,[1]Current!$E$12:$E$1281,0),MATCH($O86,[1]Current!$F$5:$AI$5,0)),IFERROR(INDEX([1]Infrastructure!$F$12:$AF$1281,MATCH($G87,[1]Infrastructure!$E$12:$E$1281,0),MATCH($O86,[1]Infrastructure!$F$5:$AF$5,0)),IFERROR(INDEX('[1]Allocations-in-Kind'!$F$12:$AI$1281,MATCH($G87,'[1]Allocations-in-Kind'!$E$12:$E$1281,0),MATCH($O86,'[1]Allocations-in-Kind'!$F$5:$AI$5,0)),"")))</f>
        <v/>
      </c>
      <c r="I87" s="68" t="str">
        <f>IFERROR(INDEX([1]Current!$F$12:$AI$1281,MATCH($G87,[1]Current!$E$12:$E$1281,0),MATCH($O86,[1]Current!$F$5:$AI$5,0)+1),IFERROR(INDEX([1]Infrastructure!$F$12:$AF$1281,MATCH($G87,[1]Infrastructure!$E$12:$E$1281,0),MATCH($O86,[1]Infrastructure!$F$5:$AF$5,0)+1),IFERROR(INDEX('[1]Allocations-in-Kind'!$F$12:$AI$1281,MATCH($G87,'[1]Allocations-in-Kind'!$E$12:$E$1281,0),MATCH($O86,'[1]Allocations-in-Kind'!$F$5:$AI$5,0)+1),"")))</f>
        <v/>
      </c>
      <c r="J87" s="68" t="str">
        <f>IFERROR(INDEX([1]Current!$F$12:$AI$1281,MATCH($G87,[1]Current!$E$12:$E$1281,0),MATCH($O86,[1]Current!$F$5:$AI$5,0)+2),IFERROR(INDEX([1]Infrastructure!$F$12:$AF$1281,MATCH($G87,[1]Infrastructure!$E$12:$E$1281,0),MATCH($O86,[1]Infrastructure!$F$5:$AF$5,0)+2),IFERROR(INDEX('[1]Allocations-in-Kind'!$F$12:$AI$1281,MATCH($G87,'[1]Allocations-in-Kind'!$E$12:$E$1281,0),MATCH($O86,'[1]Allocations-in-Kind'!$F$5:$AI$5,0)+2),"")))</f>
        <v/>
      </c>
      <c r="M87" s="109">
        <f t="shared" ref="M87" si="63">IF(LEN(D86)&gt;2,IF(LEN(G87)&gt;2,1,0),0)</f>
        <v>0</v>
      </c>
    </row>
    <row r="88" spans="1:19" ht="15" hidden="1" customHeight="1" x14ac:dyDescent="0.2">
      <c r="C88" s="186"/>
      <c r="D88" s="188"/>
      <c r="E88" s="202" t="str">
        <f>IFERROR(INDEX([1]Settings!$AE$4:$BF$200,MATCH($A88,[1]Settings!$AK$4:$AK$200,0),1),"")</f>
        <v>Comprehensive Agricultural Support Programme Grant</v>
      </c>
      <c r="F88" s="203" t="str">
        <f>IFERROR(INDEX([1]Settings!$AE$4:$BF$200,MATCH($A88,[1]Settings!$AK$4:$AK$200,0),1),"")</f>
        <v>Comprehensive Agricultural Support Programme Grant</v>
      </c>
      <c r="G88" s="110"/>
      <c r="H88" s="68" t="str">
        <f>IFERROR(INDEX([1]Current!$F$12:$AI$1281,MATCH($G88,[1]Current!$E$12:$E$1281,0),MATCH($O86,[1]Current!$F$5:$AI$5,0)),IFERROR(INDEX([1]Infrastructure!$F$12:$AF$1281,MATCH($G88,[1]Infrastructure!$E$12:$E$1281,0),MATCH($O86,[1]Infrastructure!$F$5:$AF$5,0)),IFERROR(INDEX('[1]Allocations-in-Kind'!$F$12:$AI$1281,MATCH($G88,'[1]Allocations-in-Kind'!$E$12:$E$1281,0),MATCH($O86,'[1]Allocations-in-Kind'!$F$5:$AI$5,0)),"")))</f>
        <v/>
      </c>
      <c r="I88" s="68" t="str">
        <f>IFERROR(INDEX([1]Current!$F$12:$AI$1281,MATCH($G88,[1]Current!$E$12:$E$1281,0),MATCH($O86,[1]Current!$F$5:$AI$5,0)+1),IFERROR(INDEX([1]Infrastructure!$F$12:$AF$1281,MATCH($G88,[1]Infrastructure!$E$12:$E$1281,0),MATCH($O86,[1]Infrastructure!$F$5:$AF$5,0)+1),IFERROR(INDEX('[1]Allocations-in-Kind'!$F$12:$AI$1281,MATCH($G88,'[1]Allocations-in-Kind'!$E$12:$E$1281,0),MATCH($O86,'[1]Allocations-in-Kind'!$F$5:$AI$5,0)+1),"")))</f>
        <v/>
      </c>
      <c r="J88" s="68" t="str">
        <f>IFERROR(INDEX([1]Current!$F$12:$AI$1281,MATCH($G88,[1]Current!$E$12:$E$1281,0),MATCH($O86,[1]Current!$F$5:$AI$5,0)+2),IFERROR(INDEX([1]Infrastructure!$F$12:$AF$1281,MATCH($G88,[1]Infrastructure!$E$12:$E$1281,0),MATCH($O86,[1]Infrastructure!$F$5:$AF$5,0)+2),IFERROR(INDEX('[1]Allocations-in-Kind'!$F$12:$AI$1281,MATCH($G88,'[1]Allocations-in-Kind'!$E$12:$E$1281,0),MATCH($O86,'[1]Allocations-in-Kind'!$F$5:$AI$5,0)+2),"")))</f>
        <v/>
      </c>
      <c r="M88" s="109">
        <f t="shared" ref="M88" si="64">IF(LEN(D86)&gt;2,IF(LEN(G88)&gt;2,1,0),0)</f>
        <v>0</v>
      </c>
    </row>
    <row r="89" spans="1:19" ht="15" hidden="1" customHeight="1" x14ac:dyDescent="0.2">
      <c r="C89" s="186"/>
      <c r="D89" s="188"/>
      <c r="E89" s="202" t="str">
        <f>IFERROR(INDEX([1]Settings!$AE$4:$BF$200,MATCH($A89,[1]Settings!$AK$4:$AK$200,0),1),"")</f>
        <v>Comprehensive Agricultural Support Programme Grant</v>
      </c>
      <c r="F89" s="203" t="str">
        <f>IFERROR(INDEX([1]Settings!$AE$4:$BF$200,MATCH($A89,[1]Settings!$AK$4:$AK$200,0),1),"")</f>
        <v>Comprehensive Agricultural Support Programme Grant</v>
      </c>
      <c r="G89" s="110"/>
      <c r="H89" s="68" t="str">
        <f>IFERROR(INDEX([1]Current!$F$12:$AI$1281,MATCH($G89,[1]Current!$E$12:$E$1281,0),MATCH($O86,[1]Current!$F$5:$AI$5,0)),IFERROR(INDEX([1]Infrastructure!$F$12:$AF$1281,MATCH($G89,[1]Infrastructure!$E$12:$E$1281,0),MATCH($O86,[1]Infrastructure!$F$5:$AF$5,0)),IFERROR(INDEX('[1]Allocations-in-Kind'!$F$12:$AI$1281,MATCH($G89,'[1]Allocations-in-Kind'!$E$12:$E$1281,0),MATCH($O86,'[1]Allocations-in-Kind'!$F$5:$AI$5,0)),"")))</f>
        <v/>
      </c>
      <c r="I89" s="68" t="str">
        <f>IFERROR(INDEX([1]Current!$F$12:$AI$1281,MATCH($G89,[1]Current!$E$12:$E$1281,0),MATCH($O86,[1]Current!$F$5:$AI$5,0)+1),IFERROR(INDEX([1]Infrastructure!$F$12:$AF$1281,MATCH($G89,[1]Infrastructure!$E$12:$E$1281,0),MATCH($O86,[1]Infrastructure!$F$5:$AF$5,0)+1),IFERROR(INDEX('[1]Allocations-in-Kind'!$F$12:$AI$1281,MATCH($G89,'[1]Allocations-in-Kind'!$E$12:$E$1281,0),MATCH($O86,'[1]Allocations-in-Kind'!$F$5:$AI$5,0)+1),"")))</f>
        <v/>
      </c>
      <c r="J89" s="68" t="str">
        <f>IFERROR(INDEX([1]Current!$F$12:$AI$1281,MATCH($G89,[1]Current!$E$12:$E$1281,0),MATCH($O86,[1]Current!$F$5:$AI$5,0)+2),IFERROR(INDEX([1]Infrastructure!$F$12:$AF$1281,MATCH($G89,[1]Infrastructure!$E$12:$E$1281,0),MATCH($O86,[1]Infrastructure!$F$5:$AF$5,0)+2),IFERROR(INDEX('[1]Allocations-in-Kind'!$F$12:$AI$1281,MATCH($G89,'[1]Allocations-in-Kind'!$E$12:$E$1281,0),MATCH($O86,'[1]Allocations-in-Kind'!$F$5:$AI$5,0)+2),"")))</f>
        <v/>
      </c>
      <c r="M89" s="109">
        <f t="shared" ref="M89" si="65">IF(LEN(D86)&gt;2,IF(LEN(G89)&gt;2,1,0),0)</f>
        <v>0</v>
      </c>
    </row>
    <row r="90" spans="1:19" ht="15" hidden="1" customHeight="1" x14ac:dyDescent="0.2">
      <c r="C90" s="186"/>
      <c r="D90" s="188"/>
      <c r="E90" s="202" t="str">
        <f>IFERROR(INDEX([1]Settings!$AE$4:$BF$200,MATCH($A90,[1]Settings!$AK$4:$AK$200,0),1),"")</f>
        <v>Comprehensive Agricultural Support Programme Grant</v>
      </c>
      <c r="F90" s="203" t="str">
        <f>IFERROR(INDEX([1]Settings!$AE$4:$BF$200,MATCH($A90,[1]Settings!$AK$4:$AK$200,0),1),"")</f>
        <v>Comprehensive Agricultural Support Programme Grant</v>
      </c>
      <c r="G90" s="110"/>
      <c r="H90" s="68" t="str">
        <f>IFERROR(INDEX([1]Current!$F$12:$AI$1281,MATCH($G90,[1]Current!$E$12:$E$1281,0),MATCH($O86,[1]Current!$F$5:$AI$5,0)),IFERROR(INDEX([1]Infrastructure!$F$12:$AF$1281,MATCH($G90,[1]Infrastructure!$E$12:$E$1281,0),MATCH($O86,[1]Infrastructure!$F$5:$AF$5,0)),IFERROR(INDEX('[1]Allocations-in-Kind'!$F$12:$AI$1281,MATCH($G90,'[1]Allocations-in-Kind'!$E$12:$E$1281,0),MATCH($O86,'[1]Allocations-in-Kind'!$F$5:$AI$5,0)),"")))</f>
        <v/>
      </c>
      <c r="I90" s="68" t="str">
        <f>IFERROR(INDEX([1]Current!$F$12:$AI$1281,MATCH($G90,[1]Current!$E$12:$E$1281,0),MATCH($O86,[1]Current!$F$5:$AI$5,0)+1),IFERROR(INDEX([1]Infrastructure!$F$12:$AF$1281,MATCH($G90,[1]Infrastructure!$E$12:$E$1281,0),MATCH($O86,[1]Infrastructure!$F$5:$AF$5,0)+1),IFERROR(INDEX('[1]Allocations-in-Kind'!$F$12:$AI$1281,MATCH($G90,'[1]Allocations-in-Kind'!$E$12:$E$1281,0),MATCH($O86,'[1]Allocations-in-Kind'!$F$5:$AI$5,0)+1),"")))</f>
        <v/>
      </c>
      <c r="J90" s="68" t="str">
        <f>IFERROR(INDEX([1]Current!$F$12:$AI$1281,MATCH($G90,[1]Current!$E$12:$E$1281,0),MATCH($O86,[1]Current!$F$5:$AI$5,0)+2),IFERROR(INDEX([1]Infrastructure!$F$12:$AF$1281,MATCH($G90,[1]Infrastructure!$E$12:$E$1281,0),MATCH($O86,[1]Infrastructure!$F$5:$AF$5,0)+2),IFERROR(INDEX('[1]Allocations-in-Kind'!$F$12:$AI$1281,MATCH($G90,'[1]Allocations-in-Kind'!$E$12:$E$1281,0),MATCH($O86,'[1]Allocations-in-Kind'!$F$5:$AI$5,0)+2),"")))</f>
        <v/>
      </c>
      <c r="M90" s="109">
        <f t="shared" ref="M90" si="66">IF(LEN(D86)&gt;2,IF(LEN(G90)&gt;2,1,0),0)</f>
        <v>0</v>
      </c>
    </row>
    <row r="91" spans="1:19" ht="15" hidden="1" customHeight="1" x14ac:dyDescent="0.2">
      <c r="C91" s="186"/>
      <c r="D91" s="188"/>
      <c r="E91" s="202" t="str">
        <f>IFERROR(INDEX([1]Settings!$AE$4:$BF$200,MATCH($A91,[1]Settings!$AK$4:$AK$200,0),1),"")</f>
        <v>Comprehensive Agricultural Support Programme Grant</v>
      </c>
      <c r="F91" s="203" t="str">
        <f>IFERROR(INDEX([1]Settings!$AE$4:$BF$200,MATCH($A91,[1]Settings!$AK$4:$AK$200,0),1),"")</f>
        <v>Comprehensive Agricultural Support Programme Grant</v>
      </c>
      <c r="G91" s="110"/>
      <c r="H91" s="68" t="str">
        <f>IFERROR(INDEX([1]Current!$F$12:$AI$1281,MATCH($G91,[1]Current!$E$12:$E$1281,0),MATCH($O86,[1]Current!$F$5:$AI$5,0)),IFERROR(INDEX([1]Infrastructure!$F$12:$AF$1281,MATCH($G91,[1]Infrastructure!$E$12:$E$1281,0),MATCH($O86,[1]Infrastructure!$F$5:$AF$5,0)),IFERROR(INDEX('[1]Allocations-in-Kind'!$F$12:$AI$1281,MATCH($G91,'[1]Allocations-in-Kind'!$E$12:$E$1281,0),MATCH($O86,'[1]Allocations-in-Kind'!$F$5:$AI$5,0)),"")))</f>
        <v/>
      </c>
      <c r="I91" s="68" t="str">
        <f>IFERROR(INDEX([1]Current!$F$12:$AI$1281,MATCH($G91,[1]Current!$E$12:$E$1281,0),MATCH($O86,[1]Current!$F$5:$AI$5,0)+1),IFERROR(INDEX([1]Infrastructure!$F$12:$AF$1281,MATCH($G91,[1]Infrastructure!$E$12:$E$1281,0),MATCH($O86,[1]Infrastructure!$F$5:$AF$5,0)+1),IFERROR(INDEX('[1]Allocations-in-Kind'!$F$12:$AI$1281,MATCH($G91,'[1]Allocations-in-Kind'!$E$12:$E$1281,0),MATCH($O86,'[1]Allocations-in-Kind'!$F$5:$AI$5,0)+1),"")))</f>
        <v/>
      </c>
      <c r="J91" s="68" t="str">
        <f>IFERROR(INDEX([1]Current!$F$12:$AI$1281,MATCH($G91,[1]Current!$E$12:$E$1281,0),MATCH($O86,[1]Current!$F$5:$AI$5,0)+2),IFERROR(INDEX([1]Infrastructure!$F$12:$AF$1281,MATCH($G91,[1]Infrastructure!$E$12:$E$1281,0),MATCH($O86,[1]Infrastructure!$F$5:$AF$5,0)+2),IFERROR(INDEX('[1]Allocations-in-Kind'!$F$12:$AI$1281,MATCH($G91,'[1]Allocations-in-Kind'!$E$12:$E$1281,0),MATCH($O86,'[1]Allocations-in-Kind'!$F$5:$AI$5,0)+2),"")))</f>
        <v/>
      </c>
      <c r="M91" s="109">
        <f t="shared" ref="M91" si="67">IF(LEN(D86)&gt;2,IF(LEN(G91)&gt;2,1,0),0)</f>
        <v>0</v>
      </c>
    </row>
    <row r="92" spans="1:19" ht="15" hidden="1" customHeight="1" x14ac:dyDescent="0.2">
      <c r="C92" s="186"/>
      <c r="D92" s="188"/>
      <c r="E92" s="202" t="str">
        <f>IFERROR(INDEX([1]Settings!$AE$4:$BF$200,MATCH($A92,[1]Settings!$AK$4:$AK$200,0),1),"")</f>
        <v>Comprehensive Agricultural Support Programme Grant</v>
      </c>
      <c r="F92" s="203" t="str">
        <f>IFERROR(INDEX([1]Settings!$AE$4:$BF$200,MATCH($A92,[1]Settings!$AK$4:$AK$200,0),1),"")</f>
        <v>Comprehensive Agricultural Support Programme Grant</v>
      </c>
      <c r="G92" s="110"/>
      <c r="H92" s="68" t="str">
        <f>IFERROR(INDEX([1]Current!$F$12:$AI$1281,MATCH($G92,[1]Current!$E$12:$E$1281,0),MATCH($O86,[1]Current!$F$5:$AI$5,0)),IFERROR(INDEX([1]Infrastructure!$F$12:$AF$1281,MATCH($G92,[1]Infrastructure!$E$12:$E$1281,0),MATCH($O86,[1]Infrastructure!$F$5:$AF$5,0)),IFERROR(INDEX('[1]Allocations-in-Kind'!$F$12:$AI$1281,MATCH($G92,'[1]Allocations-in-Kind'!$E$12:$E$1281,0),MATCH($O86,'[1]Allocations-in-Kind'!$F$5:$AI$5,0)),"")))</f>
        <v/>
      </c>
      <c r="I92" s="68" t="str">
        <f>IFERROR(INDEX([1]Current!$F$12:$AI$1281,MATCH($G92,[1]Current!$E$12:$E$1281,0),MATCH($O86,[1]Current!$F$5:$AI$5,0)+1),IFERROR(INDEX([1]Infrastructure!$F$12:$AF$1281,MATCH($G92,[1]Infrastructure!$E$12:$E$1281,0),MATCH($O86,[1]Infrastructure!$F$5:$AF$5,0)+1),IFERROR(INDEX('[1]Allocations-in-Kind'!$F$12:$AI$1281,MATCH($G92,'[1]Allocations-in-Kind'!$E$12:$E$1281,0),MATCH($O86,'[1]Allocations-in-Kind'!$F$5:$AI$5,0)+1),"")))</f>
        <v/>
      </c>
      <c r="J92" s="68" t="str">
        <f>IFERROR(INDEX([1]Current!$F$12:$AI$1281,MATCH($G92,[1]Current!$E$12:$E$1281,0),MATCH($O86,[1]Current!$F$5:$AI$5,0)+2),IFERROR(INDEX([1]Infrastructure!$F$12:$AF$1281,MATCH($G92,[1]Infrastructure!$E$12:$E$1281,0),MATCH($O86,[1]Infrastructure!$F$5:$AF$5,0)+2),IFERROR(INDEX('[1]Allocations-in-Kind'!$F$12:$AI$1281,MATCH($G92,'[1]Allocations-in-Kind'!$E$12:$E$1281,0),MATCH($O86,'[1]Allocations-in-Kind'!$F$5:$AI$5,0)+2),"")))</f>
        <v/>
      </c>
      <c r="M92" s="109">
        <f t="shared" ref="M92" si="68">IF(LEN(D86)&gt;2,IF(LEN(G92)&gt;2,1,0),0)</f>
        <v>0</v>
      </c>
    </row>
    <row r="93" spans="1:19" ht="15" hidden="1" customHeight="1" x14ac:dyDescent="0.2">
      <c r="C93" s="186"/>
      <c r="D93" s="188"/>
      <c r="E93" s="202" t="str">
        <f>IFERROR(INDEX([1]Settings!$AE$4:$BF$200,MATCH($A93,[1]Settings!$AK$4:$AK$200,0),1),"")</f>
        <v>Comprehensive Agricultural Support Programme Grant</v>
      </c>
      <c r="F93" s="203" t="str">
        <f>IFERROR(INDEX([1]Settings!$AE$4:$BF$200,MATCH($A93,[1]Settings!$AK$4:$AK$200,0),1),"")</f>
        <v>Comprehensive Agricultural Support Programme Grant</v>
      </c>
      <c r="G93" s="110"/>
      <c r="H93" s="68" t="str">
        <f>IFERROR(INDEX([1]Current!$F$12:$AI$1281,MATCH($G93,[1]Current!$E$12:$E$1281,0),MATCH($O86,[1]Current!$F$5:$AI$5,0)),IFERROR(INDEX([1]Infrastructure!$F$12:$AF$1281,MATCH($G93,[1]Infrastructure!$E$12:$E$1281,0),MATCH($O86,[1]Infrastructure!$F$5:$AF$5,0)),IFERROR(INDEX('[1]Allocations-in-Kind'!$F$12:$AI$1281,MATCH($G93,'[1]Allocations-in-Kind'!$E$12:$E$1281,0),MATCH($O86,'[1]Allocations-in-Kind'!$F$5:$AI$5,0)),"")))</f>
        <v/>
      </c>
      <c r="I93" s="68" t="str">
        <f>IFERROR(INDEX([1]Current!$F$12:$AI$1281,MATCH($G93,[1]Current!$E$12:$E$1281,0),MATCH($O86,[1]Current!$F$5:$AI$5,0)+1),IFERROR(INDEX([1]Infrastructure!$F$12:$AF$1281,MATCH($G93,[1]Infrastructure!$E$12:$E$1281,0),MATCH($O86,[1]Infrastructure!$F$5:$AF$5,0)+1),IFERROR(INDEX('[1]Allocations-in-Kind'!$F$12:$AI$1281,MATCH($G93,'[1]Allocations-in-Kind'!$E$12:$E$1281,0),MATCH($O86,'[1]Allocations-in-Kind'!$F$5:$AI$5,0)+1),"")))</f>
        <v/>
      </c>
      <c r="J93" s="68" t="str">
        <f>IFERROR(INDEX([1]Current!$F$12:$AI$1281,MATCH($G93,[1]Current!$E$12:$E$1281,0),MATCH($O86,[1]Current!$F$5:$AI$5,0)+2),IFERROR(INDEX([1]Infrastructure!$F$12:$AF$1281,MATCH($G93,[1]Infrastructure!$E$12:$E$1281,0),MATCH($O86,[1]Infrastructure!$F$5:$AF$5,0)+2),IFERROR(INDEX('[1]Allocations-in-Kind'!$F$12:$AI$1281,MATCH($G93,'[1]Allocations-in-Kind'!$E$12:$E$1281,0),MATCH($O86,'[1]Allocations-in-Kind'!$F$5:$AI$5,0)+2),"")))</f>
        <v/>
      </c>
      <c r="M93" s="109">
        <f t="shared" ref="M93" si="69">IF(LEN(D86)&gt;2,IF(LEN(G93)&gt;2,1,0),0)</f>
        <v>0</v>
      </c>
    </row>
    <row r="94" spans="1:19" ht="15" hidden="1" customHeight="1" x14ac:dyDescent="0.2">
      <c r="C94" s="186"/>
      <c r="D94" s="188"/>
      <c r="E94" s="202" t="str">
        <f>IFERROR(INDEX([1]Settings!$AE$4:$BF$200,MATCH($A94,[1]Settings!$AK$4:$AK$200,0),1),"")</f>
        <v>Comprehensive Agricultural Support Programme Grant</v>
      </c>
      <c r="F94" s="203" t="str">
        <f>IFERROR(INDEX([1]Settings!$AE$4:$BF$200,MATCH($A94,[1]Settings!$AK$4:$AK$200,0),1),"")</f>
        <v>Comprehensive Agricultural Support Programme Grant</v>
      </c>
      <c r="G94" s="110"/>
      <c r="H94" s="68" t="str">
        <f>IFERROR(INDEX([1]Current!$F$12:$AI$1281,MATCH($G94,[1]Current!$E$12:$E$1281,0),MATCH($O86,[1]Current!$F$5:$AI$5,0)),IFERROR(INDEX([1]Infrastructure!$F$12:$AF$1281,MATCH($G94,[1]Infrastructure!$E$12:$E$1281,0),MATCH($O86,[1]Infrastructure!$F$5:$AF$5,0)),IFERROR(INDEX('[1]Allocations-in-Kind'!$F$12:$AI$1281,MATCH($G94,'[1]Allocations-in-Kind'!$E$12:$E$1281,0),MATCH($O86,'[1]Allocations-in-Kind'!$F$5:$AI$5,0)),"")))</f>
        <v/>
      </c>
      <c r="I94" s="68" t="str">
        <f>IFERROR(INDEX([1]Current!$F$12:$AI$1281,MATCH($G94,[1]Current!$E$12:$E$1281,0),MATCH($O86,[1]Current!$F$5:$AI$5,0)+1),IFERROR(INDEX([1]Infrastructure!$F$12:$AF$1281,MATCH($G94,[1]Infrastructure!$E$12:$E$1281,0),MATCH($O86,[1]Infrastructure!$F$5:$AF$5,0)+1),IFERROR(INDEX('[1]Allocations-in-Kind'!$F$12:$AI$1281,MATCH($G94,'[1]Allocations-in-Kind'!$E$12:$E$1281,0),MATCH($O86,'[1]Allocations-in-Kind'!$F$5:$AI$5,0)+1),"")))</f>
        <v/>
      </c>
      <c r="J94" s="68" t="str">
        <f>IFERROR(INDEX([1]Current!$F$12:$AI$1281,MATCH($G94,[1]Current!$E$12:$E$1281,0),MATCH($O86,[1]Current!$F$5:$AI$5,0)+2),IFERROR(INDEX([1]Infrastructure!$F$12:$AF$1281,MATCH($G94,[1]Infrastructure!$E$12:$E$1281,0),MATCH($O86,[1]Infrastructure!$F$5:$AF$5,0)+2),IFERROR(INDEX('[1]Allocations-in-Kind'!$F$12:$AI$1281,MATCH($G94,'[1]Allocations-in-Kind'!$E$12:$E$1281,0),MATCH($O86,'[1]Allocations-in-Kind'!$F$5:$AI$5,0)+2),"")))</f>
        <v/>
      </c>
      <c r="M94" s="109">
        <f t="shared" ref="M94" si="70">IF(LEN(D86)&gt;2,IF(LEN(G94)&gt;2,1,0),0)</f>
        <v>0</v>
      </c>
    </row>
    <row r="95" spans="1:19" ht="15" hidden="1" customHeight="1" x14ac:dyDescent="0.2">
      <c r="C95" s="186"/>
      <c r="D95" s="188"/>
      <c r="E95" s="202" t="str">
        <f>IFERROR(INDEX([1]Settings!$AE$4:$BF$200,MATCH($A95,[1]Settings!$AK$4:$AK$200,0),1),"")</f>
        <v>Comprehensive Agricultural Support Programme Grant</v>
      </c>
      <c r="F95" s="203" t="str">
        <f>IFERROR(INDEX([1]Settings!$AE$4:$BF$200,MATCH($A95,[1]Settings!$AK$4:$AK$200,0),1),"")</f>
        <v>Comprehensive Agricultural Support Programme Grant</v>
      </c>
      <c r="G95" s="110"/>
      <c r="H95" s="68" t="str">
        <f>IFERROR(INDEX([1]Current!$F$12:$AI$1281,MATCH($G95,[1]Current!$E$12:$E$1281,0),MATCH($O86,[1]Current!$F$5:$AI$5,0)),IFERROR(INDEX([1]Infrastructure!$F$12:$AF$1281,MATCH($G95,[1]Infrastructure!$E$12:$E$1281,0),MATCH($O86,[1]Infrastructure!$F$5:$AF$5,0)),IFERROR(INDEX('[1]Allocations-in-Kind'!$F$12:$AI$1281,MATCH($G95,'[1]Allocations-in-Kind'!$E$12:$E$1281,0),MATCH($O86,'[1]Allocations-in-Kind'!$F$5:$AI$5,0)),"")))</f>
        <v/>
      </c>
      <c r="I95" s="68" t="str">
        <f>IFERROR(INDEX([1]Current!$F$12:$AI$1281,MATCH($G95,[1]Current!$E$12:$E$1281,0),MATCH($O86,[1]Current!$F$5:$AI$5,0)+1),IFERROR(INDEX([1]Infrastructure!$F$12:$AF$1281,MATCH($G95,[1]Infrastructure!$E$12:$E$1281,0),MATCH($O86,[1]Infrastructure!$F$5:$AF$5,0)+1),IFERROR(INDEX('[1]Allocations-in-Kind'!$F$12:$AI$1281,MATCH($G95,'[1]Allocations-in-Kind'!$E$12:$E$1281,0),MATCH($O86,'[1]Allocations-in-Kind'!$F$5:$AI$5,0)+1),"")))</f>
        <v/>
      </c>
      <c r="J95" s="68" t="str">
        <f>IFERROR(INDEX([1]Current!$F$12:$AI$1281,MATCH($G95,[1]Current!$E$12:$E$1281,0),MATCH($O86,[1]Current!$F$5:$AI$5,0)+2),IFERROR(INDEX([1]Infrastructure!$F$12:$AF$1281,MATCH($G95,[1]Infrastructure!$E$12:$E$1281,0),MATCH($O86,[1]Infrastructure!$F$5:$AF$5,0)+2),IFERROR(INDEX('[1]Allocations-in-Kind'!$F$12:$AI$1281,MATCH($G95,'[1]Allocations-in-Kind'!$E$12:$E$1281,0),MATCH($O86,'[1]Allocations-in-Kind'!$F$5:$AI$5,0)+2),"")))</f>
        <v/>
      </c>
      <c r="M95" s="109">
        <f t="shared" ref="M95:M150" si="71">IF(LEN(D$9)&gt;2,IF(LEN(G95)&gt;2,1,0),0)</f>
        <v>0</v>
      </c>
    </row>
    <row r="96" spans="1:19" ht="15" hidden="1" customHeight="1" x14ac:dyDescent="0.2">
      <c r="C96" s="187"/>
      <c r="D96" s="189"/>
      <c r="E96" s="204" t="str">
        <f>IFERROR(INDEX([1]Settings!$AE$4:$BF$200,MATCH($A96,[1]Settings!$AK$4:$AK$200,0),1),"")</f>
        <v>Comprehensive Agricultural Support Programme Grant</v>
      </c>
      <c r="F96" s="205" t="str">
        <f>IFERROR(INDEX([1]Settings!$AE$4:$BF$200,MATCH($A96,[1]Settings!$AK$4:$AK$200,0),1),"")</f>
        <v>Comprehensive Agricultural Support Programme Grant</v>
      </c>
      <c r="G96" s="111" t="s">
        <v>10</v>
      </c>
      <c r="H96" s="112">
        <f>SUM(H86:H95)</f>
        <v>0</v>
      </c>
      <c r="I96" s="112">
        <f>SUM(I86:I95)</f>
        <v>0</v>
      </c>
      <c r="J96" s="112">
        <f>SUM(J86:J95)</f>
        <v>0</v>
      </c>
      <c r="M96" s="109">
        <f t="shared" ref="M96" si="72">M86</f>
        <v>0</v>
      </c>
    </row>
    <row r="97" spans="1:19" ht="15" hidden="1" customHeight="1" x14ac:dyDescent="0.2">
      <c r="A97" s="104">
        <v>9</v>
      </c>
      <c r="C97" s="186" t="str">
        <f>_xlfn.IFNA(INDEX([1]Settings!$AE$4:$BF$200,MATCH($A97,[1]Settings!$AP$4:$AP$200,0),2),"")
&amp; CHAR(10) &amp; _xlfn.IFNA("(Vote " &amp; INDEX([1]Settings!$AE$4:$BF$200,MATCH($A97,[1]Settings!$AP$4:$AP$200,0),3) &amp; ")","")</f>
        <v xml:space="preserve">
</v>
      </c>
      <c r="D97" s="188" t="str">
        <f>IF(S97=1,CONCATENATE("(" &amp; $R97&amp; ") ",IFERROR(INDEX([1]Settings!$AE$4:$BF$200,MATCH($A97,[1]Settings!$AP$4:$AP$200,0),1),"")),IFERROR(INDEX([1]Settings!$AE$4:$BF$200,MATCH($A97,[1]Settings!$AP$4:$AP$200,0),1),""))</f>
        <v/>
      </c>
      <c r="E97" s="202" t="str">
        <f>TRIM(IFERROR(INDEX([1]Settings!$AE$4:$BF$200,MATCH($O97,[1]Settings!$AV$4:$AV$200,0),24),""))&amp;"."</f>
        <v>.</v>
      </c>
      <c r="F97" s="203" t="str">
        <f>IFERROR(INDEX([1]Settings!$AE$4:$BF$200,MATCH($O97,[1]Settings!$AV$4:$AV$200,0),20),"")</f>
        <v/>
      </c>
      <c r="G97" s="110"/>
      <c r="H97" s="68" t="str">
        <f>IFERROR(INDEX([1]Current!$F$12:$AI$1281,MATCH($G97,[1]Current!$E$12:$E$1281,0),MATCH($O97,[1]Current!$F$5:$AI$5,0)),IFERROR(INDEX([1]Infrastructure!$F$12:$AF$1281,MATCH($G97,[1]Infrastructure!$E$12:$E$1281,0),MATCH($O97,[1]Infrastructure!$F$5:$AF$5,0)),IFERROR(INDEX('[1]Allocations-in-Kind'!$F$12:$AI$1281,MATCH($G97,'[1]Allocations-in-Kind'!$E$12:$E$1281,0),MATCH($O97,'[1]Allocations-in-Kind'!$F$5:$AI$5,0)),"")))</f>
        <v/>
      </c>
      <c r="I97" s="68" t="str">
        <f>IFERROR(INDEX([1]Current!$F$12:$AI$1281,MATCH($G97,[1]Current!$E$12:$E$1281,0),MATCH($O97,[1]Current!$F$5:$AI$5,0)+1),IFERROR(INDEX([1]Infrastructure!$F$12:$AF$1281,MATCH($G97,[1]Infrastructure!$E$12:$E$1281,0),MATCH($O97,[1]Infrastructure!$F$5:$AF$5,0)+1),IFERROR(INDEX('[1]Allocations-in-Kind'!$F$12:$AI$1281,MATCH($G97,'[1]Allocations-in-Kind'!$E$12:$E$1281,0),MATCH($O97,'[1]Allocations-in-Kind'!$F$5:$AI$5,0)+1),"")))</f>
        <v/>
      </c>
      <c r="J97" s="68" t="str">
        <f>IFERROR(INDEX([1]Current!$F$12:$AI$1281,MATCH($G97,[1]Current!$E$12:$E$1281,0),MATCH($O97,[1]Current!$F$5:$AI$5,0)+2),IFERROR(INDEX([1]Infrastructure!$F$12:$AF$1281,MATCH($G97,[1]Infrastructure!$E$12:$E$1281,0),MATCH($O97,[1]Infrastructure!$F$5:$AF$5,0)+2),IFERROR(INDEX('[1]Allocations-in-Kind'!$F$12:$AI$1281,MATCH($G97,'[1]Allocations-in-Kind'!$E$12:$E$1281,0),MATCH($O97,'[1]Allocations-in-Kind'!$F$5:$AI$5,0)+2),"")))</f>
        <v/>
      </c>
      <c r="M97" s="109">
        <f t="shared" ref="M97" si="73">IF(LEN(D97)&gt;2,IF(LEN(G97)&gt;2,1,0),0)</f>
        <v>0</v>
      </c>
      <c r="O97" s="105" t="str">
        <f>IFERROR(INDEX([1]Settings!$AE$4:$BF$200,MATCH($A97,[1]Settings!$AP$4:$AP$200,0),1),"")</f>
        <v/>
      </c>
      <c r="Q97" s="105">
        <f>IF(LEN(C97)&lt;2,0,IF(C97=C86,Q86+1,1))</f>
        <v>0</v>
      </c>
      <c r="R97" s="105" t="str">
        <f>IFERROR(LOWER(RIGHT(LEFT(ADDRESS(1,Q97),2))),"")</f>
        <v/>
      </c>
      <c r="S97" s="105">
        <f>IF(Q97&gt;1,1,IF(Q108&gt;1,1,0))</f>
        <v>0</v>
      </c>
    </row>
    <row r="98" spans="1:19" ht="15" hidden="1" customHeight="1" x14ac:dyDescent="0.2">
      <c r="C98" s="186"/>
      <c r="D98" s="188"/>
      <c r="E98" s="202" t="str">
        <f>IFERROR(INDEX([1]Settings!$AE$4:$BF$200,MATCH($A98,[1]Settings!$AK$4:$AK$200,0),1),"")</f>
        <v>Comprehensive Agricultural Support Programme Grant</v>
      </c>
      <c r="F98" s="203" t="str">
        <f>IFERROR(INDEX([1]Settings!$AE$4:$BF$200,MATCH($A98,[1]Settings!$AK$4:$AK$200,0),1),"")</f>
        <v>Comprehensive Agricultural Support Programme Grant</v>
      </c>
      <c r="G98" s="110"/>
      <c r="H98" s="68" t="str">
        <f>IFERROR(INDEX([1]Current!$F$12:$AI$1281,MATCH($G98,[1]Current!$E$12:$E$1281,0),MATCH($O97,[1]Current!$F$5:$AI$5,0)),IFERROR(INDEX([1]Infrastructure!$F$12:$AF$1281,MATCH($G98,[1]Infrastructure!$E$12:$E$1281,0),MATCH($O97,[1]Infrastructure!$F$5:$AF$5,0)),IFERROR(INDEX('[1]Allocations-in-Kind'!$F$12:$AI$1281,MATCH($G98,'[1]Allocations-in-Kind'!$E$12:$E$1281,0),MATCH($O97,'[1]Allocations-in-Kind'!$F$5:$AI$5,0)),"")))</f>
        <v/>
      </c>
      <c r="I98" s="68" t="str">
        <f>IFERROR(INDEX([1]Current!$F$12:$AI$1281,MATCH($G98,[1]Current!$E$12:$E$1281,0),MATCH($O97,[1]Current!$F$5:$AI$5,0)+1),IFERROR(INDEX([1]Infrastructure!$F$12:$AF$1281,MATCH($G98,[1]Infrastructure!$E$12:$E$1281,0),MATCH($O97,[1]Infrastructure!$F$5:$AF$5,0)+1),IFERROR(INDEX('[1]Allocations-in-Kind'!$F$12:$AI$1281,MATCH($G98,'[1]Allocations-in-Kind'!$E$12:$E$1281,0),MATCH($O97,'[1]Allocations-in-Kind'!$F$5:$AI$5,0)+1),"")))</f>
        <v/>
      </c>
      <c r="J98" s="68" t="str">
        <f>IFERROR(INDEX([1]Current!$F$12:$AI$1281,MATCH($G98,[1]Current!$E$12:$E$1281,0),MATCH($O97,[1]Current!$F$5:$AI$5,0)+2),IFERROR(INDEX([1]Infrastructure!$F$12:$AF$1281,MATCH($G98,[1]Infrastructure!$E$12:$E$1281,0),MATCH($O97,[1]Infrastructure!$F$5:$AF$5,0)+2),IFERROR(INDEX('[1]Allocations-in-Kind'!$F$12:$AI$1281,MATCH($G98,'[1]Allocations-in-Kind'!$E$12:$E$1281,0),MATCH($O97,'[1]Allocations-in-Kind'!$F$5:$AI$5,0)+2),"")))</f>
        <v/>
      </c>
      <c r="M98" s="109">
        <f t="shared" ref="M98" si="74">IF(LEN(D97)&gt;2,IF(LEN(G98)&gt;2,1,0),0)</f>
        <v>0</v>
      </c>
    </row>
    <row r="99" spans="1:19" ht="15" hidden="1" customHeight="1" x14ac:dyDescent="0.2">
      <c r="C99" s="186"/>
      <c r="D99" s="188"/>
      <c r="E99" s="202" t="str">
        <f>IFERROR(INDEX([1]Settings!$AE$4:$BF$200,MATCH($A99,[1]Settings!$AK$4:$AK$200,0),1),"")</f>
        <v>Comprehensive Agricultural Support Programme Grant</v>
      </c>
      <c r="F99" s="203" t="str">
        <f>IFERROR(INDEX([1]Settings!$AE$4:$BF$200,MATCH($A99,[1]Settings!$AK$4:$AK$200,0),1),"")</f>
        <v>Comprehensive Agricultural Support Programme Grant</v>
      </c>
      <c r="G99" s="110"/>
      <c r="H99" s="68" t="str">
        <f>IFERROR(INDEX([1]Current!$F$12:$AI$1281,MATCH($G99,[1]Current!$E$12:$E$1281,0),MATCH($O97,[1]Current!$F$5:$AI$5,0)),IFERROR(INDEX([1]Infrastructure!$F$12:$AF$1281,MATCH($G99,[1]Infrastructure!$E$12:$E$1281,0),MATCH($O97,[1]Infrastructure!$F$5:$AF$5,0)),IFERROR(INDEX('[1]Allocations-in-Kind'!$F$12:$AI$1281,MATCH($G99,'[1]Allocations-in-Kind'!$E$12:$E$1281,0),MATCH($O97,'[1]Allocations-in-Kind'!$F$5:$AI$5,0)),"")))</f>
        <v/>
      </c>
      <c r="I99" s="68" t="str">
        <f>IFERROR(INDEX([1]Current!$F$12:$AI$1281,MATCH($G99,[1]Current!$E$12:$E$1281,0),MATCH($O97,[1]Current!$F$5:$AI$5,0)+1),IFERROR(INDEX([1]Infrastructure!$F$12:$AF$1281,MATCH($G99,[1]Infrastructure!$E$12:$E$1281,0),MATCH($O97,[1]Infrastructure!$F$5:$AF$5,0)+1),IFERROR(INDEX('[1]Allocations-in-Kind'!$F$12:$AI$1281,MATCH($G99,'[1]Allocations-in-Kind'!$E$12:$E$1281,0),MATCH($O97,'[1]Allocations-in-Kind'!$F$5:$AI$5,0)+1),"")))</f>
        <v/>
      </c>
      <c r="J99" s="68" t="str">
        <f>IFERROR(INDEX([1]Current!$F$12:$AI$1281,MATCH($G99,[1]Current!$E$12:$E$1281,0),MATCH($O97,[1]Current!$F$5:$AI$5,0)+2),IFERROR(INDEX([1]Infrastructure!$F$12:$AF$1281,MATCH($G99,[1]Infrastructure!$E$12:$E$1281,0),MATCH($O97,[1]Infrastructure!$F$5:$AF$5,0)+2),IFERROR(INDEX('[1]Allocations-in-Kind'!$F$12:$AI$1281,MATCH($G99,'[1]Allocations-in-Kind'!$E$12:$E$1281,0),MATCH($O97,'[1]Allocations-in-Kind'!$F$5:$AI$5,0)+2),"")))</f>
        <v/>
      </c>
      <c r="M99" s="109">
        <f t="shared" ref="M99" si="75">IF(LEN(D97)&gt;2,IF(LEN(G99)&gt;2,1,0),0)</f>
        <v>0</v>
      </c>
    </row>
    <row r="100" spans="1:19" ht="15" hidden="1" customHeight="1" x14ac:dyDescent="0.2">
      <c r="C100" s="186"/>
      <c r="D100" s="188"/>
      <c r="E100" s="202" t="str">
        <f>IFERROR(INDEX([1]Settings!$AE$4:$BF$200,MATCH($A100,[1]Settings!$AK$4:$AK$200,0),1),"")</f>
        <v>Comprehensive Agricultural Support Programme Grant</v>
      </c>
      <c r="F100" s="203" t="str">
        <f>IFERROR(INDEX([1]Settings!$AE$4:$BF$200,MATCH($A100,[1]Settings!$AK$4:$AK$200,0),1),"")</f>
        <v>Comprehensive Agricultural Support Programme Grant</v>
      </c>
      <c r="G100" s="110"/>
      <c r="H100" s="68" t="str">
        <f>IFERROR(INDEX([1]Current!$F$12:$AI$1281,MATCH($G100,[1]Current!$E$12:$E$1281,0),MATCH($O97,[1]Current!$F$5:$AI$5,0)),IFERROR(INDEX([1]Infrastructure!$F$12:$AF$1281,MATCH($G100,[1]Infrastructure!$E$12:$E$1281,0),MATCH($O97,[1]Infrastructure!$F$5:$AF$5,0)),IFERROR(INDEX('[1]Allocations-in-Kind'!$F$12:$AI$1281,MATCH($G100,'[1]Allocations-in-Kind'!$E$12:$E$1281,0),MATCH($O97,'[1]Allocations-in-Kind'!$F$5:$AI$5,0)),"")))</f>
        <v/>
      </c>
      <c r="I100" s="68" t="str">
        <f>IFERROR(INDEX([1]Current!$F$12:$AI$1281,MATCH($G100,[1]Current!$E$12:$E$1281,0),MATCH($O97,[1]Current!$F$5:$AI$5,0)+1),IFERROR(INDEX([1]Infrastructure!$F$12:$AF$1281,MATCH($G100,[1]Infrastructure!$E$12:$E$1281,0),MATCH($O97,[1]Infrastructure!$F$5:$AF$5,0)+1),IFERROR(INDEX('[1]Allocations-in-Kind'!$F$12:$AI$1281,MATCH($G100,'[1]Allocations-in-Kind'!$E$12:$E$1281,0),MATCH($O97,'[1]Allocations-in-Kind'!$F$5:$AI$5,0)+1),"")))</f>
        <v/>
      </c>
      <c r="J100" s="68" t="str">
        <f>IFERROR(INDEX([1]Current!$F$12:$AI$1281,MATCH($G100,[1]Current!$E$12:$E$1281,0),MATCH($O97,[1]Current!$F$5:$AI$5,0)+2),IFERROR(INDEX([1]Infrastructure!$F$12:$AF$1281,MATCH($G100,[1]Infrastructure!$E$12:$E$1281,0),MATCH($O97,[1]Infrastructure!$F$5:$AF$5,0)+2),IFERROR(INDEX('[1]Allocations-in-Kind'!$F$12:$AI$1281,MATCH($G100,'[1]Allocations-in-Kind'!$E$12:$E$1281,0),MATCH($O97,'[1]Allocations-in-Kind'!$F$5:$AI$5,0)+2),"")))</f>
        <v/>
      </c>
      <c r="M100" s="109">
        <f t="shared" ref="M100" si="76">IF(LEN(D97)&gt;2,IF(LEN(G100)&gt;2,1,0),0)</f>
        <v>0</v>
      </c>
    </row>
    <row r="101" spans="1:19" ht="15" hidden="1" customHeight="1" x14ac:dyDescent="0.2">
      <c r="C101" s="186"/>
      <c r="D101" s="188"/>
      <c r="E101" s="202" t="str">
        <f>IFERROR(INDEX([1]Settings!$AE$4:$BF$200,MATCH($A101,[1]Settings!$AK$4:$AK$200,0),1),"")</f>
        <v>Comprehensive Agricultural Support Programme Grant</v>
      </c>
      <c r="F101" s="203" t="str">
        <f>IFERROR(INDEX([1]Settings!$AE$4:$BF$200,MATCH($A101,[1]Settings!$AK$4:$AK$200,0),1),"")</f>
        <v>Comprehensive Agricultural Support Programme Grant</v>
      </c>
      <c r="G101" s="110"/>
      <c r="H101" s="68" t="str">
        <f>IFERROR(INDEX([1]Current!$F$12:$AI$1281,MATCH($G101,[1]Current!$E$12:$E$1281,0),MATCH($O97,[1]Current!$F$5:$AI$5,0)),IFERROR(INDEX([1]Infrastructure!$F$12:$AF$1281,MATCH($G101,[1]Infrastructure!$E$12:$E$1281,0),MATCH($O97,[1]Infrastructure!$F$5:$AF$5,0)),IFERROR(INDEX('[1]Allocations-in-Kind'!$F$12:$AI$1281,MATCH($G101,'[1]Allocations-in-Kind'!$E$12:$E$1281,0),MATCH($O97,'[1]Allocations-in-Kind'!$F$5:$AI$5,0)),"")))</f>
        <v/>
      </c>
      <c r="I101" s="68" t="str">
        <f>IFERROR(INDEX([1]Current!$F$12:$AI$1281,MATCH($G101,[1]Current!$E$12:$E$1281,0),MATCH($O97,[1]Current!$F$5:$AI$5,0)+1),IFERROR(INDEX([1]Infrastructure!$F$12:$AF$1281,MATCH($G101,[1]Infrastructure!$E$12:$E$1281,0),MATCH($O97,[1]Infrastructure!$F$5:$AF$5,0)+1),IFERROR(INDEX('[1]Allocations-in-Kind'!$F$12:$AI$1281,MATCH($G101,'[1]Allocations-in-Kind'!$E$12:$E$1281,0),MATCH($O97,'[1]Allocations-in-Kind'!$F$5:$AI$5,0)+1),"")))</f>
        <v/>
      </c>
      <c r="J101" s="68" t="str">
        <f>IFERROR(INDEX([1]Current!$F$12:$AI$1281,MATCH($G101,[1]Current!$E$12:$E$1281,0),MATCH($O97,[1]Current!$F$5:$AI$5,0)+2),IFERROR(INDEX([1]Infrastructure!$F$12:$AF$1281,MATCH($G101,[1]Infrastructure!$E$12:$E$1281,0),MATCH($O97,[1]Infrastructure!$F$5:$AF$5,0)+2),IFERROR(INDEX('[1]Allocations-in-Kind'!$F$12:$AI$1281,MATCH($G101,'[1]Allocations-in-Kind'!$E$12:$E$1281,0),MATCH($O97,'[1]Allocations-in-Kind'!$F$5:$AI$5,0)+2),"")))</f>
        <v/>
      </c>
      <c r="M101" s="109">
        <f t="shared" ref="M101" si="77">IF(LEN(D97)&gt;2,IF(LEN(G101)&gt;2,1,0),0)</f>
        <v>0</v>
      </c>
    </row>
    <row r="102" spans="1:19" ht="15" hidden="1" customHeight="1" x14ac:dyDescent="0.2">
      <c r="C102" s="186"/>
      <c r="D102" s="188"/>
      <c r="E102" s="202" t="str">
        <f>IFERROR(INDEX([1]Settings!$AE$4:$BF$200,MATCH($A102,[1]Settings!$AK$4:$AK$200,0),1),"")</f>
        <v>Comprehensive Agricultural Support Programme Grant</v>
      </c>
      <c r="F102" s="203" t="str">
        <f>IFERROR(INDEX([1]Settings!$AE$4:$BF$200,MATCH($A102,[1]Settings!$AK$4:$AK$200,0),1),"")</f>
        <v>Comprehensive Agricultural Support Programme Grant</v>
      </c>
      <c r="G102" s="110"/>
      <c r="H102" s="68" t="str">
        <f>IFERROR(INDEX([1]Current!$F$12:$AI$1281,MATCH($G102,[1]Current!$E$12:$E$1281,0),MATCH($O97,[1]Current!$F$5:$AI$5,0)),IFERROR(INDEX([1]Infrastructure!$F$12:$AF$1281,MATCH($G102,[1]Infrastructure!$E$12:$E$1281,0),MATCH($O97,[1]Infrastructure!$F$5:$AF$5,0)),IFERROR(INDEX('[1]Allocations-in-Kind'!$F$12:$AI$1281,MATCH($G102,'[1]Allocations-in-Kind'!$E$12:$E$1281,0),MATCH($O97,'[1]Allocations-in-Kind'!$F$5:$AI$5,0)),"")))</f>
        <v/>
      </c>
      <c r="I102" s="68" t="str">
        <f>IFERROR(INDEX([1]Current!$F$12:$AI$1281,MATCH($G102,[1]Current!$E$12:$E$1281,0),MATCH($O97,[1]Current!$F$5:$AI$5,0)+1),IFERROR(INDEX([1]Infrastructure!$F$12:$AF$1281,MATCH($G102,[1]Infrastructure!$E$12:$E$1281,0),MATCH($O97,[1]Infrastructure!$F$5:$AF$5,0)+1),IFERROR(INDEX('[1]Allocations-in-Kind'!$F$12:$AI$1281,MATCH($G102,'[1]Allocations-in-Kind'!$E$12:$E$1281,0),MATCH($O97,'[1]Allocations-in-Kind'!$F$5:$AI$5,0)+1),"")))</f>
        <v/>
      </c>
      <c r="J102" s="68" t="str">
        <f>IFERROR(INDEX([1]Current!$F$12:$AI$1281,MATCH($G102,[1]Current!$E$12:$E$1281,0),MATCH($O97,[1]Current!$F$5:$AI$5,0)+2),IFERROR(INDEX([1]Infrastructure!$F$12:$AF$1281,MATCH($G102,[1]Infrastructure!$E$12:$E$1281,0),MATCH($O97,[1]Infrastructure!$F$5:$AF$5,0)+2),IFERROR(INDEX('[1]Allocations-in-Kind'!$F$12:$AI$1281,MATCH($G102,'[1]Allocations-in-Kind'!$E$12:$E$1281,0),MATCH($O97,'[1]Allocations-in-Kind'!$F$5:$AI$5,0)+2),"")))</f>
        <v/>
      </c>
      <c r="M102" s="109">
        <f t="shared" ref="M102" si="78">IF(LEN(D97)&gt;2,IF(LEN(G102)&gt;2,1,0),0)</f>
        <v>0</v>
      </c>
    </row>
    <row r="103" spans="1:19" ht="15" hidden="1" customHeight="1" x14ac:dyDescent="0.2">
      <c r="C103" s="186"/>
      <c r="D103" s="188"/>
      <c r="E103" s="202" t="str">
        <f>IFERROR(INDEX([1]Settings!$AE$4:$BF$200,MATCH($A103,[1]Settings!$AK$4:$AK$200,0),1),"")</f>
        <v>Comprehensive Agricultural Support Programme Grant</v>
      </c>
      <c r="F103" s="203" t="str">
        <f>IFERROR(INDEX([1]Settings!$AE$4:$BF$200,MATCH($A103,[1]Settings!$AK$4:$AK$200,0),1),"")</f>
        <v>Comprehensive Agricultural Support Programme Grant</v>
      </c>
      <c r="G103" s="110"/>
      <c r="H103" s="68" t="str">
        <f>IFERROR(INDEX([1]Current!$F$12:$AI$1281,MATCH($G103,[1]Current!$E$12:$E$1281,0),MATCH($O97,[1]Current!$F$5:$AI$5,0)),IFERROR(INDEX([1]Infrastructure!$F$12:$AF$1281,MATCH($G103,[1]Infrastructure!$E$12:$E$1281,0),MATCH($O97,[1]Infrastructure!$F$5:$AF$5,0)),IFERROR(INDEX('[1]Allocations-in-Kind'!$F$12:$AI$1281,MATCH($G103,'[1]Allocations-in-Kind'!$E$12:$E$1281,0),MATCH($O97,'[1]Allocations-in-Kind'!$F$5:$AI$5,0)),"")))</f>
        <v/>
      </c>
      <c r="I103" s="68" t="str">
        <f>IFERROR(INDEX([1]Current!$F$12:$AI$1281,MATCH($G103,[1]Current!$E$12:$E$1281,0),MATCH($O97,[1]Current!$F$5:$AI$5,0)+1),IFERROR(INDEX([1]Infrastructure!$F$12:$AF$1281,MATCH($G103,[1]Infrastructure!$E$12:$E$1281,0),MATCH($O97,[1]Infrastructure!$F$5:$AF$5,0)+1),IFERROR(INDEX('[1]Allocations-in-Kind'!$F$12:$AI$1281,MATCH($G103,'[1]Allocations-in-Kind'!$E$12:$E$1281,0),MATCH($O97,'[1]Allocations-in-Kind'!$F$5:$AI$5,0)+1),"")))</f>
        <v/>
      </c>
      <c r="J103" s="68" t="str">
        <f>IFERROR(INDEX([1]Current!$F$12:$AI$1281,MATCH($G103,[1]Current!$E$12:$E$1281,0),MATCH($O97,[1]Current!$F$5:$AI$5,0)+2),IFERROR(INDEX([1]Infrastructure!$F$12:$AF$1281,MATCH($G103,[1]Infrastructure!$E$12:$E$1281,0),MATCH($O97,[1]Infrastructure!$F$5:$AF$5,0)+2),IFERROR(INDEX('[1]Allocations-in-Kind'!$F$12:$AI$1281,MATCH($G103,'[1]Allocations-in-Kind'!$E$12:$E$1281,0),MATCH($O97,'[1]Allocations-in-Kind'!$F$5:$AI$5,0)+2),"")))</f>
        <v/>
      </c>
      <c r="M103" s="109">
        <f t="shared" ref="M103" si="79">IF(LEN(D97)&gt;2,IF(LEN(G103)&gt;2,1,0),0)</f>
        <v>0</v>
      </c>
    </row>
    <row r="104" spans="1:19" ht="15" hidden="1" customHeight="1" x14ac:dyDescent="0.2">
      <c r="C104" s="186"/>
      <c r="D104" s="188"/>
      <c r="E104" s="202" t="str">
        <f>IFERROR(INDEX([1]Settings!$AE$4:$BF$200,MATCH($A104,[1]Settings!$AK$4:$AK$200,0),1),"")</f>
        <v>Comprehensive Agricultural Support Programme Grant</v>
      </c>
      <c r="F104" s="203" t="str">
        <f>IFERROR(INDEX([1]Settings!$AE$4:$BF$200,MATCH($A104,[1]Settings!$AK$4:$AK$200,0),1),"")</f>
        <v>Comprehensive Agricultural Support Programme Grant</v>
      </c>
      <c r="G104" s="110"/>
      <c r="H104" s="68" t="str">
        <f>IFERROR(INDEX([1]Current!$F$12:$AI$1281,MATCH($G104,[1]Current!$E$12:$E$1281,0),MATCH($O97,[1]Current!$F$5:$AI$5,0)),IFERROR(INDEX([1]Infrastructure!$F$12:$AF$1281,MATCH($G104,[1]Infrastructure!$E$12:$E$1281,0),MATCH($O97,[1]Infrastructure!$F$5:$AF$5,0)),IFERROR(INDEX('[1]Allocations-in-Kind'!$F$12:$AI$1281,MATCH($G104,'[1]Allocations-in-Kind'!$E$12:$E$1281,0),MATCH($O97,'[1]Allocations-in-Kind'!$F$5:$AI$5,0)),"")))</f>
        <v/>
      </c>
      <c r="I104" s="68" t="str">
        <f>IFERROR(INDEX([1]Current!$F$12:$AI$1281,MATCH($G104,[1]Current!$E$12:$E$1281,0),MATCH($O97,[1]Current!$F$5:$AI$5,0)+1),IFERROR(INDEX([1]Infrastructure!$F$12:$AF$1281,MATCH($G104,[1]Infrastructure!$E$12:$E$1281,0),MATCH($O97,[1]Infrastructure!$F$5:$AF$5,0)+1),IFERROR(INDEX('[1]Allocations-in-Kind'!$F$12:$AI$1281,MATCH($G104,'[1]Allocations-in-Kind'!$E$12:$E$1281,0),MATCH($O97,'[1]Allocations-in-Kind'!$F$5:$AI$5,0)+1),"")))</f>
        <v/>
      </c>
      <c r="J104" s="68" t="str">
        <f>IFERROR(INDEX([1]Current!$F$12:$AI$1281,MATCH($G104,[1]Current!$E$12:$E$1281,0),MATCH($O97,[1]Current!$F$5:$AI$5,0)+2),IFERROR(INDEX([1]Infrastructure!$F$12:$AF$1281,MATCH($G104,[1]Infrastructure!$E$12:$E$1281,0),MATCH($O97,[1]Infrastructure!$F$5:$AF$5,0)+2),IFERROR(INDEX('[1]Allocations-in-Kind'!$F$12:$AI$1281,MATCH($G104,'[1]Allocations-in-Kind'!$E$12:$E$1281,0),MATCH($O97,'[1]Allocations-in-Kind'!$F$5:$AI$5,0)+2),"")))</f>
        <v/>
      </c>
      <c r="M104" s="109">
        <f t="shared" ref="M104" si="80">IF(LEN(D97)&gt;2,IF(LEN(G104)&gt;2,1,0),0)</f>
        <v>0</v>
      </c>
    </row>
    <row r="105" spans="1:19" ht="15" hidden="1" customHeight="1" x14ac:dyDescent="0.2">
      <c r="C105" s="186"/>
      <c r="D105" s="188"/>
      <c r="E105" s="202" t="str">
        <f>IFERROR(INDEX([1]Settings!$AE$4:$BF$200,MATCH($A105,[1]Settings!$AK$4:$AK$200,0),1),"")</f>
        <v>Comprehensive Agricultural Support Programme Grant</v>
      </c>
      <c r="F105" s="203" t="str">
        <f>IFERROR(INDEX([1]Settings!$AE$4:$BF$200,MATCH($A105,[1]Settings!$AK$4:$AK$200,0),1),"")</f>
        <v>Comprehensive Agricultural Support Programme Grant</v>
      </c>
      <c r="G105" s="110"/>
      <c r="H105" s="68" t="str">
        <f>IFERROR(INDEX([1]Current!$F$12:$AI$1281,MATCH($G105,[1]Current!$E$12:$E$1281,0),MATCH($O97,[1]Current!$F$5:$AI$5,0)),IFERROR(INDEX([1]Infrastructure!$F$12:$AF$1281,MATCH($G105,[1]Infrastructure!$E$12:$E$1281,0),MATCH($O97,[1]Infrastructure!$F$5:$AF$5,0)),IFERROR(INDEX('[1]Allocations-in-Kind'!$F$12:$AI$1281,MATCH($G105,'[1]Allocations-in-Kind'!$E$12:$E$1281,0),MATCH($O97,'[1]Allocations-in-Kind'!$F$5:$AI$5,0)),"")))</f>
        <v/>
      </c>
      <c r="I105" s="68" t="str">
        <f>IFERROR(INDEX([1]Current!$F$12:$AI$1281,MATCH($G105,[1]Current!$E$12:$E$1281,0),MATCH($O97,[1]Current!$F$5:$AI$5,0)+1),IFERROR(INDEX([1]Infrastructure!$F$12:$AF$1281,MATCH($G105,[1]Infrastructure!$E$12:$E$1281,0),MATCH($O97,[1]Infrastructure!$F$5:$AF$5,0)+1),IFERROR(INDEX('[1]Allocations-in-Kind'!$F$12:$AI$1281,MATCH($G105,'[1]Allocations-in-Kind'!$E$12:$E$1281,0),MATCH($O97,'[1]Allocations-in-Kind'!$F$5:$AI$5,0)+1),"")))</f>
        <v/>
      </c>
      <c r="J105" s="68" t="str">
        <f>IFERROR(INDEX([1]Current!$F$12:$AI$1281,MATCH($G105,[1]Current!$E$12:$E$1281,0),MATCH($O97,[1]Current!$F$5:$AI$5,0)+2),IFERROR(INDEX([1]Infrastructure!$F$12:$AF$1281,MATCH($G105,[1]Infrastructure!$E$12:$E$1281,0),MATCH($O97,[1]Infrastructure!$F$5:$AF$5,0)+2),IFERROR(INDEX('[1]Allocations-in-Kind'!$F$12:$AI$1281,MATCH($G105,'[1]Allocations-in-Kind'!$E$12:$E$1281,0),MATCH($O97,'[1]Allocations-in-Kind'!$F$5:$AI$5,0)+2),"")))</f>
        <v/>
      </c>
      <c r="M105" s="109">
        <f t="shared" ref="M105" si="81">IF(LEN(D97)&gt;2,IF(LEN(G105)&gt;2,1,0),0)</f>
        <v>0</v>
      </c>
    </row>
    <row r="106" spans="1:19" ht="15" hidden="1" customHeight="1" x14ac:dyDescent="0.2">
      <c r="C106" s="186"/>
      <c r="D106" s="188"/>
      <c r="E106" s="202" t="str">
        <f>IFERROR(INDEX([1]Settings!$AE$4:$BF$200,MATCH($A106,[1]Settings!$AK$4:$AK$200,0),1),"")</f>
        <v>Comprehensive Agricultural Support Programme Grant</v>
      </c>
      <c r="F106" s="203" t="str">
        <f>IFERROR(INDEX([1]Settings!$AE$4:$BF$200,MATCH($A106,[1]Settings!$AK$4:$AK$200,0),1),"")</f>
        <v>Comprehensive Agricultural Support Programme Grant</v>
      </c>
      <c r="G106" s="110"/>
      <c r="H106" s="68" t="str">
        <f>IFERROR(INDEX([1]Current!$F$12:$AI$1281,MATCH($G106,[1]Current!$E$12:$E$1281,0),MATCH($O97,[1]Current!$F$5:$AI$5,0)),IFERROR(INDEX([1]Infrastructure!$F$12:$AF$1281,MATCH($G106,[1]Infrastructure!$E$12:$E$1281,0),MATCH($O97,[1]Infrastructure!$F$5:$AF$5,0)),IFERROR(INDEX('[1]Allocations-in-Kind'!$F$12:$AI$1281,MATCH($G106,'[1]Allocations-in-Kind'!$E$12:$E$1281,0),MATCH($O97,'[1]Allocations-in-Kind'!$F$5:$AI$5,0)),"")))</f>
        <v/>
      </c>
      <c r="I106" s="68" t="str">
        <f>IFERROR(INDEX([1]Current!$F$12:$AI$1281,MATCH($G106,[1]Current!$E$12:$E$1281,0),MATCH($O97,[1]Current!$F$5:$AI$5,0)+1),IFERROR(INDEX([1]Infrastructure!$F$12:$AF$1281,MATCH($G106,[1]Infrastructure!$E$12:$E$1281,0),MATCH($O97,[1]Infrastructure!$F$5:$AF$5,0)+1),IFERROR(INDEX('[1]Allocations-in-Kind'!$F$12:$AI$1281,MATCH($G106,'[1]Allocations-in-Kind'!$E$12:$E$1281,0),MATCH($O97,'[1]Allocations-in-Kind'!$F$5:$AI$5,0)+1),"")))</f>
        <v/>
      </c>
      <c r="J106" s="68" t="str">
        <f>IFERROR(INDEX([1]Current!$F$12:$AI$1281,MATCH($G106,[1]Current!$E$12:$E$1281,0),MATCH($O97,[1]Current!$F$5:$AI$5,0)+2),IFERROR(INDEX([1]Infrastructure!$F$12:$AF$1281,MATCH($G106,[1]Infrastructure!$E$12:$E$1281,0),MATCH($O97,[1]Infrastructure!$F$5:$AF$5,0)+2),IFERROR(INDEX('[1]Allocations-in-Kind'!$F$12:$AI$1281,MATCH($G106,'[1]Allocations-in-Kind'!$E$12:$E$1281,0),MATCH($O97,'[1]Allocations-in-Kind'!$F$5:$AI$5,0)+2),"")))</f>
        <v/>
      </c>
      <c r="M106" s="109">
        <f t="shared" si="71"/>
        <v>0</v>
      </c>
    </row>
    <row r="107" spans="1:19" ht="15" hidden="1" customHeight="1" x14ac:dyDescent="0.2">
      <c r="C107" s="187"/>
      <c r="D107" s="189"/>
      <c r="E107" s="204" t="str">
        <f>IFERROR(INDEX([1]Settings!$AE$4:$BF$200,MATCH($A107,[1]Settings!$AK$4:$AK$200,0),1),"")</f>
        <v>Comprehensive Agricultural Support Programme Grant</v>
      </c>
      <c r="F107" s="205" t="str">
        <f>IFERROR(INDEX([1]Settings!$AE$4:$BF$200,MATCH($A107,[1]Settings!$AK$4:$AK$200,0),1),"")</f>
        <v>Comprehensive Agricultural Support Programme Grant</v>
      </c>
      <c r="G107" s="111" t="s">
        <v>10</v>
      </c>
      <c r="H107" s="112">
        <f>SUM(H97:H106)</f>
        <v>0</v>
      </c>
      <c r="I107" s="112">
        <f>SUM(I97:I106)</f>
        <v>0</v>
      </c>
      <c r="J107" s="112">
        <f>SUM(J97:J106)</f>
        <v>0</v>
      </c>
      <c r="M107" s="109">
        <f t="shared" ref="M107" si="82">M97</f>
        <v>0</v>
      </c>
    </row>
    <row r="108" spans="1:19" ht="15" hidden="1" customHeight="1" x14ac:dyDescent="0.2">
      <c r="A108" s="104">
        <v>10</v>
      </c>
      <c r="C108" s="186" t="str">
        <f>_xlfn.IFNA(INDEX([1]Settings!$AE$4:$BF$200,MATCH($A108,[1]Settings!$AP$4:$AP$200,0),2),"")
&amp; CHAR(10) &amp; _xlfn.IFNA("(Vote " &amp; INDEX([1]Settings!$AE$4:$BF$200,MATCH($A108,[1]Settings!$AP$4:$AP$200,0),3) &amp; ")","")</f>
        <v xml:space="preserve">
</v>
      </c>
      <c r="D108" s="188" t="str">
        <f>IF(S108=1,CONCATENATE("(" &amp; $R108&amp; ") ",IFERROR(INDEX([1]Settings!$AE$4:$BF$200,MATCH($A108,[1]Settings!$AP$4:$AP$200,0),1),"")),IFERROR(INDEX([1]Settings!$AE$4:$BF$200,MATCH($A108,[1]Settings!$AP$4:$AP$200,0),1),""))</f>
        <v/>
      </c>
      <c r="E108" s="202" t="str">
        <f>TRIM(IFERROR(INDEX([1]Settings!$AE$4:$BF$200,MATCH($O108,[1]Settings!$AV$4:$AV$200,0),24),""))&amp;"."</f>
        <v>.</v>
      </c>
      <c r="F108" s="203" t="str">
        <f>IFERROR(INDEX([1]Settings!$AE$4:$BF$200,MATCH($O108,[1]Settings!$AV$4:$AV$200,0),20),"")</f>
        <v/>
      </c>
      <c r="G108" s="110"/>
      <c r="H108" s="68" t="str">
        <f>IFERROR(INDEX([1]Current!$F$12:$AI$1281,MATCH($G108,[1]Current!$E$12:$E$1281,0),MATCH($O108,[1]Current!$F$5:$AI$5,0)),IFERROR(INDEX([1]Infrastructure!$F$12:$AF$1281,MATCH($G108,[1]Infrastructure!$E$12:$E$1281,0),MATCH($O108,[1]Infrastructure!$F$5:$AF$5,0)),IFERROR(INDEX('[1]Allocations-in-Kind'!$F$12:$AI$1281,MATCH($G108,'[1]Allocations-in-Kind'!$E$12:$E$1281,0),MATCH($O108,'[1]Allocations-in-Kind'!$F$5:$AI$5,0)),"")))</f>
        <v/>
      </c>
      <c r="I108" s="68" t="str">
        <f>IFERROR(INDEX([1]Current!$F$12:$AI$1281,MATCH($G108,[1]Current!$E$12:$E$1281,0),MATCH($O108,[1]Current!$F$5:$AI$5,0)+1),IFERROR(INDEX([1]Infrastructure!$F$12:$AF$1281,MATCH($G108,[1]Infrastructure!$E$12:$E$1281,0),MATCH($O108,[1]Infrastructure!$F$5:$AF$5,0)+1),IFERROR(INDEX('[1]Allocations-in-Kind'!$F$12:$AI$1281,MATCH($G108,'[1]Allocations-in-Kind'!$E$12:$E$1281,0),MATCH($O108,'[1]Allocations-in-Kind'!$F$5:$AI$5,0)+1),"")))</f>
        <v/>
      </c>
      <c r="J108" s="68" t="str">
        <f>IFERROR(INDEX([1]Current!$F$12:$AI$1281,MATCH($G108,[1]Current!$E$12:$E$1281,0),MATCH($O108,[1]Current!$F$5:$AI$5,0)+2),IFERROR(INDEX([1]Infrastructure!$F$12:$AF$1281,MATCH($G108,[1]Infrastructure!$E$12:$E$1281,0),MATCH($O108,[1]Infrastructure!$F$5:$AF$5,0)+2),IFERROR(INDEX('[1]Allocations-in-Kind'!$F$12:$AI$1281,MATCH($G108,'[1]Allocations-in-Kind'!$E$12:$E$1281,0),MATCH($O108,'[1]Allocations-in-Kind'!$F$5:$AI$5,0)+2),"")))</f>
        <v/>
      </c>
      <c r="M108" s="109">
        <f t="shared" ref="M108" si="83">IF(LEN(D108)&gt;2,IF(LEN(G108)&gt;2,1,0),0)</f>
        <v>0</v>
      </c>
      <c r="O108" s="105" t="str">
        <f>IFERROR(INDEX([1]Settings!$AE$4:$BF$200,MATCH($A108,[1]Settings!$AP$4:$AP$200,0),1),"")</f>
        <v/>
      </c>
      <c r="Q108" s="105">
        <f>IF(LEN(C108)&lt;2,0,IF(C108=C97,Q97+1,1))</f>
        <v>0</v>
      </c>
      <c r="R108" s="105" t="str">
        <f>IFERROR(LOWER(RIGHT(LEFT(ADDRESS(1,Q108),2))),"")</f>
        <v/>
      </c>
      <c r="S108" s="105">
        <f>IF(Q108&gt;1,1,IF(Q119&gt;1,1,0))</f>
        <v>0</v>
      </c>
    </row>
    <row r="109" spans="1:19" ht="15" hidden="1" customHeight="1" x14ac:dyDescent="0.2">
      <c r="C109" s="186"/>
      <c r="D109" s="188"/>
      <c r="E109" s="202" t="str">
        <f>IFERROR(INDEX([1]Settings!$AE$4:$BF$200,MATCH($A109,[1]Settings!$AK$4:$AK$200,0),1),"")</f>
        <v>Comprehensive Agricultural Support Programme Grant</v>
      </c>
      <c r="F109" s="203" t="str">
        <f>IFERROR(INDEX([1]Settings!$AE$4:$BF$200,MATCH($A109,[1]Settings!$AK$4:$AK$200,0),1),"")</f>
        <v>Comprehensive Agricultural Support Programme Grant</v>
      </c>
      <c r="G109" s="110"/>
      <c r="H109" s="68" t="str">
        <f>IFERROR(INDEX([1]Current!$F$12:$AI$1281,MATCH($G109,[1]Current!$E$12:$E$1281,0),MATCH($O108,[1]Current!$F$5:$AI$5,0)),IFERROR(INDEX([1]Infrastructure!$F$12:$AF$1281,MATCH($G109,[1]Infrastructure!$E$12:$E$1281,0),MATCH($O108,[1]Infrastructure!$F$5:$AF$5,0)),IFERROR(INDEX('[1]Allocations-in-Kind'!$F$12:$AI$1281,MATCH($G109,'[1]Allocations-in-Kind'!$E$12:$E$1281,0),MATCH($O108,'[1]Allocations-in-Kind'!$F$5:$AI$5,0)),"")))</f>
        <v/>
      </c>
      <c r="I109" s="68" t="str">
        <f>IFERROR(INDEX([1]Current!$F$12:$AI$1281,MATCH($G109,[1]Current!$E$12:$E$1281,0),MATCH($O108,[1]Current!$F$5:$AI$5,0)+1),IFERROR(INDEX([1]Infrastructure!$F$12:$AF$1281,MATCH($G109,[1]Infrastructure!$E$12:$E$1281,0),MATCH($O108,[1]Infrastructure!$F$5:$AF$5,0)+1),IFERROR(INDEX('[1]Allocations-in-Kind'!$F$12:$AI$1281,MATCH($G109,'[1]Allocations-in-Kind'!$E$12:$E$1281,0),MATCH($O108,'[1]Allocations-in-Kind'!$F$5:$AI$5,0)+1),"")))</f>
        <v/>
      </c>
      <c r="J109" s="68" t="str">
        <f>IFERROR(INDEX([1]Current!$F$12:$AI$1281,MATCH($G109,[1]Current!$E$12:$E$1281,0),MATCH($O108,[1]Current!$F$5:$AI$5,0)+2),IFERROR(INDEX([1]Infrastructure!$F$12:$AF$1281,MATCH($G109,[1]Infrastructure!$E$12:$E$1281,0),MATCH($O108,[1]Infrastructure!$F$5:$AF$5,0)+2),IFERROR(INDEX('[1]Allocations-in-Kind'!$F$12:$AI$1281,MATCH($G109,'[1]Allocations-in-Kind'!$E$12:$E$1281,0),MATCH($O108,'[1]Allocations-in-Kind'!$F$5:$AI$5,0)+2),"")))</f>
        <v/>
      </c>
      <c r="M109" s="109">
        <f t="shared" ref="M109" si="84">IF(LEN(D108)&gt;2,IF(LEN(G109)&gt;2,1,0),0)</f>
        <v>0</v>
      </c>
    </row>
    <row r="110" spans="1:19" ht="15" hidden="1" customHeight="1" x14ac:dyDescent="0.2">
      <c r="C110" s="186"/>
      <c r="D110" s="188"/>
      <c r="E110" s="202" t="str">
        <f>IFERROR(INDEX([1]Settings!$AE$4:$BF$200,MATCH($A110,[1]Settings!$AK$4:$AK$200,0),1),"")</f>
        <v>Comprehensive Agricultural Support Programme Grant</v>
      </c>
      <c r="F110" s="203" t="str">
        <f>IFERROR(INDEX([1]Settings!$AE$4:$BF$200,MATCH($A110,[1]Settings!$AK$4:$AK$200,0),1),"")</f>
        <v>Comprehensive Agricultural Support Programme Grant</v>
      </c>
      <c r="G110" s="110"/>
      <c r="H110" s="68" t="str">
        <f>IFERROR(INDEX([1]Current!$F$12:$AI$1281,MATCH($G110,[1]Current!$E$12:$E$1281,0),MATCH($O108,[1]Current!$F$5:$AI$5,0)),IFERROR(INDEX([1]Infrastructure!$F$12:$AF$1281,MATCH($G110,[1]Infrastructure!$E$12:$E$1281,0),MATCH($O108,[1]Infrastructure!$F$5:$AF$5,0)),IFERROR(INDEX('[1]Allocations-in-Kind'!$F$12:$AI$1281,MATCH($G110,'[1]Allocations-in-Kind'!$E$12:$E$1281,0),MATCH($O108,'[1]Allocations-in-Kind'!$F$5:$AI$5,0)),"")))</f>
        <v/>
      </c>
      <c r="I110" s="68" t="str">
        <f>IFERROR(INDEX([1]Current!$F$12:$AI$1281,MATCH($G110,[1]Current!$E$12:$E$1281,0),MATCH($O108,[1]Current!$F$5:$AI$5,0)+1),IFERROR(INDEX([1]Infrastructure!$F$12:$AF$1281,MATCH($G110,[1]Infrastructure!$E$12:$E$1281,0),MATCH($O108,[1]Infrastructure!$F$5:$AF$5,0)+1),IFERROR(INDEX('[1]Allocations-in-Kind'!$F$12:$AI$1281,MATCH($G110,'[1]Allocations-in-Kind'!$E$12:$E$1281,0),MATCH($O108,'[1]Allocations-in-Kind'!$F$5:$AI$5,0)+1),"")))</f>
        <v/>
      </c>
      <c r="J110" s="68" t="str">
        <f>IFERROR(INDEX([1]Current!$F$12:$AI$1281,MATCH($G110,[1]Current!$E$12:$E$1281,0),MATCH($O108,[1]Current!$F$5:$AI$5,0)+2),IFERROR(INDEX([1]Infrastructure!$F$12:$AF$1281,MATCH($G110,[1]Infrastructure!$E$12:$E$1281,0),MATCH($O108,[1]Infrastructure!$F$5:$AF$5,0)+2),IFERROR(INDEX('[1]Allocations-in-Kind'!$F$12:$AI$1281,MATCH($G110,'[1]Allocations-in-Kind'!$E$12:$E$1281,0),MATCH($O108,'[1]Allocations-in-Kind'!$F$5:$AI$5,0)+2),"")))</f>
        <v/>
      </c>
      <c r="M110" s="109">
        <f t="shared" ref="M110" si="85">IF(LEN(D108)&gt;2,IF(LEN(G110)&gt;2,1,0),0)</f>
        <v>0</v>
      </c>
    </row>
    <row r="111" spans="1:19" ht="15" hidden="1" customHeight="1" x14ac:dyDescent="0.2">
      <c r="C111" s="186"/>
      <c r="D111" s="188"/>
      <c r="E111" s="202" t="str">
        <f>IFERROR(INDEX([1]Settings!$AE$4:$BF$200,MATCH($A111,[1]Settings!$AK$4:$AK$200,0),1),"")</f>
        <v>Comprehensive Agricultural Support Programme Grant</v>
      </c>
      <c r="F111" s="203" t="str">
        <f>IFERROR(INDEX([1]Settings!$AE$4:$BF$200,MATCH($A111,[1]Settings!$AK$4:$AK$200,0),1),"")</f>
        <v>Comprehensive Agricultural Support Programme Grant</v>
      </c>
      <c r="G111" s="110"/>
      <c r="H111" s="68" t="str">
        <f>IFERROR(INDEX([1]Current!$F$12:$AI$1281,MATCH($G111,[1]Current!$E$12:$E$1281,0),MATCH($O108,[1]Current!$F$5:$AI$5,0)),IFERROR(INDEX([1]Infrastructure!$F$12:$AF$1281,MATCH($G111,[1]Infrastructure!$E$12:$E$1281,0),MATCH($O108,[1]Infrastructure!$F$5:$AF$5,0)),IFERROR(INDEX('[1]Allocations-in-Kind'!$F$12:$AI$1281,MATCH($G111,'[1]Allocations-in-Kind'!$E$12:$E$1281,0),MATCH($O108,'[1]Allocations-in-Kind'!$F$5:$AI$5,0)),"")))</f>
        <v/>
      </c>
      <c r="I111" s="68" t="str">
        <f>IFERROR(INDEX([1]Current!$F$12:$AI$1281,MATCH($G111,[1]Current!$E$12:$E$1281,0),MATCH($O108,[1]Current!$F$5:$AI$5,0)+1),IFERROR(INDEX([1]Infrastructure!$F$12:$AF$1281,MATCH($G111,[1]Infrastructure!$E$12:$E$1281,0),MATCH($O108,[1]Infrastructure!$F$5:$AF$5,0)+1),IFERROR(INDEX('[1]Allocations-in-Kind'!$F$12:$AI$1281,MATCH($G111,'[1]Allocations-in-Kind'!$E$12:$E$1281,0),MATCH($O108,'[1]Allocations-in-Kind'!$F$5:$AI$5,0)+1),"")))</f>
        <v/>
      </c>
      <c r="J111" s="68" t="str">
        <f>IFERROR(INDEX([1]Current!$F$12:$AI$1281,MATCH($G111,[1]Current!$E$12:$E$1281,0),MATCH($O108,[1]Current!$F$5:$AI$5,0)+2),IFERROR(INDEX([1]Infrastructure!$F$12:$AF$1281,MATCH($G111,[1]Infrastructure!$E$12:$E$1281,0),MATCH($O108,[1]Infrastructure!$F$5:$AF$5,0)+2),IFERROR(INDEX('[1]Allocations-in-Kind'!$F$12:$AI$1281,MATCH($G111,'[1]Allocations-in-Kind'!$E$12:$E$1281,0),MATCH($O108,'[1]Allocations-in-Kind'!$F$5:$AI$5,0)+2),"")))</f>
        <v/>
      </c>
      <c r="M111" s="109">
        <f t="shared" ref="M111" si="86">IF(LEN(D108)&gt;2,IF(LEN(G111)&gt;2,1,0),0)</f>
        <v>0</v>
      </c>
    </row>
    <row r="112" spans="1:19" ht="15" hidden="1" customHeight="1" x14ac:dyDescent="0.2">
      <c r="C112" s="186"/>
      <c r="D112" s="188"/>
      <c r="E112" s="202" t="str">
        <f>IFERROR(INDEX([1]Settings!$AE$4:$BF$200,MATCH($A112,[1]Settings!$AK$4:$AK$200,0),1),"")</f>
        <v>Comprehensive Agricultural Support Programme Grant</v>
      </c>
      <c r="F112" s="203" t="str">
        <f>IFERROR(INDEX([1]Settings!$AE$4:$BF$200,MATCH($A112,[1]Settings!$AK$4:$AK$200,0),1),"")</f>
        <v>Comprehensive Agricultural Support Programme Grant</v>
      </c>
      <c r="G112" s="110"/>
      <c r="H112" s="68" t="str">
        <f>IFERROR(INDEX([1]Current!$F$12:$AI$1281,MATCH($G112,[1]Current!$E$12:$E$1281,0),MATCH($O108,[1]Current!$F$5:$AI$5,0)),IFERROR(INDEX([1]Infrastructure!$F$12:$AF$1281,MATCH($G112,[1]Infrastructure!$E$12:$E$1281,0),MATCH($O108,[1]Infrastructure!$F$5:$AF$5,0)),IFERROR(INDEX('[1]Allocations-in-Kind'!$F$12:$AI$1281,MATCH($G112,'[1]Allocations-in-Kind'!$E$12:$E$1281,0),MATCH($O108,'[1]Allocations-in-Kind'!$F$5:$AI$5,0)),"")))</f>
        <v/>
      </c>
      <c r="I112" s="68" t="str">
        <f>IFERROR(INDEX([1]Current!$F$12:$AI$1281,MATCH($G112,[1]Current!$E$12:$E$1281,0),MATCH($O108,[1]Current!$F$5:$AI$5,0)+1),IFERROR(INDEX([1]Infrastructure!$F$12:$AF$1281,MATCH($G112,[1]Infrastructure!$E$12:$E$1281,0),MATCH($O108,[1]Infrastructure!$F$5:$AF$5,0)+1),IFERROR(INDEX('[1]Allocations-in-Kind'!$F$12:$AI$1281,MATCH($G112,'[1]Allocations-in-Kind'!$E$12:$E$1281,0),MATCH($O108,'[1]Allocations-in-Kind'!$F$5:$AI$5,0)+1),"")))</f>
        <v/>
      </c>
      <c r="J112" s="68" t="str">
        <f>IFERROR(INDEX([1]Current!$F$12:$AI$1281,MATCH($G112,[1]Current!$E$12:$E$1281,0),MATCH($O108,[1]Current!$F$5:$AI$5,0)+2),IFERROR(INDEX([1]Infrastructure!$F$12:$AF$1281,MATCH($G112,[1]Infrastructure!$E$12:$E$1281,0),MATCH($O108,[1]Infrastructure!$F$5:$AF$5,0)+2),IFERROR(INDEX('[1]Allocations-in-Kind'!$F$12:$AI$1281,MATCH($G112,'[1]Allocations-in-Kind'!$E$12:$E$1281,0),MATCH($O108,'[1]Allocations-in-Kind'!$F$5:$AI$5,0)+2),"")))</f>
        <v/>
      </c>
      <c r="M112" s="109">
        <f t="shared" ref="M112" si="87">IF(LEN(D108)&gt;2,IF(LEN(G112)&gt;2,1,0),0)</f>
        <v>0</v>
      </c>
    </row>
    <row r="113" spans="1:19" ht="15" hidden="1" customHeight="1" x14ac:dyDescent="0.2">
      <c r="C113" s="186"/>
      <c r="D113" s="188"/>
      <c r="E113" s="202" t="str">
        <f>IFERROR(INDEX([1]Settings!$AE$4:$BF$200,MATCH($A113,[1]Settings!$AK$4:$AK$200,0),1),"")</f>
        <v>Comprehensive Agricultural Support Programme Grant</v>
      </c>
      <c r="F113" s="203" t="str">
        <f>IFERROR(INDEX([1]Settings!$AE$4:$BF$200,MATCH($A113,[1]Settings!$AK$4:$AK$200,0),1),"")</f>
        <v>Comprehensive Agricultural Support Programme Grant</v>
      </c>
      <c r="G113" s="110"/>
      <c r="H113" s="68" t="str">
        <f>IFERROR(INDEX([1]Current!$F$12:$AI$1281,MATCH($G113,[1]Current!$E$12:$E$1281,0),MATCH($O108,[1]Current!$F$5:$AI$5,0)),IFERROR(INDEX([1]Infrastructure!$F$12:$AF$1281,MATCH($G113,[1]Infrastructure!$E$12:$E$1281,0),MATCH($O108,[1]Infrastructure!$F$5:$AF$5,0)),IFERROR(INDEX('[1]Allocations-in-Kind'!$F$12:$AI$1281,MATCH($G113,'[1]Allocations-in-Kind'!$E$12:$E$1281,0),MATCH($O108,'[1]Allocations-in-Kind'!$F$5:$AI$5,0)),"")))</f>
        <v/>
      </c>
      <c r="I113" s="68" t="str">
        <f>IFERROR(INDEX([1]Current!$F$12:$AI$1281,MATCH($G113,[1]Current!$E$12:$E$1281,0),MATCH($O108,[1]Current!$F$5:$AI$5,0)+1),IFERROR(INDEX([1]Infrastructure!$F$12:$AF$1281,MATCH($G113,[1]Infrastructure!$E$12:$E$1281,0),MATCH($O108,[1]Infrastructure!$F$5:$AF$5,0)+1),IFERROR(INDEX('[1]Allocations-in-Kind'!$F$12:$AI$1281,MATCH($G113,'[1]Allocations-in-Kind'!$E$12:$E$1281,0),MATCH($O108,'[1]Allocations-in-Kind'!$F$5:$AI$5,0)+1),"")))</f>
        <v/>
      </c>
      <c r="J113" s="68" t="str">
        <f>IFERROR(INDEX([1]Current!$F$12:$AI$1281,MATCH($G113,[1]Current!$E$12:$E$1281,0),MATCH($O108,[1]Current!$F$5:$AI$5,0)+2),IFERROR(INDEX([1]Infrastructure!$F$12:$AF$1281,MATCH($G113,[1]Infrastructure!$E$12:$E$1281,0),MATCH($O108,[1]Infrastructure!$F$5:$AF$5,0)+2),IFERROR(INDEX('[1]Allocations-in-Kind'!$F$12:$AI$1281,MATCH($G113,'[1]Allocations-in-Kind'!$E$12:$E$1281,0),MATCH($O108,'[1]Allocations-in-Kind'!$F$5:$AI$5,0)+2),"")))</f>
        <v/>
      </c>
      <c r="M113" s="109">
        <f t="shared" ref="M113" si="88">IF(LEN(D108)&gt;2,IF(LEN(G113)&gt;2,1,0),0)</f>
        <v>0</v>
      </c>
    </row>
    <row r="114" spans="1:19" ht="15" hidden="1" customHeight="1" x14ac:dyDescent="0.2">
      <c r="C114" s="186"/>
      <c r="D114" s="188"/>
      <c r="E114" s="202" t="str">
        <f>IFERROR(INDEX([1]Settings!$AE$4:$BF$200,MATCH($A114,[1]Settings!$AK$4:$AK$200,0),1),"")</f>
        <v>Comprehensive Agricultural Support Programme Grant</v>
      </c>
      <c r="F114" s="203" t="str">
        <f>IFERROR(INDEX([1]Settings!$AE$4:$BF$200,MATCH($A114,[1]Settings!$AK$4:$AK$200,0),1),"")</f>
        <v>Comprehensive Agricultural Support Programme Grant</v>
      </c>
      <c r="G114" s="110"/>
      <c r="H114" s="68" t="str">
        <f>IFERROR(INDEX([1]Current!$F$12:$AI$1281,MATCH($G114,[1]Current!$E$12:$E$1281,0),MATCH($O108,[1]Current!$F$5:$AI$5,0)),IFERROR(INDEX([1]Infrastructure!$F$12:$AF$1281,MATCH($G114,[1]Infrastructure!$E$12:$E$1281,0),MATCH($O108,[1]Infrastructure!$F$5:$AF$5,0)),IFERROR(INDEX('[1]Allocations-in-Kind'!$F$12:$AI$1281,MATCH($G114,'[1]Allocations-in-Kind'!$E$12:$E$1281,0),MATCH($O108,'[1]Allocations-in-Kind'!$F$5:$AI$5,0)),"")))</f>
        <v/>
      </c>
      <c r="I114" s="68" t="str">
        <f>IFERROR(INDEX([1]Current!$F$12:$AI$1281,MATCH($G114,[1]Current!$E$12:$E$1281,0),MATCH($O108,[1]Current!$F$5:$AI$5,0)+1),IFERROR(INDEX([1]Infrastructure!$F$12:$AF$1281,MATCH($G114,[1]Infrastructure!$E$12:$E$1281,0),MATCH($O108,[1]Infrastructure!$F$5:$AF$5,0)+1),IFERROR(INDEX('[1]Allocations-in-Kind'!$F$12:$AI$1281,MATCH($G114,'[1]Allocations-in-Kind'!$E$12:$E$1281,0),MATCH($O108,'[1]Allocations-in-Kind'!$F$5:$AI$5,0)+1),"")))</f>
        <v/>
      </c>
      <c r="J114" s="68" t="str">
        <f>IFERROR(INDEX([1]Current!$F$12:$AI$1281,MATCH($G114,[1]Current!$E$12:$E$1281,0),MATCH($O108,[1]Current!$F$5:$AI$5,0)+2),IFERROR(INDEX([1]Infrastructure!$F$12:$AF$1281,MATCH($G114,[1]Infrastructure!$E$12:$E$1281,0),MATCH($O108,[1]Infrastructure!$F$5:$AF$5,0)+2),IFERROR(INDEX('[1]Allocations-in-Kind'!$F$12:$AI$1281,MATCH($G114,'[1]Allocations-in-Kind'!$E$12:$E$1281,0),MATCH($O108,'[1]Allocations-in-Kind'!$F$5:$AI$5,0)+2),"")))</f>
        <v/>
      </c>
      <c r="M114" s="109">
        <f t="shared" ref="M114" si="89">IF(LEN(D108)&gt;2,IF(LEN(G114)&gt;2,1,0),0)</f>
        <v>0</v>
      </c>
    </row>
    <row r="115" spans="1:19" ht="15" hidden="1" customHeight="1" x14ac:dyDescent="0.2">
      <c r="C115" s="186"/>
      <c r="D115" s="188"/>
      <c r="E115" s="202" t="str">
        <f>IFERROR(INDEX([1]Settings!$AE$4:$BF$200,MATCH($A115,[1]Settings!$AK$4:$AK$200,0),1),"")</f>
        <v>Comprehensive Agricultural Support Programme Grant</v>
      </c>
      <c r="F115" s="203" t="str">
        <f>IFERROR(INDEX([1]Settings!$AE$4:$BF$200,MATCH($A115,[1]Settings!$AK$4:$AK$200,0),1),"")</f>
        <v>Comprehensive Agricultural Support Programme Grant</v>
      </c>
      <c r="G115" s="110"/>
      <c r="H115" s="68" t="str">
        <f>IFERROR(INDEX([1]Current!$F$12:$AI$1281,MATCH($G115,[1]Current!$E$12:$E$1281,0),MATCH($O108,[1]Current!$F$5:$AI$5,0)),IFERROR(INDEX([1]Infrastructure!$F$12:$AF$1281,MATCH($G115,[1]Infrastructure!$E$12:$E$1281,0),MATCH($O108,[1]Infrastructure!$F$5:$AF$5,0)),IFERROR(INDEX('[1]Allocations-in-Kind'!$F$12:$AI$1281,MATCH($G115,'[1]Allocations-in-Kind'!$E$12:$E$1281,0),MATCH($O108,'[1]Allocations-in-Kind'!$F$5:$AI$5,0)),"")))</f>
        <v/>
      </c>
      <c r="I115" s="68" t="str">
        <f>IFERROR(INDEX([1]Current!$F$12:$AI$1281,MATCH($G115,[1]Current!$E$12:$E$1281,0),MATCH($O108,[1]Current!$F$5:$AI$5,0)+1),IFERROR(INDEX([1]Infrastructure!$F$12:$AF$1281,MATCH($G115,[1]Infrastructure!$E$12:$E$1281,0),MATCH($O108,[1]Infrastructure!$F$5:$AF$5,0)+1),IFERROR(INDEX('[1]Allocations-in-Kind'!$F$12:$AI$1281,MATCH($G115,'[1]Allocations-in-Kind'!$E$12:$E$1281,0),MATCH($O108,'[1]Allocations-in-Kind'!$F$5:$AI$5,0)+1),"")))</f>
        <v/>
      </c>
      <c r="J115" s="68" t="str">
        <f>IFERROR(INDEX([1]Current!$F$12:$AI$1281,MATCH($G115,[1]Current!$E$12:$E$1281,0),MATCH($O108,[1]Current!$F$5:$AI$5,0)+2),IFERROR(INDEX([1]Infrastructure!$F$12:$AF$1281,MATCH($G115,[1]Infrastructure!$E$12:$E$1281,0),MATCH($O108,[1]Infrastructure!$F$5:$AF$5,0)+2),IFERROR(INDEX('[1]Allocations-in-Kind'!$F$12:$AI$1281,MATCH($G115,'[1]Allocations-in-Kind'!$E$12:$E$1281,0),MATCH($O108,'[1]Allocations-in-Kind'!$F$5:$AI$5,0)+2),"")))</f>
        <v/>
      </c>
      <c r="M115" s="109">
        <f t="shared" ref="M115" si="90">IF(LEN(D108)&gt;2,IF(LEN(G115)&gt;2,1,0),0)</f>
        <v>0</v>
      </c>
    </row>
    <row r="116" spans="1:19" ht="15" hidden="1" customHeight="1" x14ac:dyDescent="0.2">
      <c r="C116" s="186"/>
      <c r="D116" s="188"/>
      <c r="E116" s="202" t="str">
        <f>IFERROR(INDEX([1]Settings!$AE$4:$BF$200,MATCH($A116,[1]Settings!$AK$4:$AK$200,0),1),"")</f>
        <v>Comprehensive Agricultural Support Programme Grant</v>
      </c>
      <c r="F116" s="203" t="str">
        <f>IFERROR(INDEX([1]Settings!$AE$4:$BF$200,MATCH($A116,[1]Settings!$AK$4:$AK$200,0),1),"")</f>
        <v>Comprehensive Agricultural Support Programme Grant</v>
      </c>
      <c r="G116" s="110"/>
      <c r="H116" s="68" t="str">
        <f>IFERROR(INDEX([1]Current!$F$12:$AI$1281,MATCH($G116,[1]Current!$E$12:$E$1281,0),MATCH($O108,[1]Current!$F$5:$AI$5,0)),IFERROR(INDEX([1]Infrastructure!$F$12:$AF$1281,MATCH($G116,[1]Infrastructure!$E$12:$E$1281,0),MATCH($O108,[1]Infrastructure!$F$5:$AF$5,0)),IFERROR(INDEX('[1]Allocations-in-Kind'!$F$12:$AI$1281,MATCH($G116,'[1]Allocations-in-Kind'!$E$12:$E$1281,0),MATCH($O108,'[1]Allocations-in-Kind'!$F$5:$AI$5,0)),"")))</f>
        <v/>
      </c>
      <c r="I116" s="68" t="str">
        <f>IFERROR(INDEX([1]Current!$F$12:$AI$1281,MATCH($G116,[1]Current!$E$12:$E$1281,0),MATCH($O108,[1]Current!$F$5:$AI$5,0)+1),IFERROR(INDEX([1]Infrastructure!$F$12:$AF$1281,MATCH($G116,[1]Infrastructure!$E$12:$E$1281,0),MATCH($O108,[1]Infrastructure!$F$5:$AF$5,0)+1),IFERROR(INDEX('[1]Allocations-in-Kind'!$F$12:$AI$1281,MATCH($G116,'[1]Allocations-in-Kind'!$E$12:$E$1281,0),MATCH($O108,'[1]Allocations-in-Kind'!$F$5:$AI$5,0)+1),"")))</f>
        <v/>
      </c>
      <c r="J116" s="68" t="str">
        <f>IFERROR(INDEX([1]Current!$F$12:$AI$1281,MATCH($G116,[1]Current!$E$12:$E$1281,0),MATCH($O108,[1]Current!$F$5:$AI$5,0)+2),IFERROR(INDEX([1]Infrastructure!$F$12:$AF$1281,MATCH($G116,[1]Infrastructure!$E$12:$E$1281,0),MATCH($O108,[1]Infrastructure!$F$5:$AF$5,0)+2),IFERROR(INDEX('[1]Allocations-in-Kind'!$F$12:$AI$1281,MATCH($G116,'[1]Allocations-in-Kind'!$E$12:$E$1281,0),MATCH($O108,'[1]Allocations-in-Kind'!$F$5:$AI$5,0)+2),"")))</f>
        <v/>
      </c>
      <c r="M116" s="109">
        <f t="shared" ref="M116" si="91">IF(LEN(D108)&gt;2,IF(LEN(G116)&gt;2,1,0),0)</f>
        <v>0</v>
      </c>
    </row>
    <row r="117" spans="1:19" ht="15" hidden="1" customHeight="1" x14ac:dyDescent="0.2">
      <c r="C117" s="186"/>
      <c r="D117" s="188"/>
      <c r="E117" s="202" t="str">
        <f>IFERROR(INDEX([1]Settings!$AE$4:$BF$200,MATCH($A117,[1]Settings!$AK$4:$AK$200,0),1),"")</f>
        <v>Comprehensive Agricultural Support Programme Grant</v>
      </c>
      <c r="F117" s="203" t="str">
        <f>IFERROR(INDEX([1]Settings!$AE$4:$BF$200,MATCH($A117,[1]Settings!$AK$4:$AK$200,0),1),"")</f>
        <v>Comprehensive Agricultural Support Programme Grant</v>
      </c>
      <c r="G117" s="110"/>
      <c r="H117" s="68" t="str">
        <f>IFERROR(INDEX([1]Current!$F$12:$AI$1281,MATCH($G117,[1]Current!$E$12:$E$1281,0),MATCH($O108,[1]Current!$F$5:$AI$5,0)),IFERROR(INDEX([1]Infrastructure!$F$12:$AF$1281,MATCH($G117,[1]Infrastructure!$E$12:$E$1281,0),MATCH($O108,[1]Infrastructure!$F$5:$AF$5,0)),IFERROR(INDEX('[1]Allocations-in-Kind'!$F$12:$AI$1281,MATCH($G117,'[1]Allocations-in-Kind'!$E$12:$E$1281,0),MATCH($O108,'[1]Allocations-in-Kind'!$F$5:$AI$5,0)),"")))</f>
        <v/>
      </c>
      <c r="I117" s="68" t="str">
        <f>IFERROR(INDEX([1]Current!$F$12:$AI$1281,MATCH($G117,[1]Current!$E$12:$E$1281,0),MATCH($O108,[1]Current!$F$5:$AI$5,0)+1),IFERROR(INDEX([1]Infrastructure!$F$12:$AF$1281,MATCH($G117,[1]Infrastructure!$E$12:$E$1281,0),MATCH($O108,[1]Infrastructure!$F$5:$AF$5,0)+1),IFERROR(INDEX('[1]Allocations-in-Kind'!$F$12:$AI$1281,MATCH($G117,'[1]Allocations-in-Kind'!$E$12:$E$1281,0),MATCH($O108,'[1]Allocations-in-Kind'!$F$5:$AI$5,0)+1),"")))</f>
        <v/>
      </c>
      <c r="J117" s="68" t="str">
        <f>IFERROR(INDEX([1]Current!$F$12:$AI$1281,MATCH($G117,[1]Current!$E$12:$E$1281,0),MATCH($O108,[1]Current!$F$5:$AI$5,0)+2),IFERROR(INDEX([1]Infrastructure!$F$12:$AF$1281,MATCH($G117,[1]Infrastructure!$E$12:$E$1281,0),MATCH($O108,[1]Infrastructure!$F$5:$AF$5,0)+2),IFERROR(INDEX('[1]Allocations-in-Kind'!$F$12:$AI$1281,MATCH($G117,'[1]Allocations-in-Kind'!$E$12:$E$1281,0),MATCH($O108,'[1]Allocations-in-Kind'!$F$5:$AI$5,0)+2),"")))</f>
        <v/>
      </c>
      <c r="M117" s="109">
        <f t="shared" si="71"/>
        <v>0</v>
      </c>
    </row>
    <row r="118" spans="1:19" ht="15" hidden="1" customHeight="1" x14ac:dyDescent="0.2">
      <c r="C118" s="187"/>
      <c r="D118" s="189"/>
      <c r="E118" s="204" t="str">
        <f>IFERROR(INDEX([1]Settings!$AE$4:$BF$200,MATCH($A118,[1]Settings!$AK$4:$AK$200,0),1),"")</f>
        <v>Comprehensive Agricultural Support Programme Grant</v>
      </c>
      <c r="F118" s="205" t="str">
        <f>IFERROR(INDEX([1]Settings!$AE$4:$BF$200,MATCH($A118,[1]Settings!$AK$4:$AK$200,0),1),"")</f>
        <v>Comprehensive Agricultural Support Programme Grant</v>
      </c>
      <c r="G118" s="111" t="s">
        <v>10</v>
      </c>
      <c r="H118" s="112">
        <f>SUM(H108:H117)</f>
        <v>0</v>
      </c>
      <c r="I118" s="112">
        <f>SUM(I108:I117)</f>
        <v>0</v>
      </c>
      <c r="J118" s="112">
        <f>SUM(J108:J117)</f>
        <v>0</v>
      </c>
      <c r="M118" s="109">
        <f t="shared" ref="M118" si="92">M108</f>
        <v>0</v>
      </c>
    </row>
    <row r="119" spans="1:19" ht="15" hidden="1" customHeight="1" x14ac:dyDescent="0.2">
      <c r="A119" s="104">
        <v>11</v>
      </c>
      <c r="C119" s="186" t="str">
        <f>_xlfn.IFNA(INDEX([1]Settings!$AE$4:$BF$200,MATCH($A119,[1]Settings!$AP$4:$AP$200,0),2),"")
&amp; CHAR(10) &amp; _xlfn.IFNA("(Vote " &amp; INDEX([1]Settings!$AE$4:$BF$200,MATCH($A119,[1]Settings!$AP$4:$AP$200,0),3) &amp; ")","")</f>
        <v xml:space="preserve">
</v>
      </c>
      <c r="D119" s="188" t="str">
        <f>IF(S119=1,CONCATENATE("(" &amp; $R119&amp; ") ",IFERROR(INDEX([1]Settings!$AE$4:$BF$200,MATCH($A119,[1]Settings!$AP$4:$AP$200,0),1),"")),IFERROR(INDEX([1]Settings!$AE$4:$BF$200,MATCH($A119,[1]Settings!$AP$4:$AP$200,0),1),""))</f>
        <v/>
      </c>
      <c r="E119" s="202" t="str">
        <f>TRIM(IFERROR(INDEX([1]Settings!$AE$4:$BF$200,MATCH($O119,[1]Settings!$AV$4:$AV$200,0),24),""))&amp;"."</f>
        <v>.</v>
      </c>
      <c r="F119" s="203" t="str">
        <f>IFERROR(INDEX([1]Settings!$AE$4:$BF$200,MATCH($O119,[1]Settings!$AV$4:$AV$200,0),20),"")</f>
        <v/>
      </c>
      <c r="G119" s="110"/>
      <c r="H119" s="68" t="str">
        <f>IFERROR(INDEX([1]Current!$F$12:$AI$1281,MATCH($G119,[1]Current!$E$12:$E$1281,0),MATCH($O119,[1]Current!$F$5:$AI$5,0)),IFERROR(INDEX([1]Infrastructure!$F$12:$AF$1281,MATCH($G119,[1]Infrastructure!$E$12:$E$1281,0),MATCH($O119,[1]Infrastructure!$F$5:$AF$5,0)),IFERROR(INDEX('[1]Allocations-in-Kind'!$F$12:$AI$1281,MATCH($G119,'[1]Allocations-in-Kind'!$E$12:$E$1281,0),MATCH($O119,'[1]Allocations-in-Kind'!$F$5:$AI$5,0)),"")))</f>
        <v/>
      </c>
      <c r="I119" s="68" t="str">
        <f>IFERROR(INDEX([1]Current!$F$12:$AI$1281,MATCH($G119,[1]Current!$E$12:$E$1281,0),MATCH($O119,[1]Current!$F$5:$AI$5,0)+1),IFERROR(INDEX([1]Infrastructure!$F$12:$AF$1281,MATCH($G119,[1]Infrastructure!$E$12:$E$1281,0),MATCH($O119,[1]Infrastructure!$F$5:$AF$5,0)+1),IFERROR(INDEX('[1]Allocations-in-Kind'!$F$12:$AI$1281,MATCH($G119,'[1]Allocations-in-Kind'!$E$12:$E$1281,0),MATCH($O119,'[1]Allocations-in-Kind'!$F$5:$AI$5,0)+1),"")))</f>
        <v/>
      </c>
      <c r="J119" s="68" t="str">
        <f>IFERROR(INDEX([1]Current!$F$12:$AI$1281,MATCH($G119,[1]Current!$E$12:$E$1281,0),MATCH($O119,[1]Current!$F$5:$AI$5,0)+2),IFERROR(INDEX([1]Infrastructure!$F$12:$AF$1281,MATCH($G119,[1]Infrastructure!$E$12:$E$1281,0),MATCH($O119,[1]Infrastructure!$F$5:$AF$5,0)+2),IFERROR(INDEX('[1]Allocations-in-Kind'!$F$12:$AI$1281,MATCH($G119,'[1]Allocations-in-Kind'!$E$12:$E$1281,0),MATCH($O119,'[1]Allocations-in-Kind'!$F$5:$AI$5,0)+2),"")))</f>
        <v/>
      </c>
      <c r="M119" s="109">
        <f t="shared" ref="M119" si="93">IF(LEN(D119)&gt;2,IF(LEN(G119)&gt;2,1,0),0)</f>
        <v>0</v>
      </c>
      <c r="O119" s="105" t="str">
        <f>IFERROR(INDEX([1]Settings!$AE$4:$BF$200,MATCH($A119,[1]Settings!$AP$4:$AP$200,0),1),"")</f>
        <v/>
      </c>
      <c r="Q119" s="105">
        <f>IF(LEN(C119)&lt;2,0,IF(C119=C108,Q108+1,1))</f>
        <v>0</v>
      </c>
      <c r="R119" s="105" t="str">
        <f>IFERROR(LOWER(RIGHT(LEFT(ADDRESS(1,Q119),2))),"")</f>
        <v/>
      </c>
      <c r="S119" s="105">
        <f>IF(Q119&gt;1,1,IF(Q130&gt;1,1,0))</f>
        <v>0</v>
      </c>
    </row>
    <row r="120" spans="1:19" ht="15" hidden="1" customHeight="1" x14ac:dyDescent="0.2">
      <c r="C120" s="186"/>
      <c r="D120" s="188"/>
      <c r="E120" s="202" t="str">
        <f>IFERROR(INDEX([1]Settings!$AE$4:$BF$200,MATCH($A120,[1]Settings!$AK$4:$AK$200,0),1),"")</f>
        <v>Comprehensive Agricultural Support Programme Grant</v>
      </c>
      <c r="F120" s="203" t="str">
        <f>IFERROR(INDEX([1]Settings!$AE$4:$BF$200,MATCH($A120,[1]Settings!$AK$4:$AK$200,0),1),"")</f>
        <v>Comprehensive Agricultural Support Programme Grant</v>
      </c>
      <c r="G120" s="110"/>
      <c r="H120" s="68" t="str">
        <f>IFERROR(INDEX([1]Current!$F$12:$AI$1281,MATCH($G120,[1]Current!$E$12:$E$1281,0),MATCH($O119,[1]Current!$F$5:$AI$5,0)),IFERROR(INDEX([1]Infrastructure!$F$12:$AF$1281,MATCH($G120,[1]Infrastructure!$E$12:$E$1281,0),MATCH($O119,[1]Infrastructure!$F$5:$AF$5,0)),IFERROR(INDEX('[1]Allocations-in-Kind'!$F$12:$AI$1281,MATCH($G120,'[1]Allocations-in-Kind'!$E$12:$E$1281,0),MATCH($O119,'[1]Allocations-in-Kind'!$F$5:$AI$5,0)),"")))</f>
        <v/>
      </c>
      <c r="I120" s="68" t="str">
        <f>IFERROR(INDEX([1]Current!$F$12:$AI$1281,MATCH($G120,[1]Current!$E$12:$E$1281,0),MATCH($O119,[1]Current!$F$5:$AI$5,0)+1),IFERROR(INDEX([1]Infrastructure!$F$12:$AF$1281,MATCH($G120,[1]Infrastructure!$E$12:$E$1281,0),MATCH($O119,[1]Infrastructure!$F$5:$AF$5,0)+1),IFERROR(INDEX('[1]Allocations-in-Kind'!$F$12:$AI$1281,MATCH($G120,'[1]Allocations-in-Kind'!$E$12:$E$1281,0),MATCH($O119,'[1]Allocations-in-Kind'!$F$5:$AI$5,0)+1),"")))</f>
        <v/>
      </c>
      <c r="J120" s="68" t="str">
        <f>IFERROR(INDEX([1]Current!$F$12:$AI$1281,MATCH($G120,[1]Current!$E$12:$E$1281,0),MATCH($O119,[1]Current!$F$5:$AI$5,0)+2),IFERROR(INDEX([1]Infrastructure!$F$12:$AF$1281,MATCH($G120,[1]Infrastructure!$E$12:$E$1281,0),MATCH($O119,[1]Infrastructure!$F$5:$AF$5,0)+2),IFERROR(INDEX('[1]Allocations-in-Kind'!$F$12:$AI$1281,MATCH($G120,'[1]Allocations-in-Kind'!$E$12:$E$1281,0),MATCH($O119,'[1]Allocations-in-Kind'!$F$5:$AI$5,0)+2),"")))</f>
        <v/>
      </c>
      <c r="M120" s="109">
        <f t="shared" ref="M120" si="94">IF(LEN(D119)&gt;2,IF(LEN(G120)&gt;2,1,0),0)</f>
        <v>0</v>
      </c>
    </row>
    <row r="121" spans="1:19" ht="15" hidden="1" customHeight="1" x14ac:dyDescent="0.2">
      <c r="C121" s="186"/>
      <c r="D121" s="188"/>
      <c r="E121" s="202" t="str">
        <f>IFERROR(INDEX([1]Settings!$AE$4:$BF$200,MATCH($A121,[1]Settings!$AK$4:$AK$200,0),1),"")</f>
        <v>Comprehensive Agricultural Support Programme Grant</v>
      </c>
      <c r="F121" s="203" t="str">
        <f>IFERROR(INDEX([1]Settings!$AE$4:$BF$200,MATCH($A121,[1]Settings!$AK$4:$AK$200,0),1),"")</f>
        <v>Comprehensive Agricultural Support Programme Grant</v>
      </c>
      <c r="G121" s="110"/>
      <c r="H121" s="68" t="str">
        <f>IFERROR(INDEX([1]Current!$F$12:$AI$1281,MATCH($G121,[1]Current!$E$12:$E$1281,0),MATCH($O119,[1]Current!$F$5:$AI$5,0)),IFERROR(INDEX([1]Infrastructure!$F$12:$AF$1281,MATCH($G121,[1]Infrastructure!$E$12:$E$1281,0),MATCH($O119,[1]Infrastructure!$F$5:$AF$5,0)),IFERROR(INDEX('[1]Allocations-in-Kind'!$F$12:$AI$1281,MATCH($G121,'[1]Allocations-in-Kind'!$E$12:$E$1281,0),MATCH($O119,'[1]Allocations-in-Kind'!$F$5:$AI$5,0)),"")))</f>
        <v/>
      </c>
      <c r="I121" s="68" t="str">
        <f>IFERROR(INDEX([1]Current!$F$12:$AI$1281,MATCH($G121,[1]Current!$E$12:$E$1281,0),MATCH($O119,[1]Current!$F$5:$AI$5,0)+1),IFERROR(INDEX([1]Infrastructure!$F$12:$AF$1281,MATCH($G121,[1]Infrastructure!$E$12:$E$1281,0),MATCH($O119,[1]Infrastructure!$F$5:$AF$5,0)+1),IFERROR(INDEX('[1]Allocations-in-Kind'!$F$12:$AI$1281,MATCH($G121,'[1]Allocations-in-Kind'!$E$12:$E$1281,0),MATCH($O119,'[1]Allocations-in-Kind'!$F$5:$AI$5,0)+1),"")))</f>
        <v/>
      </c>
      <c r="J121" s="68" t="str">
        <f>IFERROR(INDEX([1]Current!$F$12:$AI$1281,MATCH($G121,[1]Current!$E$12:$E$1281,0),MATCH($O119,[1]Current!$F$5:$AI$5,0)+2),IFERROR(INDEX([1]Infrastructure!$F$12:$AF$1281,MATCH($G121,[1]Infrastructure!$E$12:$E$1281,0),MATCH($O119,[1]Infrastructure!$F$5:$AF$5,0)+2),IFERROR(INDEX('[1]Allocations-in-Kind'!$F$12:$AI$1281,MATCH($G121,'[1]Allocations-in-Kind'!$E$12:$E$1281,0),MATCH($O119,'[1]Allocations-in-Kind'!$F$5:$AI$5,0)+2),"")))</f>
        <v/>
      </c>
      <c r="M121" s="109">
        <f t="shared" ref="M121" si="95">IF(LEN(D119)&gt;2,IF(LEN(G121)&gt;2,1,0),0)</f>
        <v>0</v>
      </c>
    </row>
    <row r="122" spans="1:19" ht="15" hidden="1" customHeight="1" x14ac:dyDescent="0.2">
      <c r="C122" s="186"/>
      <c r="D122" s="188"/>
      <c r="E122" s="202" t="str">
        <f>IFERROR(INDEX([1]Settings!$AE$4:$BF$200,MATCH($A122,[1]Settings!$AK$4:$AK$200,0),1),"")</f>
        <v>Comprehensive Agricultural Support Programme Grant</v>
      </c>
      <c r="F122" s="203" t="str">
        <f>IFERROR(INDEX([1]Settings!$AE$4:$BF$200,MATCH($A122,[1]Settings!$AK$4:$AK$200,0),1),"")</f>
        <v>Comprehensive Agricultural Support Programme Grant</v>
      </c>
      <c r="G122" s="110"/>
      <c r="H122" s="68" t="str">
        <f>IFERROR(INDEX([1]Current!$F$12:$AI$1281,MATCH($G122,[1]Current!$E$12:$E$1281,0),MATCH($O119,[1]Current!$F$5:$AI$5,0)),IFERROR(INDEX([1]Infrastructure!$F$12:$AF$1281,MATCH($G122,[1]Infrastructure!$E$12:$E$1281,0),MATCH($O119,[1]Infrastructure!$F$5:$AF$5,0)),IFERROR(INDEX('[1]Allocations-in-Kind'!$F$12:$AI$1281,MATCH($G122,'[1]Allocations-in-Kind'!$E$12:$E$1281,0),MATCH($O119,'[1]Allocations-in-Kind'!$F$5:$AI$5,0)),"")))</f>
        <v/>
      </c>
      <c r="I122" s="68" t="str">
        <f>IFERROR(INDEX([1]Current!$F$12:$AI$1281,MATCH($G122,[1]Current!$E$12:$E$1281,0),MATCH($O119,[1]Current!$F$5:$AI$5,0)+1),IFERROR(INDEX([1]Infrastructure!$F$12:$AF$1281,MATCH($G122,[1]Infrastructure!$E$12:$E$1281,0),MATCH($O119,[1]Infrastructure!$F$5:$AF$5,0)+1),IFERROR(INDEX('[1]Allocations-in-Kind'!$F$12:$AI$1281,MATCH($G122,'[1]Allocations-in-Kind'!$E$12:$E$1281,0),MATCH($O119,'[1]Allocations-in-Kind'!$F$5:$AI$5,0)+1),"")))</f>
        <v/>
      </c>
      <c r="J122" s="68" t="str">
        <f>IFERROR(INDEX([1]Current!$F$12:$AI$1281,MATCH($G122,[1]Current!$E$12:$E$1281,0),MATCH($O119,[1]Current!$F$5:$AI$5,0)+2),IFERROR(INDEX([1]Infrastructure!$F$12:$AF$1281,MATCH($G122,[1]Infrastructure!$E$12:$E$1281,0),MATCH($O119,[1]Infrastructure!$F$5:$AF$5,0)+2),IFERROR(INDEX('[1]Allocations-in-Kind'!$F$12:$AI$1281,MATCH($G122,'[1]Allocations-in-Kind'!$E$12:$E$1281,0),MATCH($O119,'[1]Allocations-in-Kind'!$F$5:$AI$5,0)+2),"")))</f>
        <v/>
      </c>
      <c r="M122" s="109">
        <f t="shared" ref="M122" si="96">IF(LEN(D119)&gt;2,IF(LEN(G122)&gt;2,1,0),0)</f>
        <v>0</v>
      </c>
    </row>
    <row r="123" spans="1:19" ht="15" hidden="1" customHeight="1" x14ac:dyDescent="0.2">
      <c r="C123" s="186"/>
      <c r="D123" s="188"/>
      <c r="E123" s="202" t="str">
        <f>IFERROR(INDEX([1]Settings!$AE$4:$BF$200,MATCH($A123,[1]Settings!$AK$4:$AK$200,0),1),"")</f>
        <v>Comprehensive Agricultural Support Programme Grant</v>
      </c>
      <c r="F123" s="203" t="str">
        <f>IFERROR(INDEX([1]Settings!$AE$4:$BF$200,MATCH($A123,[1]Settings!$AK$4:$AK$200,0),1),"")</f>
        <v>Comprehensive Agricultural Support Programme Grant</v>
      </c>
      <c r="G123" s="110"/>
      <c r="H123" s="68" t="str">
        <f>IFERROR(INDEX([1]Current!$F$12:$AI$1281,MATCH($G123,[1]Current!$E$12:$E$1281,0),MATCH($O119,[1]Current!$F$5:$AI$5,0)),IFERROR(INDEX([1]Infrastructure!$F$12:$AF$1281,MATCH($G123,[1]Infrastructure!$E$12:$E$1281,0),MATCH($O119,[1]Infrastructure!$F$5:$AF$5,0)),IFERROR(INDEX('[1]Allocations-in-Kind'!$F$12:$AI$1281,MATCH($G123,'[1]Allocations-in-Kind'!$E$12:$E$1281,0),MATCH($O119,'[1]Allocations-in-Kind'!$F$5:$AI$5,0)),"")))</f>
        <v/>
      </c>
      <c r="I123" s="68" t="str">
        <f>IFERROR(INDEX([1]Current!$F$12:$AI$1281,MATCH($G123,[1]Current!$E$12:$E$1281,0),MATCH($O119,[1]Current!$F$5:$AI$5,0)+1),IFERROR(INDEX([1]Infrastructure!$F$12:$AF$1281,MATCH($G123,[1]Infrastructure!$E$12:$E$1281,0),MATCH($O119,[1]Infrastructure!$F$5:$AF$5,0)+1),IFERROR(INDEX('[1]Allocations-in-Kind'!$F$12:$AI$1281,MATCH($G123,'[1]Allocations-in-Kind'!$E$12:$E$1281,0),MATCH($O119,'[1]Allocations-in-Kind'!$F$5:$AI$5,0)+1),"")))</f>
        <v/>
      </c>
      <c r="J123" s="68" t="str">
        <f>IFERROR(INDEX([1]Current!$F$12:$AI$1281,MATCH($G123,[1]Current!$E$12:$E$1281,0),MATCH($O119,[1]Current!$F$5:$AI$5,0)+2),IFERROR(INDEX([1]Infrastructure!$F$12:$AF$1281,MATCH($G123,[1]Infrastructure!$E$12:$E$1281,0),MATCH($O119,[1]Infrastructure!$F$5:$AF$5,0)+2),IFERROR(INDEX('[1]Allocations-in-Kind'!$F$12:$AI$1281,MATCH($G123,'[1]Allocations-in-Kind'!$E$12:$E$1281,0),MATCH($O119,'[1]Allocations-in-Kind'!$F$5:$AI$5,0)+2),"")))</f>
        <v/>
      </c>
      <c r="M123" s="109">
        <f t="shared" ref="M123" si="97">IF(LEN(D119)&gt;2,IF(LEN(G123)&gt;2,1,0),0)</f>
        <v>0</v>
      </c>
    </row>
    <row r="124" spans="1:19" ht="15" hidden="1" customHeight="1" x14ac:dyDescent="0.2">
      <c r="C124" s="186"/>
      <c r="D124" s="188"/>
      <c r="E124" s="202" t="str">
        <f>IFERROR(INDEX([1]Settings!$AE$4:$BF$200,MATCH($A124,[1]Settings!$AK$4:$AK$200,0),1),"")</f>
        <v>Comprehensive Agricultural Support Programme Grant</v>
      </c>
      <c r="F124" s="203" t="str">
        <f>IFERROR(INDEX([1]Settings!$AE$4:$BF$200,MATCH($A124,[1]Settings!$AK$4:$AK$200,0),1),"")</f>
        <v>Comprehensive Agricultural Support Programme Grant</v>
      </c>
      <c r="G124" s="110"/>
      <c r="H124" s="68" t="str">
        <f>IFERROR(INDEX([1]Current!$F$12:$AI$1281,MATCH($G124,[1]Current!$E$12:$E$1281,0),MATCH($O119,[1]Current!$F$5:$AI$5,0)),IFERROR(INDEX([1]Infrastructure!$F$12:$AF$1281,MATCH($G124,[1]Infrastructure!$E$12:$E$1281,0),MATCH($O119,[1]Infrastructure!$F$5:$AF$5,0)),IFERROR(INDEX('[1]Allocations-in-Kind'!$F$12:$AI$1281,MATCH($G124,'[1]Allocations-in-Kind'!$E$12:$E$1281,0),MATCH($O119,'[1]Allocations-in-Kind'!$F$5:$AI$5,0)),"")))</f>
        <v/>
      </c>
      <c r="I124" s="68" t="str">
        <f>IFERROR(INDEX([1]Current!$F$12:$AI$1281,MATCH($G124,[1]Current!$E$12:$E$1281,0),MATCH($O119,[1]Current!$F$5:$AI$5,0)+1),IFERROR(INDEX([1]Infrastructure!$F$12:$AF$1281,MATCH($G124,[1]Infrastructure!$E$12:$E$1281,0),MATCH($O119,[1]Infrastructure!$F$5:$AF$5,0)+1),IFERROR(INDEX('[1]Allocations-in-Kind'!$F$12:$AI$1281,MATCH($G124,'[1]Allocations-in-Kind'!$E$12:$E$1281,0),MATCH($O119,'[1]Allocations-in-Kind'!$F$5:$AI$5,0)+1),"")))</f>
        <v/>
      </c>
      <c r="J124" s="68" t="str">
        <f>IFERROR(INDEX([1]Current!$F$12:$AI$1281,MATCH($G124,[1]Current!$E$12:$E$1281,0),MATCH($O119,[1]Current!$F$5:$AI$5,0)+2),IFERROR(INDEX([1]Infrastructure!$F$12:$AF$1281,MATCH($G124,[1]Infrastructure!$E$12:$E$1281,0),MATCH($O119,[1]Infrastructure!$F$5:$AF$5,0)+2),IFERROR(INDEX('[1]Allocations-in-Kind'!$F$12:$AI$1281,MATCH($G124,'[1]Allocations-in-Kind'!$E$12:$E$1281,0),MATCH($O119,'[1]Allocations-in-Kind'!$F$5:$AI$5,0)+2),"")))</f>
        <v/>
      </c>
      <c r="M124" s="109">
        <f t="shared" ref="M124" si="98">IF(LEN(D119)&gt;2,IF(LEN(G124)&gt;2,1,0),0)</f>
        <v>0</v>
      </c>
    </row>
    <row r="125" spans="1:19" ht="15" hidden="1" customHeight="1" x14ac:dyDescent="0.2">
      <c r="C125" s="186"/>
      <c r="D125" s="188"/>
      <c r="E125" s="202" t="str">
        <f>IFERROR(INDEX([1]Settings!$AE$4:$BF$200,MATCH($A125,[1]Settings!$AK$4:$AK$200,0),1),"")</f>
        <v>Comprehensive Agricultural Support Programme Grant</v>
      </c>
      <c r="F125" s="203" t="str">
        <f>IFERROR(INDEX([1]Settings!$AE$4:$BF$200,MATCH($A125,[1]Settings!$AK$4:$AK$200,0),1),"")</f>
        <v>Comprehensive Agricultural Support Programme Grant</v>
      </c>
      <c r="G125" s="110"/>
      <c r="H125" s="68" t="str">
        <f>IFERROR(INDEX([1]Current!$F$12:$AI$1281,MATCH($G125,[1]Current!$E$12:$E$1281,0),MATCH($O119,[1]Current!$F$5:$AI$5,0)),IFERROR(INDEX([1]Infrastructure!$F$12:$AF$1281,MATCH($G125,[1]Infrastructure!$E$12:$E$1281,0),MATCH($O119,[1]Infrastructure!$F$5:$AF$5,0)),IFERROR(INDEX('[1]Allocations-in-Kind'!$F$12:$AI$1281,MATCH($G125,'[1]Allocations-in-Kind'!$E$12:$E$1281,0),MATCH($O119,'[1]Allocations-in-Kind'!$F$5:$AI$5,0)),"")))</f>
        <v/>
      </c>
      <c r="I125" s="68" t="str">
        <f>IFERROR(INDEX([1]Current!$F$12:$AI$1281,MATCH($G125,[1]Current!$E$12:$E$1281,0),MATCH($O119,[1]Current!$F$5:$AI$5,0)+1),IFERROR(INDEX([1]Infrastructure!$F$12:$AF$1281,MATCH($G125,[1]Infrastructure!$E$12:$E$1281,0),MATCH($O119,[1]Infrastructure!$F$5:$AF$5,0)+1),IFERROR(INDEX('[1]Allocations-in-Kind'!$F$12:$AI$1281,MATCH($G125,'[1]Allocations-in-Kind'!$E$12:$E$1281,0),MATCH($O119,'[1]Allocations-in-Kind'!$F$5:$AI$5,0)+1),"")))</f>
        <v/>
      </c>
      <c r="J125" s="68" t="str">
        <f>IFERROR(INDEX([1]Current!$F$12:$AI$1281,MATCH($G125,[1]Current!$E$12:$E$1281,0),MATCH($O119,[1]Current!$F$5:$AI$5,0)+2),IFERROR(INDEX([1]Infrastructure!$F$12:$AF$1281,MATCH($G125,[1]Infrastructure!$E$12:$E$1281,0),MATCH($O119,[1]Infrastructure!$F$5:$AF$5,0)+2),IFERROR(INDEX('[1]Allocations-in-Kind'!$F$12:$AI$1281,MATCH($G125,'[1]Allocations-in-Kind'!$E$12:$E$1281,0),MATCH($O119,'[1]Allocations-in-Kind'!$F$5:$AI$5,0)+2),"")))</f>
        <v/>
      </c>
      <c r="M125" s="109">
        <f t="shared" ref="M125" si="99">IF(LEN(D119)&gt;2,IF(LEN(G125)&gt;2,1,0),0)</f>
        <v>0</v>
      </c>
    </row>
    <row r="126" spans="1:19" ht="15" hidden="1" customHeight="1" x14ac:dyDescent="0.2">
      <c r="C126" s="186"/>
      <c r="D126" s="188"/>
      <c r="E126" s="202" t="str">
        <f>IFERROR(INDEX([1]Settings!$AE$4:$BF$200,MATCH($A126,[1]Settings!$AK$4:$AK$200,0),1),"")</f>
        <v>Comprehensive Agricultural Support Programme Grant</v>
      </c>
      <c r="F126" s="203" t="str">
        <f>IFERROR(INDEX([1]Settings!$AE$4:$BF$200,MATCH($A126,[1]Settings!$AK$4:$AK$200,0),1),"")</f>
        <v>Comprehensive Agricultural Support Programme Grant</v>
      </c>
      <c r="G126" s="110"/>
      <c r="H126" s="68" t="str">
        <f>IFERROR(INDEX([1]Current!$F$12:$AI$1281,MATCH($G126,[1]Current!$E$12:$E$1281,0),MATCH($O119,[1]Current!$F$5:$AI$5,0)),IFERROR(INDEX([1]Infrastructure!$F$12:$AF$1281,MATCH($G126,[1]Infrastructure!$E$12:$E$1281,0),MATCH($O119,[1]Infrastructure!$F$5:$AF$5,0)),IFERROR(INDEX('[1]Allocations-in-Kind'!$F$12:$AI$1281,MATCH($G126,'[1]Allocations-in-Kind'!$E$12:$E$1281,0),MATCH($O119,'[1]Allocations-in-Kind'!$F$5:$AI$5,0)),"")))</f>
        <v/>
      </c>
      <c r="I126" s="68" t="str">
        <f>IFERROR(INDEX([1]Current!$F$12:$AI$1281,MATCH($G126,[1]Current!$E$12:$E$1281,0),MATCH($O119,[1]Current!$F$5:$AI$5,0)+1),IFERROR(INDEX([1]Infrastructure!$F$12:$AF$1281,MATCH($G126,[1]Infrastructure!$E$12:$E$1281,0),MATCH($O119,[1]Infrastructure!$F$5:$AF$5,0)+1),IFERROR(INDEX('[1]Allocations-in-Kind'!$F$12:$AI$1281,MATCH($G126,'[1]Allocations-in-Kind'!$E$12:$E$1281,0),MATCH($O119,'[1]Allocations-in-Kind'!$F$5:$AI$5,0)+1),"")))</f>
        <v/>
      </c>
      <c r="J126" s="68" t="str">
        <f>IFERROR(INDEX([1]Current!$F$12:$AI$1281,MATCH($G126,[1]Current!$E$12:$E$1281,0),MATCH($O119,[1]Current!$F$5:$AI$5,0)+2),IFERROR(INDEX([1]Infrastructure!$F$12:$AF$1281,MATCH($G126,[1]Infrastructure!$E$12:$E$1281,0),MATCH($O119,[1]Infrastructure!$F$5:$AF$5,0)+2),IFERROR(INDEX('[1]Allocations-in-Kind'!$F$12:$AI$1281,MATCH($G126,'[1]Allocations-in-Kind'!$E$12:$E$1281,0),MATCH($O119,'[1]Allocations-in-Kind'!$F$5:$AI$5,0)+2),"")))</f>
        <v/>
      </c>
      <c r="M126" s="109">
        <f t="shared" ref="M126" si="100">IF(LEN(D119)&gt;2,IF(LEN(G126)&gt;2,1,0),0)</f>
        <v>0</v>
      </c>
    </row>
    <row r="127" spans="1:19" ht="15" hidden="1" customHeight="1" x14ac:dyDescent="0.2">
      <c r="C127" s="186"/>
      <c r="D127" s="188"/>
      <c r="E127" s="202" t="str">
        <f>IFERROR(INDEX([1]Settings!$AE$4:$BF$200,MATCH($A127,[1]Settings!$AK$4:$AK$200,0),1),"")</f>
        <v>Comprehensive Agricultural Support Programme Grant</v>
      </c>
      <c r="F127" s="203" t="str">
        <f>IFERROR(INDEX([1]Settings!$AE$4:$BF$200,MATCH($A127,[1]Settings!$AK$4:$AK$200,0),1),"")</f>
        <v>Comprehensive Agricultural Support Programme Grant</v>
      </c>
      <c r="G127" s="110"/>
      <c r="H127" s="68" t="str">
        <f>IFERROR(INDEX([1]Current!$F$12:$AI$1281,MATCH($G127,[1]Current!$E$12:$E$1281,0),MATCH($O119,[1]Current!$F$5:$AI$5,0)),IFERROR(INDEX([1]Infrastructure!$F$12:$AF$1281,MATCH($G127,[1]Infrastructure!$E$12:$E$1281,0),MATCH($O119,[1]Infrastructure!$F$5:$AF$5,0)),IFERROR(INDEX('[1]Allocations-in-Kind'!$F$12:$AI$1281,MATCH($G127,'[1]Allocations-in-Kind'!$E$12:$E$1281,0),MATCH($O119,'[1]Allocations-in-Kind'!$F$5:$AI$5,0)),"")))</f>
        <v/>
      </c>
      <c r="I127" s="68" t="str">
        <f>IFERROR(INDEX([1]Current!$F$12:$AI$1281,MATCH($G127,[1]Current!$E$12:$E$1281,0),MATCH($O119,[1]Current!$F$5:$AI$5,0)+1),IFERROR(INDEX([1]Infrastructure!$F$12:$AF$1281,MATCH($G127,[1]Infrastructure!$E$12:$E$1281,0),MATCH($O119,[1]Infrastructure!$F$5:$AF$5,0)+1),IFERROR(INDEX('[1]Allocations-in-Kind'!$F$12:$AI$1281,MATCH($G127,'[1]Allocations-in-Kind'!$E$12:$E$1281,0),MATCH($O119,'[1]Allocations-in-Kind'!$F$5:$AI$5,0)+1),"")))</f>
        <v/>
      </c>
      <c r="J127" s="68" t="str">
        <f>IFERROR(INDEX([1]Current!$F$12:$AI$1281,MATCH($G127,[1]Current!$E$12:$E$1281,0),MATCH($O119,[1]Current!$F$5:$AI$5,0)+2),IFERROR(INDEX([1]Infrastructure!$F$12:$AF$1281,MATCH($G127,[1]Infrastructure!$E$12:$E$1281,0),MATCH($O119,[1]Infrastructure!$F$5:$AF$5,0)+2),IFERROR(INDEX('[1]Allocations-in-Kind'!$F$12:$AI$1281,MATCH($G127,'[1]Allocations-in-Kind'!$E$12:$E$1281,0),MATCH($O119,'[1]Allocations-in-Kind'!$F$5:$AI$5,0)+2),"")))</f>
        <v/>
      </c>
      <c r="M127" s="109">
        <f t="shared" ref="M127" si="101">IF(LEN(D119)&gt;2,IF(LEN(G127)&gt;2,1,0),0)</f>
        <v>0</v>
      </c>
    </row>
    <row r="128" spans="1:19" ht="15" hidden="1" customHeight="1" x14ac:dyDescent="0.2">
      <c r="C128" s="186"/>
      <c r="D128" s="188"/>
      <c r="E128" s="202" t="str">
        <f>IFERROR(INDEX([1]Settings!$AE$4:$BF$200,MATCH($A128,[1]Settings!$AK$4:$AK$200,0),1),"")</f>
        <v>Comprehensive Agricultural Support Programme Grant</v>
      </c>
      <c r="F128" s="203" t="str">
        <f>IFERROR(INDEX([1]Settings!$AE$4:$BF$200,MATCH($A128,[1]Settings!$AK$4:$AK$200,0),1),"")</f>
        <v>Comprehensive Agricultural Support Programme Grant</v>
      </c>
      <c r="G128" s="110"/>
      <c r="H128" s="68" t="str">
        <f>IFERROR(INDEX([1]Current!$F$12:$AI$1281,MATCH($G128,[1]Current!$E$12:$E$1281,0),MATCH($O119,[1]Current!$F$5:$AI$5,0)),IFERROR(INDEX([1]Infrastructure!$F$12:$AF$1281,MATCH($G128,[1]Infrastructure!$E$12:$E$1281,0),MATCH($O119,[1]Infrastructure!$F$5:$AF$5,0)),IFERROR(INDEX('[1]Allocations-in-Kind'!$F$12:$AI$1281,MATCH($G128,'[1]Allocations-in-Kind'!$E$12:$E$1281,0),MATCH($O119,'[1]Allocations-in-Kind'!$F$5:$AI$5,0)),"")))</f>
        <v/>
      </c>
      <c r="I128" s="68" t="str">
        <f>IFERROR(INDEX([1]Current!$F$12:$AI$1281,MATCH($G128,[1]Current!$E$12:$E$1281,0),MATCH($O119,[1]Current!$F$5:$AI$5,0)+1),IFERROR(INDEX([1]Infrastructure!$F$12:$AF$1281,MATCH($G128,[1]Infrastructure!$E$12:$E$1281,0),MATCH($O119,[1]Infrastructure!$F$5:$AF$5,0)+1),IFERROR(INDEX('[1]Allocations-in-Kind'!$F$12:$AI$1281,MATCH($G128,'[1]Allocations-in-Kind'!$E$12:$E$1281,0),MATCH($O119,'[1]Allocations-in-Kind'!$F$5:$AI$5,0)+1),"")))</f>
        <v/>
      </c>
      <c r="J128" s="68" t="str">
        <f>IFERROR(INDEX([1]Current!$F$12:$AI$1281,MATCH($G128,[1]Current!$E$12:$E$1281,0),MATCH($O119,[1]Current!$F$5:$AI$5,0)+2),IFERROR(INDEX([1]Infrastructure!$F$12:$AF$1281,MATCH($G128,[1]Infrastructure!$E$12:$E$1281,0),MATCH($O119,[1]Infrastructure!$F$5:$AF$5,0)+2),IFERROR(INDEX('[1]Allocations-in-Kind'!$F$12:$AI$1281,MATCH($G128,'[1]Allocations-in-Kind'!$E$12:$E$1281,0),MATCH($O119,'[1]Allocations-in-Kind'!$F$5:$AI$5,0)+2),"")))</f>
        <v/>
      </c>
      <c r="M128" s="109">
        <f t="shared" si="71"/>
        <v>0</v>
      </c>
    </row>
    <row r="129" spans="1:19" ht="15" hidden="1" customHeight="1" x14ac:dyDescent="0.2">
      <c r="C129" s="187"/>
      <c r="D129" s="189"/>
      <c r="E129" s="204" t="str">
        <f>IFERROR(INDEX([1]Settings!$AE$4:$BF$200,MATCH($A129,[1]Settings!$AK$4:$AK$200,0),1),"")</f>
        <v>Comprehensive Agricultural Support Programme Grant</v>
      </c>
      <c r="F129" s="205" t="str">
        <f>IFERROR(INDEX([1]Settings!$AE$4:$BF$200,MATCH($A129,[1]Settings!$AK$4:$AK$200,0),1),"")</f>
        <v>Comprehensive Agricultural Support Programme Grant</v>
      </c>
      <c r="G129" s="111" t="s">
        <v>10</v>
      </c>
      <c r="H129" s="112">
        <f>SUM(H119:H128)</f>
        <v>0</v>
      </c>
      <c r="I129" s="112">
        <f>SUM(I119:I128)</f>
        <v>0</v>
      </c>
      <c r="J129" s="112">
        <f>SUM(J119:J128)</f>
        <v>0</v>
      </c>
      <c r="M129" s="109">
        <f t="shared" ref="M129" si="102">M119</f>
        <v>0</v>
      </c>
    </row>
    <row r="130" spans="1:19" ht="15" hidden="1" customHeight="1" x14ac:dyDescent="0.2">
      <c r="A130" s="104">
        <v>12</v>
      </c>
      <c r="C130" s="186" t="str">
        <f>_xlfn.IFNA(INDEX([1]Settings!$AE$4:$BF$200,MATCH($A130,[1]Settings!$AP$4:$AP$200,0),2),"")
&amp; CHAR(10) &amp; _xlfn.IFNA("(Vote " &amp; INDEX([1]Settings!$AE$4:$BF$200,MATCH($A130,[1]Settings!$AP$4:$AP$200,0),3) &amp; ")","")</f>
        <v xml:space="preserve">
</v>
      </c>
      <c r="D130" s="188" t="str">
        <f>IF(S130=1,CONCATENATE("(" &amp; $R130&amp; ") ",IFERROR(INDEX([1]Settings!$AE$4:$BF$200,MATCH($A130,[1]Settings!$AP$4:$AP$200,0),1),"")),IFERROR(INDEX([1]Settings!$AE$4:$BF$200,MATCH($A130,[1]Settings!$AP$4:$AP$200,0),1),""))</f>
        <v/>
      </c>
      <c r="E130" s="202" t="str">
        <f>TRIM(IFERROR(INDEX([1]Settings!$AE$4:$BF$200,MATCH($O130,[1]Settings!$AV$4:$AV$200,0),24),""))&amp;"."</f>
        <v>.</v>
      </c>
      <c r="F130" s="203" t="str">
        <f>IFERROR(INDEX([1]Settings!$AE$4:$BF$200,MATCH($O130,[1]Settings!$AV$4:$AV$200,0),20),"")</f>
        <v/>
      </c>
      <c r="G130" s="110"/>
      <c r="H130" s="68" t="str">
        <f>IFERROR(INDEX([1]Current!$F$12:$AI$1281,MATCH($G130,[1]Current!$E$12:$E$1281,0),MATCH($O130,[1]Current!$F$5:$AI$5,0)),IFERROR(INDEX([1]Infrastructure!$F$12:$AF$1281,MATCH($G130,[1]Infrastructure!$E$12:$E$1281,0),MATCH($O130,[1]Infrastructure!$F$5:$AF$5,0)),IFERROR(INDEX('[1]Allocations-in-Kind'!$F$12:$AI$1281,MATCH($G130,'[1]Allocations-in-Kind'!$E$12:$E$1281,0),MATCH($O130,'[1]Allocations-in-Kind'!$F$5:$AI$5,0)),"")))</f>
        <v/>
      </c>
      <c r="I130" s="68" t="str">
        <f>IFERROR(INDEX([1]Current!$F$12:$AI$1281,MATCH($G130,[1]Current!$E$12:$E$1281,0),MATCH($O130,[1]Current!$F$5:$AI$5,0)+1),IFERROR(INDEX([1]Infrastructure!$F$12:$AF$1281,MATCH($G130,[1]Infrastructure!$E$12:$E$1281,0),MATCH($O130,[1]Infrastructure!$F$5:$AF$5,0)+1),IFERROR(INDEX('[1]Allocations-in-Kind'!$F$12:$AI$1281,MATCH($G130,'[1]Allocations-in-Kind'!$E$12:$E$1281,0),MATCH($O130,'[1]Allocations-in-Kind'!$F$5:$AI$5,0)+1),"")))</f>
        <v/>
      </c>
      <c r="J130" s="68" t="str">
        <f>IFERROR(INDEX([1]Current!$F$12:$AI$1281,MATCH($G130,[1]Current!$E$12:$E$1281,0),MATCH($O130,[1]Current!$F$5:$AI$5,0)+2),IFERROR(INDEX([1]Infrastructure!$F$12:$AF$1281,MATCH($G130,[1]Infrastructure!$E$12:$E$1281,0),MATCH($O130,[1]Infrastructure!$F$5:$AF$5,0)+2),IFERROR(INDEX('[1]Allocations-in-Kind'!$F$12:$AI$1281,MATCH($G130,'[1]Allocations-in-Kind'!$E$12:$E$1281,0),MATCH($O130,'[1]Allocations-in-Kind'!$F$5:$AI$5,0)+2),"")))</f>
        <v/>
      </c>
      <c r="M130" s="109">
        <f t="shared" ref="M130" si="103">IF(LEN(D130)&gt;2,IF(LEN(G130)&gt;2,1,0),0)</f>
        <v>0</v>
      </c>
      <c r="O130" s="105" t="str">
        <f>IFERROR(INDEX([1]Settings!$AE$4:$BF$200,MATCH($A130,[1]Settings!$AP$4:$AP$200,0),1),"")</f>
        <v/>
      </c>
      <c r="Q130" s="105">
        <f>IF(LEN(C130)&lt;2,0,IF(C130=C119,Q119+1,1))</f>
        <v>0</v>
      </c>
      <c r="R130" s="105" t="str">
        <f>IFERROR(LOWER(RIGHT(LEFT(ADDRESS(1,Q130),2))),"")</f>
        <v/>
      </c>
      <c r="S130" s="105">
        <f>IF(Q130&gt;1,1,IF(Q141&gt;1,1,0))</f>
        <v>0</v>
      </c>
    </row>
    <row r="131" spans="1:19" ht="15" hidden="1" customHeight="1" x14ac:dyDescent="0.2">
      <c r="C131" s="186"/>
      <c r="D131" s="188"/>
      <c r="E131" s="202" t="str">
        <f>IFERROR(INDEX([1]Settings!$AE$4:$BF$200,MATCH($A131,[1]Settings!$AK$4:$AK$200,0),1),"")</f>
        <v>Comprehensive Agricultural Support Programme Grant</v>
      </c>
      <c r="F131" s="203" t="str">
        <f>IFERROR(INDEX([1]Settings!$AE$4:$BF$200,MATCH($A131,[1]Settings!$AK$4:$AK$200,0),1),"")</f>
        <v>Comprehensive Agricultural Support Programme Grant</v>
      </c>
      <c r="G131" s="110"/>
      <c r="H131" s="68" t="str">
        <f>IFERROR(INDEX([1]Current!$F$12:$AI$1281,MATCH($G131,[1]Current!$E$12:$E$1281,0),MATCH($O130,[1]Current!$F$5:$AI$5,0)),IFERROR(INDEX([1]Infrastructure!$F$12:$AF$1281,MATCH($G131,[1]Infrastructure!$E$12:$E$1281,0),MATCH($O130,[1]Infrastructure!$F$5:$AF$5,0)),IFERROR(INDEX('[1]Allocations-in-Kind'!$F$12:$AI$1281,MATCH($G131,'[1]Allocations-in-Kind'!$E$12:$E$1281,0),MATCH($O130,'[1]Allocations-in-Kind'!$F$5:$AI$5,0)),"")))</f>
        <v/>
      </c>
      <c r="I131" s="68" t="str">
        <f>IFERROR(INDEX([1]Current!$F$12:$AI$1281,MATCH($G131,[1]Current!$E$12:$E$1281,0),MATCH($O130,[1]Current!$F$5:$AI$5,0)+1),IFERROR(INDEX([1]Infrastructure!$F$12:$AF$1281,MATCH($G131,[1]Infrastructure!$E$12:$E$1281,0),MATCH($O130,[1]Infrastructure!$F$5:$AF$5,0)+1),IFERROR(INDEX('[1]Allocations-in-Kind'!$F$12:$AI$1281,MATCH($G131,'[1]Allocations-in-Kind'!$E$12:$E$1281,0),MATCH($O130,'[1]Allocations-in-Kind'!$F$5:$AI$5,0)+1),"")))</f>
        <v/>
      </c>
      <c r="J131" s="68" t="str">
        <f>IFERROR(INDEX([1]Current!$F$12:$AI$1281,MATCH($G131,[1]Current!$E$12:$E$1281,0),MATCH($O130,[1]Current!$F$5:$AI$5,0)+2),IFERROR(INDEX([1]Infrastructure!$F$12:$AF$1281,MATCH($G131,[1]Infrastructure!$E$12:$E$1281,0),MATCH($O130,[1]Infrastructure!$F$5:$AF$5,0)+2),IFERROR(INDEX('[1]Allocations-in-Kind'!$F$12:$AI$1281,MATCH($G131,'[1]Allocations-in-Kind'!$E$12:$E$1281,0),MATCH($O130,'[1]Allocations-in-Kind'!$F$5:$AI$5,0)+2),"")))</f>
        <v/>
      </c>
      <c r="M131" s="109">
        <f t="shared" ref="M131" si="104">IF(LEN(D130)&gt;2,IF(LEN(G131)&gt;2,1,0),0)</f>
        <v>0</v>
      </c>
    </row>
    <row r="132" spans="1:19" ht="15" hidden="1" customHeight="1" x14ac:dyDescent="0.2">
      <c r="C132" s="186"/>
      <c r="D132" s="188"/>
      <c r="E132" s="202" t="str">
        <f>IFERROR(INDEX([1]Settings!$AE$4:$BF$200,MATCH($A132,[1]Settings!$AK$4:$AK$200,0),1),"")</f>
        <v>Comprehensive Agricultural Support Programme Grant</v>
      </c>
      <c r="F132" s="203" t="str">
        <f>IFERROR(INDEX([1]Settings!$AE$4:$BF$200,MATCH($A132,[1]Settings!$AK$4:$AK$200,0),1),"")</f>
        <v>Comprehensive Agricultural Support Programme Grant</v>
      </c>
      <c r="G132" s="110"/>
      <c r="H132" s="68" t="str">
        <f>IFERROR(INDEX([1]Current!$F$12:$AI$1281,MATCH($G132,[1]Current!$E$12:$E$1281,0),MATCH($O130,[1]Current!$F$5:$AI$5,0)),IFERROR(INDEX([1]Infrastructure!$F$12:$AF$1281,MATCH($G132,[1]Infrastructure!$E$12:$E$1281,0),MATCH($O130,[1]Infrastructure!$F$5:$AF$5,0)),IFERROR(INDEX('[1]Allocations-in-Kind'!$F$12:$AI$1281,MATCH($G132,'[1]Allocations-in-Kind'!$E$12:$E$1281,0),MATCH($O130,'[1]Allocations-in-Kind'!$F$5:$AI$5,0)),"")))</f>
        <v/>
      </c>
      <c r="I132" s="68" t="str">
        <f>IFERROR(INDEX([1]Current!$F$12:$AI$1281,MATCH($G132,[1]Current!$E$12:$E$1281,0),MATCH($O130,[1]Current!$F$5:$AI$5,0)+1),IFERROR(INDEX([1]Infrastructure!$F$12:$AF$1281,MATCH($G132,[1]Infrastructure!$E$12:$E$1281,0),MATCH($O130,[1]Infrastructure!$F$5:$AF$5,0)+1),IFERROR(INDEX('[1]Allocations-in-Kind'!$F$12:$AI$1281,MATCH($G132,'[1]Allocations-in-Kind'!$E$12:$E$1281,0),MATCH($O130,'[1]Allocations-in-Kind'!$F$5:$AI$5,0)+1),"")))</f>
        <v/>
      </c>
      <c r="J132" s="68" t="str">
        <f>IFERROR(INDEX([1]Current!$F$12:$AI$1281,MATCH($G132,[1]Current!$E$12:$E$1281,0),MATCH($O130,[1]Current!$F$5:$AI$5,0)+2),IFERROR(INDEX([1]Infrastructure!$F$12:$AF$1281,MATCH($G132,[1]Infrastructure!$E$12:$E$1281,0),MATCH($O130,[1]Infrastructure!$F$5:$AF$5,0)+2),IFERROR(INDEX('[1]Allocations-in-Kind'!$F$12:$AI$1281,MATCH($G132,'[1]Allocations-in-Kind'!$E$12:$E$1281,0),MATCH($O130,'[1]Allocations-in-Kind'!$F$5:$AI$5,0)+2),"")))</f>
        <v/>
      </c>
      <c r="M132" s="109">
        <f t="shared" ref="M132" si="105">IF(LEN(D130)&gt;2,IF(LEN(G132)&gt;2,1,0),0)</f>
        <v>0</v>
      </c>
    </row>
    <row r="133" spans="1:19" ht="15" hidden="1" customHeight="1" x14ac:dyDescent="0.2">
      <c r="C133" s="186"/>
      <c r="D133" s="188"/>
      <c r="E133" s="202" t="str">
        <f>IFERROR(INDEX([1]Settings!$AE$4:$BF$200,MATCH($A133,[1]Settings!$AK$4:$AK$200,0),1),"")</f>
        <v>Comprehensive Agricultural Support Programme Grant</v>
      </c>
      <c r="F133" s="203" t="str">
        <f>IFERROR(INDEX([1]Settings!$AE$4:$BF$200,MATCH($A133,[1]Settings!$AK$4:$AK$200,0),1),"")</f>
        <v>Comprehensive Agricultural Support Programme Grant</v>
      </c>
      <c r="G133" s="110"/>
      <c r="H133" s="68" t="str">
        <f>IFERROR(INDEX([1]Current!$F$12:$AI$1281,MATCH($G133,[1]Current!$E$12:$E$1281,0),MATCH($O130,[1]Current!$F$5:$AI$5,0)),IFERROR(INDEX([1]Infrastructure!$F$12:$AF$1281,MATCH($G133,[1]Infrastructure!$E$12:$E$1281,0),MATCH($O130,[1]Infrastructure!$F$5:$AF$5,0)),IFERROR(INDEX('[1]Allocations-in-Kind'!$F$12:$AI$1281,MATCH($G133,'[1]Allocations-in-Kind'!$E$12:$E$1281,0),MATCH($O130,'[1]Allocations-in-Kind'!$F$5:$AI$5,0)),"")))</f>
        <v/>
      </c>
      <c r="I133" s="68" t="str">
        <f>IFERROR(INDEX([1]Current!$F$12:$AI$1281,MATCH($G133,[1]Current!$E$12:$E$1281,0),MATCH($O130,[1]Current!$F$5:$AI$5,0)+1),IFERROR(INDEX([1]Infrastructure!$F$12:$AF$1281,MATCH($G133,[1]Infrastructure!$E$12:$E$1281,0),MATCH($O130,[1]Infrastructure!$F$5:$AF$5,0)+1),IFERROR(INDEX('[1]Allocations-in-Kind'!$F$12:$AI$1281,MATCH($G133,'[1]Allocations-in-Kind'!$E$12:$E$1281,0),MATCH($O130,'[1]Allocations-in-Kind'!$F$5:$AI$5,0)+1),"")))</f>
        <v/>
      </c>
      <c r="J133" s="68" t="str">
        <f>IFERROR(INDEX([1]Current!$F$12:$AI$1281,MATCH($G133,[1]Current!$E$12:$E$1281,0),MATCH($O130,[1]Current!$F$5:$AI$5,0)+2),IFERROR(INDEX([1]Infrastructure!$F$12:$AF$1281,MATCH($G133,[1]Infrastructure!$E$12:$E$1281,0),MATCH($O130,[1]Infrastructure!$F$5:$AF$5,0)+2),IFERROR(INDEX('[1]Allocations-in-Kind'!$F$12:$AI$1281,MATCH($G133,'[1]Allocations-in-Kind'!$E$12:$E$1281,0),MATCH($O130,'[1]Allocations-in-Kind'!$F$5:$AI$5,0)+2),"")))</f>
        <v/>
      </c>
      <c r="M133" s="109">
        <f t="shared" ref="M133" si="106">IF(LEN(D130)&gt;2,IF(LEN(G133)&gt;2,1,0),0)</f>
        <v>0</v>
      </c>
    </row>
    <row r="134" spans="1:19" ht="15" hidden="1" customHeight="1" x14ac:dyDescent="0.2">
      <c r="C134" s="186"/>
      <c r="D134" s="188"/>
      <c r="E134" s="202" t="str">
        <f>IFERROR(INDEX([1]Settings!$AE$4:$BF$200,MATCH($A134,[1]Settings!$AK$4:$AK$200,0),1),"")</f>
        <v>Comprehensive Agricultural Support Programme Grant</v>
      </c>
      <c r="F134" s="203" t="str">
        <f>IFERROR(INDEX([1]Settings!$AE$4:$BF$200,MATCH($A134,[1]Settings!$AK$4:$AK$200,0),1),"")</f>
        <v>Comprehensive Agricultural Support Programme Grant</v>
      </c>
      <c r="G134" s="110"/>
      <c r="H134" s="68" t="str">
        <f>IFERROR(INDEX([1]Current!$F$12:$AI$1281,MATCH($G134,[1]Current!$E$12:$E$1281,0),MATCH($O130,[1]Current!$F$5:$AI$5,0)),IFERROR(INDEX([1]Infrastructure!$F$12:$AF$1281,MATCH($G134,[1]Infrastructure!$E$12:$E$1281,0),MATCH($O130,[1]Infrastructure!$F$5:$AF$5,0)),IFERROR(INDEX('[1]Allocations-in-Kind'!$F$12:$AI$1281,MATCH($G134,'[1]Allocations-in-Kind'!$E$12:$E$1281,0),MATCH($O130,'[1]Allocations-in-Kind'!$F$5:$AI$5,0)),"")))</f>
        <v/>
      </c>
      <c r="I134" s="68" t="str">
        <f>IFERROR(INDEX([1]Current!$F$12:$AI$1281,MATCH($G134,[1]Current!$E$12:$E$1281,0),MATCH($O130,[1]Current!$F$5:$AI$5,0)+1),IFERROR(INDEX([1]Infrastructure!$F$12:$AF$1281,MATCH($G134,[1]Infrastructure!$E$12:$E$1281,0),MATCH($O130,[1]Infrastructure!$F$5:$AF$5,0)+1),IFERROR(INDEX('[1]Allocations-in-Kind'!$F$12:$AI$1281,MATCH($G134,'[1]Allocations-in-Kind'!$E$12:$E$1281,0),MATCH($O130,'[1]Allocations-in-Kind'!$F$5:$AI$5,0)+1),"")))</f>
        <v/>
      </c>
      <c r="J134" s="68" t="str">
        <f>IFERROR(INDEX([1]Current!$F$12:$AI$1281,MATCH($G134,[1]Current!$E$12:$E$1281,0),MATCH($O130,[1]Current!$F$5:$AI$5,0)+2),IFERROR(INDEX([1]Infrastructure!$F$12:$AF$1281,MATCH($G134,[1]Infrastructure!$E$12:$E$1281,0),MATCH($O130,[1]Infrastructure!$F$5:$AF$5,0)+2),IFERROR(INDEX('[1]Allocations-in-Kind'!$F$12:$AI$1281,MATCH($G134,'[1]Allocations-in-Kind'!$E$12:$E$1281,0),MATCH($O130,'[1]Allocations-in-Kind'!$F$5:$AI$5,0)+2),"")))</f>
        <v/>
      </c>
      <c r="M134" s="109">
        <f t="shared" ref="M134" si="107">IF(LEN(D130)&gt;2,IF(LEN(G134)&gt;2,1,0),0)</f>
        <v>0</v>
      </c>
    </row>
    <row r="135" spans="1:19" ht="15" hidden="1" customHeight="1" x14ac:dyDescent="0.2">
      <c r="C135" s="186"/>
      <c r="D135" s="188"/>
      <c r="E135" s="202" t="str">
        <f>IFERROR(INDEX([1]Settings!$AE$4:$BF$200,MATCH($A135,[1]Settings!$AK$4:$AK$200,0),1),"")</f>
        <v>Comprehensive Agricultural Support Programme Grant</v>
      </c>
      <c r="F135" s="203" t="str">
        <f>IFERROR(INDEX([1]Settings!$AE$4:$BF$200,MATCH($A135,[1]Settings!$AK$4:$AK$200,0),1),"")</f>
        <v>Comprehensive Agricultural Support Programme Grant</v>
      </c>
      <c r="G135" s="110"/>
      <c r="H135" s="68" t="str">
        <f>IFERROR(INDEX([1]Current!$F$12:$AI$1281,MATCH($G135,[1]Current!$E$12:$E$1281,0),MATCH($O130,[1]Current!$F$5:$AI$5,0)),IFERROR(INDEX([1]Infrastructure!$F$12:$AF$1281,MATCH($G135,[1]Infrastructure!$E$12:$E$1281,0),MATCH($O130,[1]Infrastructure!$F$5:$AF$5,0)),IFERROR(INDEX('[1]Allocations-in-Kind'!$F$12:$AI$1281,MATCH($G135,'[1]Allocations-in-Kind'!$E$12:$E$1281,0),MATCH($O130,'[1]Allocations-in-Kind'!$F$5:$AI$5,0)),"")))</f>
        <v/>
      </c>
      <c r="I135" s="68" t="str">
        <f>IFERROR(INDEX([1]Current!$F$12:$AI$1281,MATCH($G135,[1]Current!$E$12:$E$1281,0),MATCH($O130,[1]Current!$F$5:$AI$5,0)+1),IFERROR(INDEX([1]Infrastructure!$F$12:$AF$1281,MATCH($G135,[1]Infrastructure!$E$12:$E$1281,0),MATCH($O130,[1]Infrastructure!$F$5:$AF$5,0)+1),IFERROR(INDEX('[1]Allocations-in-Kind'!$F$12:$AI$1281,MATCH($G135,'[1]Allocations-in-Kind'!$E$12:$E$1281,0),MATCH($O130,'[1]Allocations-in-Kind'!$F$5:$AI$5,0)+1),"")))</f>
        <v/>
      </c>
      <c r="J135" s="68" t="str">
        <f>IFERROR(INDEX([1]Current!$F$12:$AI$1281,MATCH($G135,[1]Current!$E$12:$E$1281,0),MATCH($O130,[1]Current!$F$5:$AI$5,0)+2),IFERROR(INDEX([1]Infrastructure!$F$12:$AF$1281,MATCH($G135,[1]Infrastructure!$E$12:$E$1281,0),MATCH($O130,[1]Infrastructure!$F$5:$AF$5,0)+2),IFERROR(INDEX('[1]Allocations-in-Kind'!$F$12:$AI$1281,MATCH($G135,'[1]Allocations-in-Kind'!$E$12:$E$1281,0),MATCH($O130,'[1]Allocations-in-Kind'!$F$5:$AI$5,0)+2),"")))</f>
        <v/>
      </c>
      <c r="M135" s="109">
        <f t="shared" ref="M135" si="108">IF(LEN(D130)&gt;2,IF(LEN(G135)&gt;2,1,0),0)</f>
        <v>0</v>
      </c>
    </row>
    <row r="136" spans="1:19" ht="15" hidden="1" customHeight="1" x14ac:dyDescent="0.2">
      <c r="C136" s="186"/>
      <c r="D136" s="188"/>
      <c r="E136" s="202" t="str">
        <f>IFERROR(INDEX([1]Settings!$AE$4:$BF$200,MATCH($A136,[1]Settings!$AK$4:$AK$200,0),1),"")</f>
        <v>Comprehensive Agricultural Support Programme Grant</v>
      </c>
      <c r="F136" s="203" t="str">
        <f>IFERROR(INDEX([1]Settings!$AE$4:$BF$200,MATCH($A136,[1]Settings!$AK$4:$AK$200,0),1),"")</f>
        <v>Comprehensive Agricultural Support Programme Grant</v>
      </c>
      <c r="G136" s="110"/>
      <c r="H136" s="68" t="str">
        <f>IFERROR(INDEX([1]Current!$F$12:$AI$1281,MATCH($G136,[1]Current!$E$12:$E$1281,0),MATCH($O130,[1]Current!$F$5:$AI$5,0)),IFERROR(INDEX([1]Infrastructure!$F$12:$AF$1281,MATCH($G136,[1]Infrastructure!$E$12:$E$1281,0),MATCH($O130,[1]Infrastructure!$F$5:$AF$5,0)),IFERROR(INDEX('[1]Allocations-in-Kind'!$F$12:$AI$1281,MATCH($G136,'[1]Allocations-in-Kind'!$E$12:$E$1281,0),MATCH($O130,'[1]Allocations-in-Kind'!$F$5:$AI$5,0)),"")))</f>
        <v/>
      </c>
      <c r="I136" s="68" t="str">
        <f>IFERROR(INDEX([1]Current!$F$12:$AI$1281,MATCH($G136,[1]Current!$E$12:$E$1281,0),MATCH($O130,[1]Current!$F$5:$AI$5,0)+1),IFERROR(INDEX([1]Infrastructure!$F$12:$AF$1281,MATCH($G136,[1]Infrastructure!$E$12:$E$1281,0),MATCH($O130,[1]Infrastructure!$F$5:$AF$5,0)+1),IFERROR(INDEX('[1]Allocations-in-Kind'!$F$12:$AI$1281,MATCH($G136,'[1]Allocations-in-Kind'!$E$12:$E$1281,0),MATCH($O130,'[1]Allocations-in-Kind'!$F$5:$AI$5,0)+1),"")))</f>
        <v/>
      </c>
      <c r="J136" s="68" t="str">
        <f>IFERROR(INDEX([1]Current!$F$12:$AI$1281,MATCH($G136,[1]Current!$E$12:$E$1281,0),MATCH($O130,[1]Current!$F$5:$AI$5,0)+2),IFERROR(INDEX([1]Infrastructure!$F$12:$AF$1281,MATCH($G136,[1]Infrastructure!$E$12:$E$1281,0),MATCH($O130,[1]Infrastructure!$F$5:$AF$5,0)+2),IFERROR(INDEX('[1]Allocations-in-Kind'!$F$12:$AI$1281,MATCH($G136,'[1]Allocations-in-Kind'!$E$12:$E$1281,0),MATCH($O130,'[1]Allocations-in-Kind'!$F$5:$AI$5,0)+2),"")))</f>
        <v/>
      </c>
      <c r="M136" s="109">
        <f t="shared" ref="M136" si="109">IF(LEN(D130)&gt;2,IF(LEN(G136)&gt;2,1,0),0)</f>
        <v>0</v>
      </c>
    </row>
    <row r="137" spans="1:19" ht="15" hidden="1" customHeight="1" x14ac:dyDescent="0.2">
      <c r="C137" s="186"/>
      <c r="D137" s="188"/>
      <c r="E137" s="202" t="str">
        <f>IFERROR(INDEX([1]Settings!$AE$4:$BF$200,MATCH($A137,[1]Settings!$AK$4:$AK$200,0),1),"")</f>
        <v>Comprehensive Agricultural Support Programme Grant</v>
      </c>
      <c r="F137" s="203" t="str">
        <f>IFERROR(INDEX([1]Settings!$AE$4:$BF$200,MATCH($A137,[1]Settings!$AK$4:$AK$200,0),1),"")</f>
        <v>Comprehensive Agricultural Support Programme Grant</v>
      </c>
      <c r="G137" s="110"/>
      <c r="H137" s="68" t="str">
        <f>IFERROR(INDEX([1]Current!$F$12:$AI$1281,MATCH($G137,[1]Current!$E$12:$E$1281,0),MATCH($O130,[1]Current!$F$5:$AI$5,0)),IFERROR(INDEX([1]Infrastructure!$F$12:$AF$1281,MATCH($G137,[1]Infrastructure!$E$12:$E$1281,0),MATCH($O130,[1]Infrastructure!$F$5:$AF$5,0)),IFERROR(INDEX('[1]Allocations-in-Kind'!$F$12:$AI$1281,MATCH($G137,'[1]Allocations-in-Kind'!$E$12:$E$1281,0),MATCH($O130,'[1]Allocations-in-Kind'!$F$5:$AI$5,0)),"")))</f>
        <v/>
      </c>
      <c r="I137" s="68" t="str">
        <f>IFERROR(INDEX([1]Current!$F$12:$AI$1281,MATCH($G137,[1]Current!$E$12:$E$1281,0),MATCH($O130,[1]Current!$F$5:$AI$5,0)+1),IFERROR(INDEX([1]Infrastructure!$F$12:$AF$1281,MATCH($G137,[1]Infrastructure!$E$12:$E$1281,0),MATCH($O130,[1]Infrastructure!$F$5:$AF$5,0)+1),IFERROR(INDEX('[1]Allocations-in-Kind'!$F$12:$AI$1281,MATCH($G137,'[1]Allocations-in-Kind'!$E$12:$E$1281,0),MATCH($O130,'[1]Allocations-in-Kind'!$F$5:$AI$5,0)+1),"")))</f>
        <v/>
      </c>
      <c r="J137" s="68" t="str">
        <f>IFERROR(INDEX([1]Current!$F$12:$AI$1281,MATCH($G137,[1]Current!$E$12:$E$1281,0),MATCH($O130,[1]Current!$F$5:$AI$5,0)+2),IFERROR(INDEX([1]Infrastructure!$F$12:$AF$1281,MATCH($G137,[1]Infrastructure!$E$12:$E$1281,0),MATCH($O130,[1]Infrastructure!$F$5:$AF$5,0)+2),IFERROR(INDEX('[1]Allocations-in-Kind'!$F$12:$AI$1281,MATCH($G137,'[1]Allocations-in-Kind'!$E$12:$E$1281,0),MATCH($O130,'[1]Allocations-in-Kind'!$F$5:$AI$5,0)+2),"")))</f>
        <v/>
      </c>
      <c r="M137" s="109">
        <f t="shared" ref="M137" si="110">IF(LEN(D130)&gt;2,IF(LEN(G137)&gt;2,1,0),0)</f>
        <v>0</v>
      </c>
    </row>
    <row r="138" spans="1:19" ht="15" hidden="1" customHeight="1" x14ac:dyDescent="0.2">
      <c r="C138" s="186"/>
      <c r="D138" s="188"/>
      <c r="E138" s="202" t="str">
        <f>IFERROR(INDEX([1]Settings!$AE$4:$BF$200,MATCH($A138,[1]Settings!$AK$4:$AK$200,0),1),"")</f>
        <v>Comprehensive Agricultural Support Programme Grant</v>
      </c>
      <c r="F138" s="203" t="str">
        <f>IFERROR(INDEX([1]Settings!$AE$4:$BF$200,MATCH($A138,[1]Settings!$AK$4:$AK$200,0),1),"")</f>
        <v>Comprehensive Agricultural Support Programme Grant</v>
      </c>
      <c r="G138" s="110"/>
      <c r="H138" s="68" t="str">
        <f>IFERROR(INDEX([1]Current!$F$12:$AI$1281,MATCH($G138,[1]Current!$E$12:$E$1281,0),MATCH($O130,[1]Current!$F$5:$AI$5,0)),IFERROR(INDEX([1]Infrastructure!$F$12:$AF$1281,MATCH($G138,[1]Infrastructure!$E$12:$E$1281,0),MATCH($O130,[1]Infrastructure!$F$5:$AF$5,0)),IFERROR(INDEX('[1]Allocations-in-Kind'!$F$12:$AI$1281,MATCH($G138,'[1]Allocations-in-Kind'!$E$12:$E$1281,0),MATCH($O130,'[1]Allocations-in-Kind'!$F$5:$AI$5,0)),"")))</f>
        <v/>
      </c>
      <c r="I138" s="68" t="str">
        <f>IFERROR(INDEX([1]Current!$F$12:$AI$1281,MATCH($G138,[1]Current!$E$12:$E$1281,0),MATCH($O130,[1]Current!$F$5:$AI$5,0)+1),IFERROR(INDEX([1]Infrastructure!$F$12:$AF$1281,MATCH($G138,[1]Infrastructure!$E$12:$E$1281,0),MATCH($O130,[1]Infrastructure!$F$5:$AF$5,0)+1),IFERROR(INDEX('[1]Allocations-in-Kind'!$F$12:$AI$1281,MATCH($G138,'[1]Allocations-in-Kind'!$E$12:$E$1281,0),MATCH($O130,'[1]Allocations-in-Kind'!$F$5:$AI$5,0)+1),"")))</f>
        <v/>
      </c>
      <c r="J138" s="68" t="str">
        <f>IFERROR(INDEX([1]Current!$F$12:$AI$1281,MATCH($G138,[1]Current!$E$12:$E$1281,0),MATCH($O130,[1]Current!$F$5:$AI$5,0)+2),IFERROR(INDEX([1]Infrastructure!$F$12:$AF$1281,MATCH($G138,[1]Infrastructure!$E$12:$E$1281,0),MATCH($O130,[1]Infrastructure!$F$5:$AF$5,0)+2),IFERROR(INDEX('[1]Allocations-in-Kind'!$F$12:$AI$1281,MATCH($G138,'[1]Allocations-in-Kind'!$E$12:$E$1281,0),MATCH($O130,'[1]Allocations-in-Kind'!$F$5:$AI$5,0)+2),"")))</f>
        <v/>
      </c>
      <c r="M138" s="109">
        <f t="shared" ref="M138" si="111">IF(LEN(D130)&gt;2,IF(LEN(G138)&gt;2,1,0),0)</f>
        <v>0</v>
      </c>
    </row>
    <row r="139" spans="1:19" ht="15" hidden="1" customHeight="1" x14ac:dyDescent="0.2">
      <c r="C139" s="186"/>
      <c r="D139" s="188"/>
      <c r="E139" s="202" t="str">
        <f>IFERROR(INDEX([1]Settings!$AE$4:$BF$200,MATCH($A139,[1]Settings!$AK$4:$AK$200,0),1),"")</f>
        <v>Comprehensive Agricultural Support Programme Grant</v>
      </c>
      <c r="F139" s="203" t="str">
        <f>IFERROR(INDEX([1]Settings!$AE$4:$BF$200,MATCH($A139,[1]Settings!$AK$4:$AK$200,0),1),"")</f>
        <v>Comprehensive Agricultural Support Programme Grant</v>
      </c>
      <c r="G139" s="110"/>
      <c r="H139" s="68" t="str">
        <f>IFERROR(INDEX([1]Current!$F$12:$AI$1281,MATCH($G139,[1]Current!$E$12:$E$1281,0),MATCH($O130,[1]Current!$F$5:$AI$5,0)),IFERROR(INDEX([1]Infrastructure!$F$12:$AF$1281,MATCH($G139,[1]Infrastructure!$E$12:$E$1281,0),MATCH($O130,[1]Infrastructure!$F$5:$AF$5,0)),IFERROR(INDEX('[1]Allocations-in-Kind'!$F$12:$AI$1281,MATCH($G139,'[1]Allocations-in-Kind'!$E$12:$E$1281,0),MATCH($O130,'[1]Allocations-in-Kind'!$F$5:$AI$5,0)),"")))</f>
        <v/>
      </c>
      <c r="I139" s="68" t="str">
        <f>IFERROR(INDEX([1]Current!$F$12:$AI$1281,MATCH($G139,[1]Current!$E$12:$E$1281,0),MATCH($O130,[1]Current!$F$5:$AI$5,0)+1),IFERROR(INDEX([1]Infrastructure!$F$12:$AF$1281,MATCH($G139,[1]Infrastructure!$E$12:$E$1281,0),MATCH($O130,[1]Infrastructure!$F$5:$AF$5,0)+1),IFERROR(INDEX('[1]Allocations-in-Kind'!$F$12:$AI$1281,MATCH($G139,'[1]Allocations-in-Kind'!$E$12:$E$1281,0),MATCH($O130,'[1]Allocations-in-Kind'!$F$5:$AI$5,0)+1),"")))</f>
        <v/>
      </c>
      <c r="J139" s="68" t="str">
        <f>IFERROR(INDEX([1]Current!$F$12:$AI$1281,MATCH($G139,[1]Current!$E$12:$E$1281,0),MATCH($O130,[1]Current!$F$5:$AI$5,0)+2),IFERROR(INDEX([1]Infrastructure!$F$12:$AF$1281,MATCH($G139,[1]Infrastructure!$E$12:$E$1281,0),MATCH($O130,[1]Infrastructure!$F$5:$AF$5,0)+2),IFERROR(INDEX('[1]Allocations-in-Kind'!$F$12:$AI$1281,MATCH($G139,'[1]Allocations-in-Kind'!$E$12:$E$1281,0),MATCH($O130,'[1]Allocations-in-Kind'!$F$5:$AI$5,0)+2),"")))</f>
        <v/>
      </c>
      <c r="M139" s="109">
        <f t="shared" si="71"/>
        <v>0</v>
      </c>
    </row>
    <row r="140" spans="1:19" ht="15" hidden="1" customHeight="1" x14ac:dyDescent="0.2">
      <c r="C140" s="187"/>
      <c r="D140" s="189"/>
      <c r="E140" s="204" t="str">
        <f>IFERROR(INDEX([1]Settings!$AE$4:$BF$200,MATCH($A140,[1]Settings!$AK$4:$AK$200,0),1),"")</f>
        <v>Comprehensive Agricultural Support Programme Grant</v>
      </c>
      <c r="F140" s="205" t="str">
        <f>IFERROR(INDEX([1]Settings!$AE$4:$BF$200,MATCH($A140,[1]Settings!$AK$4:$AK$200,0),1),"")</f>
        <v>Comprehensive Agricultural Support Programme Grant</v>
      </c>
      <c r="G140" s="111" t="s">
        <v>10</v>
      </c>
      <c r="H140" s="112">
        <f>SUM(H130:H139)</f>
        <v>0</v>
      </c>
      <c r="I140" s="112">
        <f>SUM(I130:I139)</f>
        <v>0</v>
      </c>
      <c r="J140" s="112">
        <f>SUM(J130:J139)</f>
        <v>0</v>
      </c>
      <c r="M140" s="109">
        <f t="shared" ref="M140" si="112">M130</f>
        <v>0</v>
      </c>
    </row>
    <row r="141" spans="1:19" ht="15" hidden="1" customHeight="1" x14ac:dyDescent="0.2">
      <c r="A141" s="104">
        <v>13</v>
      </c>
      <c r="C141" s="186" t="str">
        <f>_xlfn.IFNA(INDEX([1]Settings!$AE$4:$BF$200,MATCH($A141,[1]Settings!$AP$4:$AP$200,0),2),"")
&amp; CHAR(10) &amp; _xlfn.IFNA("(Vote " &amp; INDEX([1]Settings!$AE$4:$BF$200,MATCH($A141,[1]Settings!$AP$4:$AP$200,0),3) &amp; ")","")</f>
        <v xml:space="preserve">
</v>
      </c>
      <c r="D141" s="188" t="str">
        <f>IF(S141=1,CONCATENATE("(" &amp; $R141&amp; ") ",IFERROR(INDEX([1]Settings!$AE$4:$BF$200,MATCH($A141,[1]Settings!$AP$4:$AP$200,0),1),"")),IFERROR(INDEX([1]Settings!$AE$4:$BF$200,MATCH($A141,[1]Settings!$AP$4:$AP$200,0),1),""))</f>
        <v/>
      </c>
      <c r="E141" s="202" t="str">
        <f>TRIM(IFERROR(INDEX([1]Settings!$AE$4:$BF$200,MATCH($O141,[1]Settings!$AV$4:$AV$200,0),24),""))&amp;"."</f>
        <v>.</v>
      </c>
      <c r="F141" s="203" t="str">
        <f>IFERROR(INDEX([1]Settings!$AE$4:$BF$200,MATCH($O141,[1]Settings!$AV$4:$AV$200,0),20),"")</f>
        <v/>
      </c>
      <c r="G141" s="110"/>
      <c r="H141" s="68" t="str">
        <f>IFERROR(INDEX([1]Current!$F$12:$AI$1281,MATCH($G141,[1]Current!$E$12:$E$1281,0),MATCH($O141,[1]Current!$F$5:$AI$5,0)),IFERROR(INDEX([1]Infrastructure!$F$12:$AF$1281,MATCH($G141,[1]Infrastructure!$E$12:$E$1281,0),MATCH($O141,[1]Infrastructure!$F$5:$AF$5,0)),IFERROR(INDEX('[1]Allocations-in-Kind'!$F$12:$AI$1281,MATCH($G141,'[1]Allocations-in-Kind'!$E$12:$E$1281,0),MATCH($O141,'[1]Allocations-in-Kind'!$F$5:$AI$5,0)),"")))</f>
        <v/>
      </c>
      <c r="I141" s="68" t="str">
        <f>IFERROR(INDEX([1]Current!$F$12:$AI$1281,MATCH($G141,[1]Current!$E$12:$E$1281,0),MATCH($O141,[1]Current!$F$5:$AI$5,0)+1),IFERROR(INDEX([1]Infrastructure!$F$12:$AF$1281,MATCH($G141,[1]Infrastructure!$E$12:$E$1281,0),MATCH($O141,[1]Infrastructure!$F$5:$AF$5,0)+1),IFERROR(INDEX('[1]Allocations-in-Kind'!$F$12:$AI$1281,MATCH($G141,'[1]Allocations-in-Kind'!$E$12:$E$1281,0),MATCH($O141,'[1]Allocations-in-Kind'!$F$5:$AI$5,0)+1),"")))</f>
        <v/>
      </c>
      <c r="J141" s="68" t="str">
        <f>IFERROR(INDEX([1]Current!$F$12:$AI$1281,MATCH($G141,[1]Current!$E$12:$E$1281,0),MATCH($O141,[1]Current!$F$5:$AI$5,0)+2),IFERROR(INDEX([1]Infrastructure!$F$12:$AF$1281,MATCH($G141,[1]Infrastructure!$E$12:$E$1281,0),MATCH($O141,[1]Infrastructure!$F$5:$AF$5,0)+2),IFERROR(INDEX('[1]Allocations-in-Kind'!$F$12:$AI$1281,MATCH($G141,'[1]Allocations-in-Kind'!$E$12:$E$1281,0),MATCH($O141,'[1]Allocations-in-Kind'!$F$5:$AI$5,0)+2),"")))</f>
        <v/>
      </c>
      <c r="M141" s="109">
        <f t="shared" ref="M141" si="113">IF(LEN(D141)&gt;2,IF(LEN(G141)&gt;2,1,0),0)</f>
        <v>0</v>
      </c>
      <c r="O141" s="105" t="str">
        <f>IFERROR(INDEX([1]Settings!$AE$4:$BF$200,MATCH($A141,[1]Settings!$AP$4:$AP$200,0),1),"")</f>
        <v/>
      </c>
      <c r="Q141" s="105">
        <f>IF(LEN(C141)&lt;2,0,IF(C141=C130,Q130+1,1))</f>
        <v>0</v>
      </c>
      <c r="R141" s="105" t="str">
        <f>IFERROR(LOWER(RIGHT(LEFT(ADDRESS(1,Q141),2))),"")</f>
        <v/>
      </c>
      <c r="S141" s="105">
        <f>IF(Q141&gt;1,1,IF(Q152&gt;1,1,0))</f>
        <v>0</v>
      </c>
    </row>
    <row r="142" spans="1:19" ht="15" hidden="1" customHeight="1" x14ac:dyDescent="0.2">
      <c r="C142" s="186"/>
      <c r="D142" s="188"/>
      <c r="E142" s="202" t="str">
        <f>IFERROR(INDEX([1]Settings!$AE$4:$BF$200,MATCH($A142,[1]Settings!$AK$4:$AK$200,0),1),"")</f>
        <v>Comprehensive Agricultural Support Programme Grant</v>
      </c>
      <c r="F142" s="203" t="str">
        <f>IFERROR(INDEX([1]Settings!$AE$4:$BF$200,MATCH($A142,[1]Settings!$AK$4:$AK$200,0),1),"")</f>
        <v>Comprehensive Agricultural Support Programme Grant</v>
      </c>
      <c r="G142" s="110"/>
      <c r="H142" s="68" t="str">
        <f>IFERROR(INDEX([1]Current!$F$12:$AI$1281,MATCH($G142,[1]Current!$E$12:$E$1281,0),MATCH($O141,[1]Current!$F$5:$AI$5,0)),IFERROR(INDEX([1]Infrastructure!$F$12:$AF$1281,MATCH($G142,[1]Infrastructure!$E$12:$E$1281,0),MATCH($O141,[1]Infrastructure!$F$5:$AF$5,0)),IFERROR(INDEX('[1]Allocations-in-Kind'!$F$12:$AI$1281,MATCH($G142,'[1]Allocations-in-Kind'!$E$12:$E$1281,0),MATCH($O141,'[1]Allocations-in-Kind'!$F$5:$AI$5,0)),"")))</f>
        <v/>
      </c>
      <c r="I142" s="68" t="str">
        <f>IFERROR(INDEX([1]Current!$F$12:$AI$1281,MATCH($G142,[1]Current!$E$12:$E$1281,0),MATCH($O141,[1]Current!$F$5:$AI$5,0)+1),IFERROR(INDEX([1]Infrastructure!$F$12:$AF$1281,MATCH($G142,[1]Infrastructure!$E$12:$E$1281,0),MATCH($O141,[1]Infrastructure!$F$5:$AF$5,0)+1),IFERROR(INDEX('[1]Allocations-in-Kind'!$F$12:$AI$1281,MATCH($G142,'[1]Allocations-in-Kind'!$E$12:$E$1281,0),MATCH($O141,'[1]Allocations-in-Kind'!$F$5:$AI$5,0)+1),"")))</f>
        <v/>
      </c>
      <c r="J142" s="68" t="str">
        <f>IFERROR(INDEX([1]Current!$F$12:$AI$1281,MATCH($G142,[1]Current!$E$12:$E$1281,0),MATCH($O141,[1]Current!$F$5:$AI$5,0)+2),IFERROR(INDEX([1]Infrastructure!$F$12:$AF$1281,MATCH($G142,[1]Infrastructure!$E$12:$E$1281,0),MATCH($O141,[1]Infrastructure!$F$5:$AF$5,0)+2),IFERROR(INDEX('[1]Allocations-in-Kind'!$F$12:$AI$1281,MATCH($G142,'[1]Allocations-in-Kind'!$E$12:$E$1281,0),MATCH($O141,'[1]Allocations-in-Kind'!$F$5:$AI$5,0)+2),"")))</f>
        <v/>
      </c>
      <c r="M142" s="109">
        <f t="shared" ref="M142" si="114">IF(LEN(D141)&gt;2,IF(LEN(G142)&gt;2,1,0),0)</f>
        <v>0</v>
      </c>
    </row>
    <row r="143" spans="1:19" ht="15" hidden="1" customHeight="1" x14ac:dyDescent="0.2">
      <c r="C143" s="186"/>
      <c r="D143" s="188"/>
      <c r="E143" s="202" t="str">
        <f>IFERROR(INDEX([1]Settings!$AE$4:$BF$200,MATCH($A143,[1]Settings!$AK$4:$AK$200,0),1),"")</f>
        <v>Comprehensive Agricultural Support Programme Grant</v>
      </c>
      <c r="F143" s="203" t="str">
        <f>IFERROR(INDEX([1]Settings!$AE$4:$BF$200,MATCH($A143,[1]Settings!$AK$4:$AK$200,0),1),"")</f>
        <v>Comprehensive Agricultural Support Programme Grant</v>
      </c>
      <c r="G143" s="110"/>
      <c r="H143" s="68" t="str">
        <f>IFERROR(INDEX([1]Current!$F$12:$AI$1281,MATCH($G143,[1]Current!$E$12:$E$1281,0),MATCH($O141,[1]Current!$F$5:$AI$5,0)),IFERROR(INDEX([1]Infrastructure!$F$12:$AF$1281,MATCH($G143,[1]Infrastructure!$E$12:$E$1281,0),MATCH($O141,[1]Infrastructure!$F$5:$AF$5,0)),IFERROR(INDEX('[1]Allocations-in-Kind'!$F$12:$AI$1281,MATCH($G143,'[1]Allocations-in-Kind'!$E$12:$E$1281,0),MATCH($O141,'[1]Allocations-in-Kind'!$F$5:$AI$5,0)),"")))</f>
        <v/>
      </c>
      <c r="I143" s="68" t="str">
        <f>IFERROR(INDEX([1]Current!$F$12:$AI$1281,MATCH($G143,[1]Current!$E$12:$E$1281,0),MATCH($O141,[1]Current!$F$5:$AI$5,0)+1),IFERROR(INDEX([1]Infrastructure!$F$12:$AF$1281,MATCH($G143,[1]Infrastructure!$E$12:$E$1281,0),MATCH($O141,[1]Infrastructure!$F$5:$AF$5,0)+1),IFERROR(INDEX('[1]Allocations-in-Kind'!$F$12:$AI$1281,MATCH($G143,'[1]Allocations-in-Kind'!$E$12:$E$1281,0),MATCH($O141,'[1]Allocations-in-Kind'!$F$5:$AI$5,0)+1),"")))</f>
        <v/>
      </c>
      <c r="J143" s="68" t="str">
        <f>IFERROR(INDEX([1]Current!$F$12:$AI$1281,MATCH($G143,[1]Current!$E$12:$E$1281,0),MATCH($O141,[1]Current!$F$5:$AI$5,0)+2),IFERROR(INDEX([1]Infrastructure!$F$12:$AF$1281,MATCH($G143,[1]Infrastructure!$E$12:$E$1281,0),MATCH($O141,[1]Infrastructure!$F$5:$AF$5,0)+2),IFERROR(INDEX('[1]Allocations-in-Kind'!$F$12:$AI$1281,MATCH($G143,'[1]Allocations-in-Kind'!$E$12:$E$1281,0),MATCH($O141,'[1]Allocations-in-Kind'!$F$5:$AI$5,0)+2),"")))</f>
        <v/>
      </c>
      <c r="M143" s="109">
        <f t="shared" ref="M143" si="115">IF(LEN(D141)&gt;2,IF(LEN(G143)&gt;2,1,0),0)</f>
        <v>0</v>
      </c>
    </row>
    <row r="144" spans="1:19" ht="15" hidden="1" customHeight="1" x14ac:dyDescent="0.2">
      <c r="C144" s="186"/>
      <c r="D144" s="188"/>
      <c r="E144" s="202" t="str">
        <f>IFERROR(INDEX([1]Settings!$AE$4:$BF$200,MATCH($A144,[1]Settings!$AK$4:$AK$200,0),1),"")</f>
        <v>Comprehensive Agricultural Support Programme Grant</v>
      </c>
      <c r="F144" s="203" t="str">
        <f>IFERROR(INDEX([1]Settings!$AE$4:$BF$200,MATCH($A144,[1]Settings!$AK$4:$AK$200,0),1),"")</f>
        <v>Comprehensive Agricultural Support Programme Grant</v>
      </c>
      <c r="G144" s="110"/>
      <c r="H144" s="68" t="str">
        <f>IFERROR(INDEX([1]Current!$F$12:$AI$1281,MATCH($G144,[1]Current!$E$12:$E$1281,0),MATCH($O141,[1]Current!$F$5:$AI$5,0)),IFERROR(INDEX([1]Infrastructure!$F$12:$AF$1281,MATCH($G144,[1]Infrastructure!$E$12:$E$1281,0),MATCH($O141,[1]Infrastructure!$F$5:$AF$5,0)),IFERROR(INDEX('[1]Allocations-in-Kind'!$F$12:$AI$1281,MATCH($G144,'[1]Allocations-in-Kind'!$E$12:$E$1281,0),MATCH($O141,'[1]Allocations-in-Kind'!$F$5:$AI$5,0)),"")))</f>
        <v/>
      </c>
      <c r="I144" s="68" t="str">
        <f>IFERROR(INDEX([1]Current!$F$12:$AI$1281,MATCH($G144,[1]Current!$E$12:$E$1281,0),MATCH($O141,[1]Current!$F$5:$AI$5,0)+1),IFERROR(INDEX([1]Infrastructure!$F$12:$AF$1281,MATCH($G144,[1]Infrastructure!$E$12:$E$1281,0),MATCH($O141,[1]Infrastructure!$F$5:$AF$5,0)+1),IFERROR(INDEX('[1]Allocations-in-Kind'!$F$12:$AI$1281,MATCH($G144,'[1]Allocations-in-Kind'!$E$12:$E$1281,0),MATCH($O141,'[1]Allocations-in-Kind'!$F$5:$AI$5,0)+1),"")))</f>
        <v/>
      </c>
      <c r="J144" s="68" t="str">
        <f>IFERROR(INDEX([1]Current!$F$12:$AI$1281,MATCH($G144,[1]Current!$E$12:$E$1281,0),MATCH($O141,[1]Current!$F$5:$AI$5,0)+2),IFERROR(INDEX([1]Infrastructure!$F$12:$AF$1281,MATCH($G144,[1]Infrastructure!$E$12:$E$1281,0),MATCH($O141,[1]Infrastructure!$F$5:$AF$5,0)+2),IFERROR(INDEX('[1]Allocations-in-Kind'!$F$12:$AI$1281,MATCH($G144,'[1]Allocations-in-Kind'!$E$12:$E$1281,0),MATCH($O141,'[1]Allocations-in-Kind'!$F$5:$AI$5,0)+2),"")))</f>
        <v/>
      </c>
      <c r="M144" s="109">
        <f t="shared" ref="M144" si="116">IF(LEN(D141)&gt;2,IF(LEN(G144)&gt;2,1,0),0)</f>
        <v>0</v>
      </c>
    </row>
    <row r="145" spans="1:19" ht="15" hidden="1" customHeight="1" x14ac:dyDescent="0.2">
      <c r="C145" s="186"/>
      <c r="D145" s="188"/>
      <c r="E145" s="202" t="str">
        <f>IFERROR(INDEX([1]Settings!$AE$4:$BF$200,MATCH($A145,[1]Settings!$AK$4:$AK$200,0),1),"")</f>
        <v>Comprehensive Agricultural Support Programme Grant</v>
      </c>
      <c r="F145" s="203" t="str">
        <f>IFERROR(INDEX([1]Settings!$AE$4:$BF$200,MATCH($A145,[1]Settings!$AK$4:$AK$200,0),1),"")</f>
        <v>Comprehensive Agricultural Support Programme Grant</v>
      </c>
      <c r="G145" s="110"/>
      <c r="H145" s="68" t="str">
        <f>IFERROR(INDEX([1]Current!$F$12:$AI$1281,MATCH($G145,[1]Current!$E$12:$E$1281,0),MATCH($O141,[1]Current!$F$5:$AI$5,0)),IFERROR(INDEX([1]Infrastructure!$F$12:$AF$1281,MATCH($G145,[1]Infrastructure!$E$12:$E$1281,0),MATCH($O141,[1]Infrastructure!$F$5:$AF$5,0)),IFERROR(INDEX('[1]Allocations-in-Kind'!$F$12:$AI$1281,MATCH($G145,'[1]Allocations-in-Kind'!$E$12:$E$1281,0),MATCH($O141,'[1]Allocations-in-Kind'!$F$5:$AI$5,0)),"")))</f>
        <v/>
      </c>
      <c r="I145" s="68" t="str">
        <f>IFERROR(INDEX([1]Current!$F$12:$AI$1281,MATCH($G145,[1]Current!$E$12:$E$1281,0),MATCH($O141,[1]Current!$F$5:$AI$5,0)+1),IFERROR(INDEX([1]Infrastructure!$F$12:$AF$1281,MATCH($G145,[1]Infrastructure!$E$12:$E$1281,0),MATCH($O141,[1]Infrastructure!$F$5:$AF$5,0)+1),IFERROR(INDEX('[1]Allocations-in-Kind'!$F$12:$AI$1281,MATCH($G145,'[1]Allocations-in-Kind'!$E$12:$E$1281,0),MATCH($O141,'[1]Allocations-in-Kind'!$F$5:$AI$5,0)+1),"")))</f>
        <v/>
      </c>
      <c r="J145" s="68" t="str">
        <f>IFERROR(INDEX([1]Current!$F$12:$AI$1281,MATCH($G145,[1]Current!$E$12:$E$1281,0),MATCH($O141,[1]Current!$F$5:$AI$5,0)+2),IFERROR(INDEX([1]Infrastructure!$F$12:$AF$1281,MATCH($G145,[1]Infrastructure!$E$12:$E$1281,0),MATCH($O141,[1]Infrastructure!$F$5:$AF$5,0)+2),IFERROR(INDEX('[1]Allocations-in-Kind'!$F$12:$AI$1281,MATCH($G145,'[1]Allocations-in-Kind'!$E$12:$E$1281,0),MATCH($O141,'[1]Allocations-in-Kind'!$F$5:$AI$5,0)+2),"")))</f>
        <v/>
      </c>
      <c r="M145" s="109">
        <f t="shared" ref="M145" si="117">IF(LEN(D141)&gt;2,IF(LEN(G145)&gt;2,1,0),0)</f>
        <v>0</v>
      </c>
    </row>
    <row r="146" spans="1:19" ht="15" hidden="1" customHeight="1" x14ac:dyDescent="0.2">
      <c r="C146" s="186"/>
      <c r="D146" s="188"/>
      <c r="E146" s="202" t="str">
        <f>IFERROR(INDEX([1]Settings!$AE$4:$BF$200,MATCH($A146,[1]Settings!$AK$4:$AK$200,0),1),"")</f>
        <v>Comprehensive Agricultural Support Programme Grant</v>
      </c>
      <c r="F146" s="203" t="str">
        <f>IFERROR(INDEX([1]Settings!$AE$4:$BF$200,MATCH($A146,[1]Settings!$AK$4:$AK$200,0),1),"")</f>
        <v>Comprehensive Agricultural Support Programme Grant</v>
      </c>
      <c r="G146" s="110"/>
      <c r="H146" s="68" t="str">
        <f>IFERROR(INDEX([1]Current!$F$12:$AI$1281,MATCH($G146,[1]Current!$E$12:$E$1281,0),MATCH($O141,[1]Current!$F$5:$AI$5,0)),IFERROR(INDEX([1]Infrastructure!$F$12:$AF$1281,MATCH($G146,[1]Infrastructure!$E$12:$E$1281,0),MATCH($O141,[1]Infrastructure!$F$5:$AF$5,0)),IFERROR(INDEX('[1]Allocations-in-Kind'!$F$12:$AI$1281,MATCH($G146,'[1]Allocations-in-Kind'!$E$12:$E$1281,0),MATCH($O141,'[1]Allocations-in-Kind'!$F$5:$AI$5,0)),"")))</f>
        <v/>
      </c>
      <c r="I146" s="68" t="str">
        <f>IFERROR(INDEX([1]Current!$F$12:$AI$1281,MATCH($G146,[1]Current!$E$12:$E$1281,0),MATCH($O141,[1]Current!$F$5:$AI$5,0)+1),IFERROR(INDEX([1]Infrastructure!$F$12:$AF$1281,MATCH($G146,[1]Infrastructure!$E$12:$E$1281,0),MATCH($O141,[1]Infrastructure!$F$5:$AF$5,0)+1),IFERROR(INDEX('[1]Allocations-in-Kind'!$F$12:$AI$1281,MATCH($G146,'[1]Allocations-in-Kind'!$E$12:$E$1281,0),MATCH($O141,'[1]Allocations-in-Kind'!$F$5:$AI$5,0)+1),"")))</f>
        <v/>
      </c>
      <c r="J146" s="68" t="str">
        <f>IFERROR(INDEX([1]Current!$F$12:$AI$1281,MATCH($G146,[1]Current!$E$12:$E$1281,0),MATCH($O141,[1]Current!$F$5:$AI$5,0)+2),IFERROR(INDEX([1]Infrastructure!$F$12:$AF$1281,MATCH($G146,[1]Infrastructure!$E$12:$E$1281,0),MATCH($O141,[1]Infrastructure!$F$5:$AF$5,0)+2),IFERROR(INDEX('[1]Allocations-in-Kind'!$F$12:$AI$1281,MATCH($G146,'[1]Allocations-in-Kind'!$E$12:$E$1281,0),MATCH($O141,'[1]Allocations-in-Kind'!$F$5:$AI$5,0)+2),"")))</f>
        <v/>
      </c>
      <c r="M146" s="109">
        <f t="shared" ref="M146" si="118">IF(LEN(D141)&gt;2,IF(LEN(G146)&gt;2,1,0),0)</f>
        <v>0</v>
      </c>
    </row>
    <row r="147" spans="1:19" ht="15" hidden="1" customHeight="1" x14ac:dyDescent="0.2">
      <c r="C147" s="186"/>
      <c r="D147" s="188"/>
      <c r="E147" s="202" t="str">
        <f>IFERROR(INDEX([1]Settings!$AE$4:$BF$200,MATCH($A147,[1]Settings!$AK$4:$AK$200,0),1),"")</f>
        <v>Comprehensive Agricultural Support Programme Grant</v>
      </c>
      <c r="F147" s="203" t="str">
        <f>IFERROR(INDEX([1]Settings!$AE$4:$BF$200,MATCH($A147,[1]Settings!$AK$4:$AK$200,0),1),"")</f>
        <v>Comprehensive Agricultural Support Programme Grant</v>
      </c>
      <c r="G147" s="110"/>
      <c r="H147" s="68" t="str">
        <f>IFERROR(INDEX([1]Current!$F$12:$AI$1281,MATCH($G147,[1]Current!$E$12:$E$1281,0),MATCH($O141,[1]Current!$F$5:$AI$5,0)),IFERROR(INDEX([1]Infrastructure!$F$12:$AF$1281,MATCH($G147,[1]Infrastructure!$E$12:$E$1281,0),MATCH($O141,[1]Infrastructure!$F$5:$AF$5,0)),IFERROR(INDEX('[1]Allocations-in-Kind'!$F$12:$AI$1281,MATCH($G147,'[1]Allocations-in-Kind'!$E$12:$E$1281,0),MATCH($O141,'[1]Allocations-in-Kind'!$F$5:$AI$5,0)),"")))</f>
        <v/>
      </c>
      <c r="I147" s="68" t="str">
        <f>IFERROR(INDEX([1]Current!$F$12:$AI$1281,MATCH($G147,[1]Current!$E$12:$E$1281,0),MATCH($O141,[1]Current!$F$5:$AI$5,0)+1),IFERROR(INDEX([1]Infrastructure!$F$12:$AF$1281,MATCH($G147,[1]Infrastructure!$E$12:$E$1281,0),MATCH($O141,[1]Infrastructure!$F$5:$AF$5,0)+1),IFERROR(INDEX('[1]Allocations-in-Kind'!$F$12:$AI$1281,MATCH($G147,'[1]Allocations-in-Kind'!$E$12:$E$1281,0),MATCH($O141,'[1]Allocations-in-Kind'!$F$5:$AI$5,0)+1),"")))</f>
        <v/>
      </c>
      <c r="J147" s="68" t="str">
        <f>IFERROR(INDEX([1]Current!$F$12:$AI$1281,MATCH($G147,[1]Current!$E$12:$E$1281,0),MATCH($O141,[1]Current!$F$5:$AI$5,0)+2),IFERROR(INDEX([1]Infrastructure!$F$12:$AF$1281,MATCH($G147,[1]Infrastructure!$E$12:$E$1281,0),MATCH($O141,[1]Infrastructure!$F$5:$AF$5,0)+2),IFERROR(INDEX('[1]Allocations-in-Kind'!$F$12:$AI$1281,MATCH($G147,'[1]Allocations-in-Kind'!$E$12:$E$1281,0),MATCH($O141,'[1]Allocations-in-Kind'!$F$5:$AI$5,0)+2),"")))</f>
        <v/>
      </c>
      <c r="M147" s="109">
        <f t="shared" ref="M147" si="119">IF(LEN(D141)&gt;2,IF(LEN(G147)&gt;2,1,0),0)</f>
        <v>0</v>
      </c>
    </row>
    <row r="148" spans="1:19" ht="15" hidden="1" customHeight="1" x14ac:dyDescent="0.2">
      <c r="C148" s="186"/>
      <c r="D148" s="188"/>
      <c r="E148" s="202" t="str">
        <f>IFERROR(INDEX([1]Settings!$AE$4:$BF$200,MATCH($A148,[1]Settings!$AK$4:$AK$200,0),1),"")</f>
        <v>Comprehensive Agricultural Support Programme Grant</v>
      </c>
      <c r="F148" s="203" t="str">
        <f>IFERROR(INDEX([1]Settings!$AE$4:$BF$200,MATCH($A148,[1]Settings!$AK$4:$AK$200,0),1),"")</f>
        <v>Comprehensive Agricultural Support Programme Grant</v>
      </c>
      <c r="G148" s="110"/>
      <c r="H148" s="68" t="str">
        <f>IFERROR(INDEX([1]Current!$F$12:$AI$1281,MATCH($G148,[1]Current!$E$12:$E$1281,0),MATCH($O141,[1]Current!$F$5:$AI$5,0)),IFERROR(INDEX([1]Infrastructure!$F$12:$AF$1281,MATCH($G148,[1]Infrastructure!$E$12:$E$1281,0),MATCH($O141,[1]Infrastructure!$F$5:$AF$5,0)),IFERROR(INDEX('[1]Allocations-in-Kind'!$F$12:$AI$1281,MATCH($G148,'[1]Allocations-in-Kind'!$E$12:$E$1281,0),MATCH($O141,'[1]Allocations-in-Kind'!$F$5:$AI$5,0)),"")))</f>
        <v/>
      </c>
      <c r="I148" s="68" t="str">
        <f>IFERROR(INDEX([1]Current!$F$12:$AI$1281,MATCH($G148,[1]Current!$E$12:$E$1281,0),MATCH($O141,[1]Current!$F$5:$AI$5,0)+1),IFERROR(INDEX([1]Infrastructure!$F$12:$AF$1281,MATCH($G148,[1]Infrastructure!$E$12:$E$1281,0),MATCH($O141,[1]Infrastructure!$F$5:$AF$5,0)+1),IFERROR(INDEX('[1]Allocations-in-Kind'!$F$12:$AI$1281,MATCH($G148,'[1]Allocations-in-Kind'!$E$12:$E$1281,0),MATCH($O141,'[1]Allocations-in-Kind'!$F$5:$AI$5,0)+1),"")))</f>
        <v/>
      </c>
      <c r="J148" s="68" t="str">
        <f>IFERROR(INDEX([1]Current!$F$12:$AI$1281,MATCH($G148,[1]Current!$E$12:$E$1281,0),MATCH($O141,[1]Current!$F$5:$AI$5,0)+2),IFERROR(INDEX([1]Infrastructure!$F$12:$AF$1281,MATCH($G148,[1]Infrastructure!$E$12:$E$1281,0),MATCH($O141,[1]Infrastructure!$F$5:$AF$5,0)+2),IFERROR(INDEX('[1]Allocations-in-Kind'!$F$12:$AI$1281,MATCH($G148,'[1]Allocations-in-Kind'!$E$12:$E$1281,0),MATCH($O141,'[1]Allocations-in-Kind'!$F$5:$AI$5,0)+2),"")))</f>
        <v/>
      </c>
      <c r="M148" s="109">
        <f t="shared" ref="M148" si="120">IF(LEN(D141)&gt;2,IF(LEN(G148)&gt;2,1,0),0)</f>
        <v>0</v>
      </c>
    </row>
    <row r="149" spans="1:19" ht="15" hidden="1" customHeight="1" x14ac:dyDescent="0.2">
      <c r="C149" s="186"/>
      <c r="D149" s="188"/>
      <c r="E149" s="202" t="str">
        <f>IFERROR(INDEX([1]Settings!$AE$4:$BF$200,MATCH($A149,[1]Settings!$AK$4:$AK$200,0),1),"")</f>
        <v>Comprehensive Agricultural Support Programme Grant</v>
      </c>
      <c r="F149" s="203" t="str">
        <f>IFERROR(INDEX([1]Settings!$AE$4:$BF$200,MATCH($A149,[1]Settings!$AK$4:$AK$200,0),1),"")</f>
        <v>Comprehensive Agricultural Support Programme Grant</v>
      </c>
      <c r="G149" s="110"/>
      <c r="H149" s="68" t="str">
        <f>IFERROR(INDEX([1]Current!$F$12:$AI$1281,MATCH($G149,[1]Current!$E$12:$E$1281,0),MATCH($O141,[1]Current!$F$5:$AI$5,0)),IFERROR(INDEX([1]Infrastructure!$F$12:$AF$1281,MATCH($G149,[1]Infrastructure!$E$12:$E$1281,0),MATCH($O141,[1]Infrastructure!$F$5:$AF$5,0)),IFERROR(INDEX('[1]Allocations-in-Kind'!$F$12:$AI$1281,MATCH($G149,'[1]Allocations-in-Kind'!$E$12:$E$1281,0),MATCH($O141,'[1]Allocations-in-Kind'!$F$5:$AI$5,0)),"")))</f>
        <v/>
      </c>
      <c r="I149" s="68" t="str">
        <f>IFERROR(INDEX([1]Current!$F$12:$AI$1281,MATCH($G149,[1]Current!$E$12:$E$1281,0),MATCH($O141,[1]Current!$F$5:$AI$5,0)+1),IFERROR(INDEX([1]Infrastructure!$F$12:$AF$1281,MATCH($G149,[1]Infrastructure!$E$12:$E$1281,0),MATCH($O141,[1]Infrastructure!$F$5:$AF$5,0)+1),IFERROR(INDEX('[1]Allocations-in-Kind'!$F$12:$AI$1281,MATCH($G149,'[1]Allocations-in-Kind'!$E$12:$E$1281,0),MATCH($O141,'[1]Allocations-in-Kind'!$F$5:$AI$5,0)+1),"")))</f>
        <v/>
      </c>
      <c r="J149" s="68" t="str">
        <f>IFERROR(INDEX([1]Current!$F$12:$AI$1281,MATCH($G149,[1]Current!$E$12:$E$1281,0),MATCH($O141,[1]Current!$F$5:$AI$5,0)+2),IFERROR(INDEX([1]Infrastructure!$F$12:$AF$1281,MATCH($G149,[1]Infrastructure!$E$12:$E$1281,0),MATCH($O141,[1]Infrastructure!$F$5:$AF$5,0)+2),IFERROR(INDEX('[1]Allocations-in-Kind'!$F$12:$AI$1281,MATCH($G149,'[1]Allocations-in-Kind'!$E$12:$E$1281,0),MATCH($O141,'[1]Allocations-in-Kind'!$F$5:$AI$5,0)+2),"")))</f>
        <v/>
      </c>
      <c r="M149" s="109">
        <f t="shared" ref="M149" si="121">IF(LEN(D141)&gt;2,IF(LEN(G149)&gt;2,1,0),0)</f>
        <v>0</v>
      </c>
    </row>
    <row r="150" spans="1:19" ht="15" hidden="1" customHeight="1" x14ac:dyDescent="0.2">
      <c r="C150" s="186"/>
      <c r="D150" s="188"/>
      <c r="E150" s="202" t="str">
        <f>IFERROR(INDEX([1]Settings!$AE$4:$BF$200,MATCH($A150,[1]Settings!$AK$4:$AK$200,0),1),"")</f>
        <v>Comprehensive Agricultural Support Programme Grant</v>
      </c>
      <c r="F150" s="203" t="str">
        <f>IFERROR(INDEX([1]Settings!$AE$4:$BF$200,MATCH($A150,[1]Settings!$AK$4:$AK$200,0),1),"")</f>
        <v>Comprehensive Agricultural Support Programme Grant</v>
      </c>
      <c r="G150" s="110"/>
      <c r="H150" s="68" t="str">
        <f>IFERROR(INDEX([1]Current!$F$12:$AI$1281,MATCH($G150,[1]Current!$E$12:$E$1281,0),MATCH($O141,[1]Current!$F$5:$AI$5,0)),IFERROR(INDEX([1]Infrastructure!$F$12:$AF$1281,MATCH($G150,[1]Infrastructure!$E$12:$E$1281,0),MATCH($O141,[1]Infrastructure!$F$5:$AF$5,0)),IFERROR(INDEX('[1]Allocations-in-Kind'!$F$12:$AI$1281,MATCH($G150,'[1]Allocations-in-Kind'!$E$12:$E$1281,0),MATCH($O141,'[1]Allocations-in-Kind'!$F$5:$AI$5,0)),"")))</f>
        <v/>
      </c>
      <c r="I150" s="68" t="str">
        <f>IFERROR(INDEX([1]Current!$F$12:$AI$1281,MATCH($G150,[1]Current!$E$12:$E$1281,0),MATCH($O141,[1]Current!$F$5:$AI$5,0)+1),IFERROR(INDEX([1]Infrastructure!$F$12:$AF$1281,MATCH($G150,[1]Infrastructure!$E$12:$E$1281,0),MATCH($O141,[1]Infrastructure!$F$5:$AF$5,0)+1),IFERROR(INDEX('[1]Allocations-in-Kind'!$F$12:$AI$1281,MATCH($G150,'[1]Allocations-in-Kind'!$E$12:$E$1281,0),MATCH($O141,'[1]Allocations-in-Kind'!$F$5:$AI$5,0)+1),"")))</f>
        <v/>
      </c>
      <c r="J150" s="68" t="str">
        <f>IFERROR(INDEX([1]Current!$F$12:$AI$1281,MATCH($G150,[1]Current!$E$12:$E$1281,0),MATCH($O141,[1]Current!$F$5:$AI$5,0)+2),IFERROR(INDEX([1]Infrastructure!$F$12:$AF$1281,MATCH($G150,[1]Infrastructure!$E$12:$E$1281,0),MATCH($O141,[1]Infrastructure!$F$5:$AF$5,0)+2),IFERROR(INDEX('[1]Allocations-in-Kind'!$F$12:$AI$1281,MATCH($G150,'[1]Allocations-in-Kind'!$E$12:$E$1281,0),MATCH($O141,'[1]Allocations-in-Kind'!$F$5:$AI$5,0)+2),"")))</f>
        <v/>
      </c>
      <c r="M150" s="109">
        <f t="shared" si="71"/>
        <v>0</v>
      </c>
    </row>
    <row r="151" spans="1:19" ht="15" hidden="1" customHeight="1" x14ac:dyDescent="0.2">
      <c r="C151" s="187"/>
      <c r="D151" s="189"/>
      <c r="E151" s="204" t="str">
        <f>IFERROR(INDEX([1]Settings!$AE$4:$BF$200,MATCH($A151,[1]Settings!$AK$4:$AK$200,0),1),"")</f>
        <v>Comprehensive Agricultural Support Programme Grant</v>
      </c>
      <c r="F151" s="205" t="str">
        <f>IFERROR(INDEX([1]Settings!$AE$4:$BF$200,MATCH($A151,[1]Settings!$AK$4:$AK$200,0),1),"")</f>
        <v>Comprehensive Agricultural Support Programme Grant</v>
      </c>
      <c r="G151" s="111" t="s">
        <v>10</v>
      </c>
      <c r="H151" s="112">
        <f>SUM(H141:H150)</f>
        <v>0</v>
      </c>
      <c r="I151" s="112">
        <f>SUM(I141:I150)</f>
        <v>0</v>
      </c>
      <c r="J151" s="112">
        <f>SUM(J141:J150)</f>
        <v>0</v>
      </c>
      <c r="M151" s="109">
        <f t="shared" ref="M151" si="122">M141</f>
        <v>0</v>
      </c>
    </row>
    <row r="152" spans="1:19" ht="15" hidden="1" customHeight="1" x14ac:dyDescent="0.2">
      <c r="A152" s="104">
        <v>14</v>
      </c>
      <c r="C152" s="186" t="str">
        <f>_xlfn.IFNA(INDEX([1]Settings!$AE$4:$BF$200,MATCH($A152,[1]Settings!$AP$4:$AP$200,0),2),"")
&amp; CHAR(10) &amp; _xlfn.IFNA("(Vote " &amp; INDEX([1]Settings!$AE$4:$BF$200,MATCH($A152,[1]Settings!$AP$4:$AP$200,0),3) &amp; ")","")</f>
        <v xml:space="preserve">
</v>
      </c>
      <c r="D152" s="188" t="str">
        <f>IF(S152=1,CONCATENATE("(" &amp; $R152&amp; ") ",IFERROR(INDEX([1]Settings!$AE$4:$BF$200,MATCH($A152,[1]Settings!$AP$4:$AP$200,0),1),"")),IFERROR(INDEX([1]Settings!$AE$4:$BF$200,MATCH($A152,[1]Settings!$AP$4:$AP$200,0),1),""))</f>
        <v/>
      </c>
      <c r="E152" s="202" t="str">
        <f>TRIM(IFERROR(INDEX([1]Settings!$AE$4:$BF$200,MATCH($O152,[1]Settings!$AV$4:$AV$200,0),24),""))&amp;"."</f>
        <v>.</v>
      </c>
      <c r="F152" s="203" t="str">
        <f>IFERROR(INDEX([1]Settings!$AE$4:$BF$200,MATCH($O152,[1]Settings!$AV$4:$AV$200,0),20),"")</f>
        <v/>
      </c>
      <c r="G152" s="110"/>
      <c r="H152" s="68" t="str">
        <f>IFERROR(INDEX([1]Current!$F$12:$AI$1281,MATCH($G152,[1]Current!$E$12:$E$1281,0),MATCH($O152,[1]Current!$F$5:$AI$5,0)),IFERROR(INDEX([1]Infrastructure!$F$12:$AF$1281,MATCH($G152,[1]Infrastructure!$E$12:$E$1281,0),MATCH($O152,[1]Infrastructure!$F$5:$AF$5,0)),IFERROR(INDEX('[1]Allocations-in-Kind'!$F$12:$AI$1281,MATCH($G152,'[1]Allocations-in-Kind'!$E$12:$E$1281,0),MATCH($O152,'[1]Allocations-in-Kind'!$F$5:$AI$5,0)),"")))</f>
        <v/>
      </c>
      <c r="I152" s="68" t="str">
        <f>IFERROR(INDEX([1]Current!$F$12:$AI$1281,MATCH($G152,[1]Current!$E$12:$E$1281,0),MATCH($O152,[1]Current!$F$5:$AI$5,0)+1),IFERROR(INDEX([1]Infrastructure!$F$12:$AF$1281,MATCH($G152,[1]Infrastructure!$E$12:$E$1281,0),MATCH($O152,[1]Infrastructure!$F$5:$AF$5,0)+1),IFERROR(INDEX('[1]Allocations-in-Kind'!$F$12:$AI$1281,MATCH($G152,'[1]Allocations-in-Kind'!$E$12:$E$1281,0),MATCH($O152,'[1]Allocations-in-Kind'!$F$5:$AI$5,0)+1),"")))</f>
        <v/>
      </c>
      <c r="J152" s="68" t="str">
        <f>IFERROR(INDEX([1]Current!$F$12:$AI$1281,MATCH($G152,[1]Current!$E$12:$E$1281,0),MATCH($O152,[1]Current!$F$5:$AI$5,0)+2),IFERROR(INDEX([1]Infrastructure!$F$12:$AF$1281,MATCH($G152,[1]Infrastructure!$E$12:$E$1281,0),MATCH($O152,[1]Infrastructure!$F$5:$AF$5,0)+2),IFERROR(INDEX('[1]Allocations-in-Kind'!$F$12:$AI$1281,MATCH($G152,'[1]Allocations-in-Kind'!$E$12:$E$1281,0),MATCH($O152,'[1]Allocations-in-Kind'!$F$5:$AI$5,0)+2),"")))</f>
        <v/>
      </c>
      <c r="M152" s="109">
        <f t="shared" ref="M152" si="123">IF(LEN(D152)&gt;2,IF(LEN(G152)&gt;2,1,0),0)</f>
        <v>0</v>
      </c>
      <c r="O152" s="105" t="str">
        <f>IFERROR(INDEX([1]Settings!$AE$4:$BF$200,MATCH($A152,[1]Settings!$AP$4:$AP$200,0),1),"")</f>
        <v/>
      </c>
      <c r="Q152" s="105">
        <f>IF(LEN(C152)&lt;2,0,IF(C152=C141,Q141+1,1))</f>
        <v>0</v>
      </c>
      <c r="R152" s="105" t="str">
        <f>IFERROR(LOWER(RIGHT(LEFT(ADDRESS(1,Q152),2))),"")</f>
        <v/>
      </c>
      <c r="S152" s="105">
        <f>IF(Q152&gt;1,1,IF(Q163&gt;1,1,0))</f>
        <v>0</v>
      </c>
    </row>
    <row r="153" spans="1:19" ht="15" hidden="1" customHeight="1" x14ac:dyDescent="0.2">
      <c r="C153" s="186"/>
      <c r="D153" s="188"/>
      <c r="E153" s="202" t="str">
        <f>IFERROR(INDEX([1]Settings!$AE$4:$BF$200,MATCH($A153,[1]Settings!$AK$4:$AK$200,0),1),"")</f>
        <v>Comprehensive Agricultural Support Programme Grant</v>
      </c>
      <c r="F153" s="203" t="str">
        <f>IFERROR(INDEX([1]Settings!$AE$4:$BF$200,MATCH($A153,[1]Settings!$AK$4:$AK$200,0),1),"")</f>
        <v>Comprehensive Agricultural Support Programme Grant</v>
      </c>
      <c r="G153" s="110"/>
      <c r="H153" s="68" t="str">
        <f>IFERROR(INDEX([1]Current!$F$12:$AI$1281,MATCH($G153,[1]Current!$E$12:$E$1281,0),MATCH($O152,[1]Current!$F$5:$AI$5,0)),IFERROR(INDEX([1]Infrastructure!$F$12:$AF$1281,MATCH($G153,[1]Infrastructure!$E$12:$E$1281,0),MATCH($O152,[1]Infrastructure!$F$5:$AF$5,0)),IFERROR(INDEX('[1]Allocations-in-Kind'!$F$12:$AI$1281,MATCH($G153,'[1]Allocations-in-Kind'!$E$12:$E$1281,0),MATCH($O152,'[1]Allocations-in-Kind'!$F$5:$AI$5,0)),"")))</f>
        <v/>
      </c>
      <c r="I153" s="68" t="str">
        <f>IFERROR(INDEX([1]Current!$F$12:$AI$1281,MATCH($G153,[1]Current!$E$12:$E$1281,0),MATCH($O152,[1]Current!$F$5:$AI$5,0)+1),IFERROR(INDEX([1]Infrastructure!$F$12:$AF$1281,MATCH($G153,[1]Infrastructure!$E$12:$E$1281,0),MATCH($O152,[1]Infrastructure!$F$5:$AF$5,0)+1),IFERROR(INDEX('[1]Allocations-in-Kind'!$F$12:$AI$1281,MATCH($G153,'[1]Allocations-in-Kind'!$E$12:$E$1281,0),MATCH($O152,'[1]Allocations-in-Kind'!$F$5:$AI$5,0)+1),"")))</f>
        <v/>
      </c>
      <c r="J153" s="68" t="str">
        <f>IFERROR(INDEX([1]Current!$F$12:$AI$1281,MATCH($G153,[1]Current!$E$12:$E$1281,0),MATCH($O152,[1]Current!$F$5:$AI$5,0)+2),IFERROR(INDEX([1]Infrastructure!$F$12:$AF$1281,MATCH($G153,[1]Infrastructure!$E$12:$E$1281,0),MATCH($O152,[1]Infrastructure!$F$5:$AF$5,0)+2),IFERROR(INDEX('[1]Allocations-in-Kind'!$F$12:$AI$1281,MATCH($G153,'[1]Allocations-in-Kind'!$E$12:$E$1281,0),MATCH($O152,'[1]Allocations-in-Kind'!$F$5:$AI$5,0)+2),"")))</f>
        <v/>
      </c>
      <c r="M153" s="109">
        <f t="shared" ref="M153" si="124">IF(LEN(D152)&gt;2,IF(LEN(G153)&gt;2,1,0),0)</f>
        <v>0</v>
      </c>
    </row>
    <row r="154" spans="1:19" ht="15" hidden="1" customHeight="1" x14ac:dyDescent="0.2">
      <c r="C154" s="186"/>
      <c r="D154" s="188"/>
      <c r="E154" s="202" t="str">
        <f>IFERROR(INDEX([1]Settings!$AE$4:$BF$200,MATCH($A154,[1]Settings!$AK$4:$AK$200,0),1),"")</f>
        <v>Comprehensive Agricultural Support Programme Grant</v>
      </c>
      <c r="F154" s="203" t="str">
        <f>IFERROR(INDEX([1]Settings!$AE$4:$BF$200,MATCH($A154,[1]Settings!$AK$4:$AK$200,0),1),"")</f>
        <v>Comprehensive Agricultural Support Programme Grant</v>
      </c>
      <c r="G154" s="110"/>
      <c r="H154" s="68" t="str">
        <f>IFERROR(INDEX([1]Current!$F$12:$AI$1281,MATCH($G154,[1]Current!$E$12:$E$1281,0),MATCH($O152,[1]Current!$F$5:$AI$5,0)),IFERROR(INDEX([1]Infrastructure!$F$12:$AF$1281,MATCH($G154,[1]Infrastructure!$E$12:$E$1281,0),MATCH($O152,[1]Infrastructure!$F$5:$AF$5,0)),IFERROR(INDEX('[1]Allocations-in-Kind'!$F$12:$AI$1281,MATCH($G154,'[1]Allocations-in-Kind'!$E$12:$E$1281,0),MATCH($O152,'[1]Allocations-in-Kind'!$F$5:$AI$5,0)),"")))</f>
        <v/>
      </c>
      <c r="I154" s="68" t="str">
        <f>IFERROR(INDEX([1]Current!$F$12:$AI$1281,MATCH($G154,[1]Current!$E$12:$E$1281,0),MATCH($O152,[1]Current!$F$5:$AI$5,0)+1),IFERROR(INDEX([1]Infrastructure!$F$12:$AF$1281,MATCH($G154,[1]Infrastructure!$E$12:$E$1281,0),MATCH($O152,[1]Infrastructure!$F$5:$AF$5,0)+1),IFERROR(INDEX('[1]Allocations-in-Kind'!$F$12:$AI$1281,MATCH($G154,'[1]Allocations-in-Kind'!$E$12:$E$1281,0),MATCH($O152,'[1]Allocations-in-Kind'!$F$5:$AI$5,0)+1),"")))</f>
        <v/>
      </c>
      <c r="J154" s="68" t="str">
        <f>IFERROR(INDEX([1]Current!$F$12:$AI$1281,MATCH($G154,[1]Current!$E$12:$E$1281,0),MATCH($O152,[1]Current!$F$5:$AI$5,0)+2),IFERROR(INDEX([1]Infrastructure!$F$12:$AF$1281,MATCH($G154,[1]Infrastructure!$E$12:$E$1281,0),MATCH($O152,[1]Infrastructure!$F$5:$AF$5,0)+2),IFERROR(INDEX('[1]Allocations-in-Kind'!$F$12:$AI$1281,MATCH($G154,'[1]Allocations-in-Kind'!$E$12:$E$1281,0),MATCH($O152,'[1]Allocations-in-Kind'!$F$5:$AI$5,0)+2),"")))</f>
        <v/>
      </c>
      <c r="M154" s="109">
        <f t="shared" ref="M154" si="125">IF(LEN(D152)&gt;2,IF(LEN(G154)&gt;2,1,0),0)</f>
        <v>0</v>
      </c>
    </row>
    <row r="155" spans="1:19" ht="15" hidden="1" customHeight="1" x14ac:dyDescent="0.2">
      <c r="C155" s="186"/>
      <c r="D155" s="188"/>
      <c r="E155" s="202" t="str">
        <f>IFERROR(INDEX([1]Settings!$AE$4:$BF$200,MATCH($A155,[1]Settings!$AK$4:$AK$200,0),1),"")</f>
        <v>Comprehensive Agricultural Support Programme Grant</v>
      </c>
      <c r="F155" s="203" t="str">
        <f>IFERROR(INDEX([1]Settings!$AE$4:$BF$200,MATCH($A155,[1]Settings!$AK$4:$AK$200,0),1),"")</f>
        <v>Comprehensive Agricultural Support Programme Grant</v>
      </c>
      <c r="G155" s="110"/>
      <c r="H155" s="68" t="str">
        <f>IFERROR(INDEX([1]Current!$F$12:$AI$1281,MATCH($G155,[1]Current!$E$12:$E$1281,0),MATCH($O152,[1]Current!$F$5:$AI$5,0)),IFERROR(INDEX([1]Infrastructure!$F$12:$AF$1281,MATCH($G155,[1]Infrastructure!$E$12:$E$1281,0),MATCH($O152,[1]Infrastructure!$F$5:$AF$5,0)),IFERROR(INDEX('[1]Allocations-in-Kind'!$F$12:$AI$1281,MATCH($G155,'[1]Allocations-in-Kind'!$E$12:$E$1281,0),MATCH($O152,'[1]Allocations-in-Kind'!$F$5:$AI$5,0)),"")))</f>
        <v/>
      </c>
      <c r="I155" s="68" t="str">
        <f>IFERROR(INDEX([1]Current!$F$12:$AI$1281,MATCH($G155,[1]Current!$E$12:$E$1281,0),MATCH($O152,[1]Current!$F$5:$AI$5,0)+1),IFERROR(INDEX([1]Infrastructure!$F$12:$AF$1281,MATCH($G155,[1]Infrastructure!$E$12:$E$1281,0),MATCH($O152,[1]Infrastructure!$F$5:$AF$5,0)+1),IFERROR(INDEX('[1]Allocations-in-Kind'!$F$12:$AI$1281,MATCH($G155,'[1]Allocations-in-Kind'!$E$12:$E$1281,0),MATCH($O152,'[1]Allocations-in-Kind'!$F$5:$AI$5,0)+1),"")))</f>
        <v/>
      </c>
      <c r="J155" s="68" t="str">
        <f>IFERROR(INDEX([1]Current!$F$12:$AI$1281,MATCH($G155,[1]Current!$E$12:$E$1281,0),MATCH($O152,[1]Current!$F$5:$AI$5,0)+2),IFERROR(INDEX([1]Infrastructure!$F$12:$AF$1281,MATCH($G155,[1]Infrastructure!$E$12:$E$1281,0),MATCH($O152,[1]Infrastructure!$F$5:$AF$5,0)+2),IFERROR(INDEX('[1]Allocations-in-Kind'!$F$12:$AI$1281,MATCH($G155,'[1]Allocations-in-Kind'!$E$12:$E$1281,0),MATCH($O152,'[1]Allocations-in-Kind'!$F$5:$AI$5,0)+2),"")))</f>
        <v/>
      </c>
      <c r="M155" s="109">
        <f t="shared" ref="M155" si="126">IF(LEN(D152)&gt;2,IF(LEN(G155)&gt;2,1,0),0)</f>
        <v>0</v>
      </c>
    </row>
    <row r="156" spans="1:19" ht="15" hidden="1" customHeight="1" x14ac:dyDescent="0.2">
      <c r="C156" s="186"/>
      <c r="D156" s="188"/>
      <c r="E156" s="202" t="str">
        <f>IFERROR(INDEX([1]Settings!$AE$4:$BF$200,MATCH($A156,[1]Settings!$AK$4:$AK$200,0),1),"")</f>
        <v>Comprehensive Agricultural Support Programme Grant</v>
      </c>
      <c r="F156" s="203" t="str">
        <f>IFERROR(INDEX([1]Settings!$AE$4:$BF$200,MATCH($A156,[1]Settings!$AK$4:$AK$200,0),1),"")</f>
        <v>Comprehensive Agricultural Support Programme Grant</v>
      </c>
      <c r="G156" s="110"/>
      <c r="H156" s="68" t="str">
        <f>IFERROR(INDEX([1]Current!$F$12:$AI$1281,MATCH($G156,[1]Current!$E$12:$E$1281,0),MATCH($O152,[1]Current!$F$5:$AI$5,0)),IFERROR(INDEX([1]Infrastructure!$F$12:$AF$1281,MATCH($G156,[1]Infrastructure!$E$12:$E$1281,0),MATCH($O152,[1]Infrastructure!$F$5:$AF$5,0)),IFERROR(INDEX('[1]Allocations-in-Kind'!$F$12:$AI$1281,MATCH($G156,'[1]Allocations-in-Kind'!$E$12:$E$1281,0),MATCH($O152,'[1]Allocations-in-Kind'!$F$5:$AI$5,0)),"")))</f>
        <v/>
      </c>
      <c r="I156" s="68" t="str">
        <f>IFERROR(INDEX([1]Current!$F$12:$AI$1281,MATCH($G156,[1]Current!$E$12:$E$1281,0),MATCH($O152,[1]Current!$F$5:$AI$5,0)+1),IFERROR(INDEX([1]Infrastructure!$F$12:$AF$1281,MATCH($G156,[1]Infrastructure!$E$12:$E$1281,0),MATCH($O152,[1]Infrastructure!$F$5:$AF$5,0)+1),IFERROR(INDEX('[1]Allocations-in-Kind'!$F$12:$AI$1281,MATCH($G156,'[1]Allocations-in-Kind'!$E$12:$E$1281,0),MATCH($O152,'[1]Allocations-in-Kind'!$F$5:$AI$5,0)+1),"")))</f>
        <v/>
      </c>
      <c r="J156" s="68" t="str">
        <f>IFERROR(INDEX([1]Current!$F$12:$AI$1281,MATCH($G156,[1]Current!$E$12:$E$1281,0),MATCH($O152,[1]Current!$F$5:$AI$5,0)+2),IFERROR(INDEX([1]Infrastructure!$F$12:$AF$1281,MATCH($G156,[1]Infrastructure!$E$12:$E$1281,0),MATCH($O152,[1]Infrastructure!$F$5:$AF$5,0)+2),IFERROR(INDEX('[1]Allocations-in-Kind'!$F$12:$AI$1281,MATCH($G156,'[1]Allocations-in-Kind'!$E$12:$E$1281,0),MATCH($O152,'[1]Allocations-in-Kind'!$F$5:$AI$5,0)+2),"")))</f>
        <v/>
      </c>
      <c r="M156" s="109">
        <f t="shared" ref="M156" si="127">IF(LEN(D152)&gt;2,IF(LEN(G156)&gt;2,1,0),0)</f>
        <v>0</v>
      </c>
    </row>
    <row r="157" spans="1:19" ht="15" hidden="1" customHeight="1" x14ac:dyDescent="0.2">
      <c r="C157" s="186"/>
      <c r="D157" s="188"/>
      <c r="E157" s="202" t="str">
        <f>IFERROR(INDEX([1]Settings!$AE$4:$BF$200,MATCH($A157,[1]Settings!$AK$4:$AK$200,0),1),"")</f>
        <v>Comprehensive Agricultural Support Programme Grant</v>
      </c>
      <c r="F157" s="203" t="str">
        <f>IFERROR(INDEX([1]Settings!$AE$4:$BF$200,MATCH($A157,[1]Settings!$AK$4:$AK$200,0),1),"")</f>
        <v>Comprehensive Agricultural Support Programme Grant</v>
      </c>
      <c r="G157" s="110"/>
      <c r="H157" s="68" t="str">
        <f>IFERROR(INDEX([1]Current!$F$12:$AI$1281,MATCH($G157,[1]Current!$E$12:$E$1281,0),MATCH($O152,[1]Current!$F$5:$AI$5,0)),IFERROR(INDEX([1]Infrastructure!$F$12:$AF$1281,MATCH($G157,[1]Infrastructure!$E$12:$E$1281,0),MATCH($O152,[1]Infrastructure!$F$5:$AF$5,0)),IFERROR(INDEX('[1]Allocations-in-Kind'!$F$12:$AI$1281,MATCH($G157,'[1]Allocations-in-Kind'!$E$12:$E$1281,0),MATCH($O152,'[1]Allocations-in-Kind'!$F$5:$AI$5,0)),"")))</f>
        <v/>
      </c>
      <c r="I157" s="68" t="str">
        <f>IFERROR(INDEX([1]Current!$F$12:$AI$1281,MATCH($G157,[1]Current!$E$12:$E$1281,0),MATCH($O152,[1]Current!$F$5:$AI$5,0)+1),IFERROR(INDEX([1]Infrastructure!$F$12:$AF$1281,MATCH($G157,[1]Infrastructure!$E$12:$E$1281,0),MATCH($O152,[1]Infrastructure!$F$5:$AF$5,0)+1),IFERROR(INDEX('[1]Allocations-in-Kind'!$F$12:$AI$1281,MATCH($G157,'[1]Allocations-in-Kind'!$E$12:$E$1281,0),MATCH($O152,'[1]Allocations-in-Kind'!$F$5:$AI$5,0)+1),"")))</f>
        <v/>
      </c>
      <c r="J157" s="68" t="str">
        <f>IFERROR(INDEX([1]Current!$F$12:$AI$1281,MATCH($G157,[1]Current!$E$12:$E$1281,0),MATCH($O152,[1]Current!$F$5:$AI$5,0)+2),IFERROR(INDEX([1]Infrastructure!$F$12:$AF$1281,MATCH($G157,[1]Infrastructure!$E$12:$E$1281,0),MATCH($O152,[1]Infrastructure!$F$5:$AF$5,0)+2),IFERROR(INDEX('[1]Allocations-in-Kind'!$F$12:$AI$1281,MATCH($G157,'[1]Allocations-in-Kind'!$E$12:$E$1281,0),MATCH($O152,'[1]Allocations-in-Kind'!$F$5:$AI$5,0)+2),"")))</f>
        <v/>
      </c>
      <c r="M157" s="109">
        <f t="shared" ref="M157" si="128">IF(LEN(D152)&gt;2,IF(LEN(G157)&gt;2,1,0),0)</f>
        <v>0</v>
      </c>
    </row>
    <row r="158" spans="1:19" ht="15" hidden="1" customHeight="1" x14ac:dyDescent="0.2">
      <c r="C158" s="186"/>
      <c r="D158" s="188"/>
      <c r="E158" s="202" t="str">
        <f>IFERROR(INDEX([1]Settings!$AE$4:$BF$200,MATCH($A158,[1]Settings!$AK$4:$AK$200,0),1),"")</f>
        <v>Comprehensive Agricultural Support Programme Grant</v>
      </c>
      <c r="F158" s="203" t="str">
        <f>IFERROR(INDEX([1]Settings!$AE$4:$BF$200,MATCH($A158,[1]Settings!$AK$4:$AK$200,0),1),"")</f>
        <v>Comprehensive Agricultural Support Programme Grant</v>
      </c>
      <c r="G158" s="110"/>
      <c r="H158" s="68" t="str">
        <f>IFERROR(INDEX([1]Current!$F$12:$AI$1281,MATCH($G158,[1]Current!$E$12:$E$1281,0),MATCH($O152,[1]Current!$F$5:$AI$5,0)),IFERROR(INDEX([1]Infrastructure!$F$12:$AF$1281,MATCH($G158,[1]Infrastructure!$E$12:$E$1281,0),MATCH($O152,[1]Infrastructure!$F$5:$AF$5,0)),IFERROR(INDEX('[1]Allocations-in-Kind'!$F$12:$AI$1281,MATCH($G158,'[1]Allocations-in-Kind'!$E$12:$E$1281,0),MATCH($O152,'[1]Allocations-in-Kind'!$F$5:$AI$5,0)),"")))</f>
        <v/>
      </c>
      <c r="I158" s="68" t="str">
        <f>IFERROR(INDEX([1]Current!$F$12:$AI$1281,MATCH($G158,[1]Current!$E$12:$E$1281,0),MATCH($O152,[1]Current!$F$5:$AI$5,0)+1),IFERROR(INDEX([1]Infrastructure!$F$12:$AF$1281,MATCH($G158,[1]Infrastructure!$E$12:$E$1281,0),MATCH($O152,[1]Infrastructure!$F$5:$AF$5,0)+1),IFERROR(INDEX('[1]Allocations-in-Kind'!$F$12:$AI$1281,MATCH($G158,'[1]Allocations-in-Kind'!$E$12:$E$1281,0),MATCH($O152,'[1]Allocations-in-Kind'!$F$5:$AI$5,0)+1),"")))</f>
        <v/>
      </c>
      <c r="J158" s="68" t="str">
        <f>IFERROR(INDEX([1]Current!$F$12:$AI$1281,MATCH($G158,[1]Current!$E$12:$E$1281,0),MATCH($O152,[1]Current!$F$5:$AI$5,0)+2),IFERROR(INDEX([1]Infrastructure!$F$12:$AF$1281,MATCH($G158,[1]Infrastructure!$E$12:$E$1281,0),MATCH($O152,[1]Infrastructure!$F$5:$AF$5,0)+2),IFERROR(INDEX('[1]Allocations-in-Kind'!$F$12:$AI$1281,MATCH($G158,'[1]Allocations-in-Kind'!$E$12:$E$1281,0),MATCH($O152,'[1]Allocations-in-Kind'!$F$5:$AI$5,0)+2),"")))</f>
        <v/>
      </c>
      <c r="M158" s="109">
        <f t="shared" ref="M158" si="129">IF(LEN(D152)&gt;2,IF(LEN(G158)&gt;2,1,0),0)</f>
        <v>0</v>
      </c>
    </row>
    <row r="159" spans="1:19" ht="15" hidden="1" customHeight="1" x14ac:dyDescent="0.2">
      <c r="C159" s="186"/>
      <c r="D159" s="188"/>
      <c r="E159" s="202" t="str">
        <f>IFERROR(INDEX([1]Settings!$AE$4:$BF$200,MATCH($A159,[1]Settings!$AK$4:$AK$200,0),1),"")</f>
        <v>Comprehensive Agricultural Support Programme Grant</v>
      </c>
      <c r="F159" s="203" t="str">
        <f>IFERROR(INDEX([1]Settings!$AE$4:$BF$200,MATCH($A159,[1]Settings!$AK$4:$AK$200,0),1),"")</f>
        <v>Comprehensive Agricultural Support Programme Grant</v>
      </c>
      <c r="G159" s="110"/>
      <c r="H159" s="68" t="str">
        <f>IFERROR(INDEX([1]Current!$F$12:$AI$1281,MATCH($G159,[1]Current!$E$12:$E$1281,0),MATCH($O152,[1]Current!$F$5:$AI$5,0)),IFERROR(INDEX([1]Infrastructure!$F$12:$AF$1281,MATCH($G159,[1]Infrastructure!$E$12:$E$1281,0),MATCH($O152,[1]Infrastructure!$F$5:$AF$5,0)),IFERROR(INDEX('[1]Allocations-in-Kind'!$F$12:$AI$1281,MATCH($G159,'[1]Allocations-in-Kind'!$E$12:$E$1281,0),MATCH($O152,'[1]Allocations-in-Kind'!$F$5:$AI$5,0)),"")))</f>
        <v/>
      </c>
      <c r="I159" s="68" t="str">
        <f>IFERROR(INDEX([1]Current!$F$12:$AI$1281,MATCH($G159,[1]Current!$E$12:$E$1281,0),MATCH($O152,[1]Current!$F$5:$AI$5,0)+1),IFERROR(INDEX([1]Infrastructure!$F$12:$AF$1281,MATCH($G159,[1]Infrastructure!$E$12:$E$1281,0),MATCH($O152,[1]Infrastructure!$F$5:$AF$5,0)+1),IFERROR(INDEX('[1]Allocations-in-Kind'!$F$12:$AI$1281,MATCH($G159,'[1]Allocations-in-Kind'!$E$12:$E$1281,0),MATCH($O152,'[1]Allocations-in-Kind'!$F$5:$AI$5,0)+1),"")))</f>
        <v/>
      </c>
      <c r="J159" s="68" t="str">
        <f>IFERROR(INDEX([1]Current!$F$12:$AI$1281,MATCH($G159,[1]Current!$E$12:$E$1281,0),MATCH($O152,[1]Current!$F$5:$AI$5,0)+2),IFERROR(INDEX([1]Infrastructure!$F$12:$AF$1281,MATCH($G159,[1]Infrastructure!$E$12:$E$1281,0),MATCH($O152,[1]Infrastructure!$F$5:$AF$5,0)+2),IFERROR(INDEX('[1]Allocations-in-Kind'!$F$12:$AI$1281,MATCH($G159,'[1]Allocations-in-Kind'!$E$12:$E$1281,0),MATCH($O152,'[1]Allocations-in-Kind'!$F$5:$AI$5,0)+2),"")))</f>
        <v/>
      </c>
      <c r="M159" s="109">
        <f t="shared" ref="M159" si="130">IF(LEN(D152)&gt;2,IF(LEN(G159)&gt;2,1,0),0)</f>
        <v>0</v>
      </c>
    </row>
    <row r="160" spans="1:19" ht="15" hidden="1" customHeight="1" x14ac:dyDescent="0.2">
      <c r="C160" s="186"/>
      <c r="D160" s="188"/>
      <c r="E160" s="202" t="str">
        <f>IFERROR(INDEX([1]Settings!$AE$4:$BF$200,MATCH($A160,[1]Settings!$AK$4:$AK$200,0),1),"")</f>
        <v>Comprehensive Agricultural Support Programme Grant</v>
      </c>
      <c r="F160" s="203" t="str">
        <f>IFERROR(INDEX([1]Settings!$AE$4:$BF$200,MATCH($A160,[1]Settings!$AK$4:$AK$200,0),1),"")</f>
        <v>Comprehensive Agricultural Support Programme Grant</v>
      </c>
      <c r="G160" s="110"/>
      <c r="H160" s="68" t="str">
        <f>IFERROR(INDEX([1]Current!$F$12:$AI$1281,MATCH($G160,[1]Current!$E$12:$E$1281,0),MATCH($O152,[1]Current!$F$5:$AI$5,0)),IFERROR(INDEX([1]Infrastructure!$F$12:$AF$1281,MATCH($G160,[1]Infrastructure!$E$12:$E$1281,0),MATCH($O152,[1]Infrastructure!$F$5:$AF$5,0)),IFERROR(INDEX('[1]Allocations-in-Kind'!$F$12:$AI$1281,MATCH($G160,'[1]Allocations-in-Kind'!$E$12:$E$1281,0),MATCH($O152,'[1]Allocations-in-Kind'!$F$5:$AI$5,0)),"")))</f>
        <v/>
      </c>
      <c r="I160" s="68" t="str">
        <f>IFERROR(INDEX([1]Current!$F$12:$AI$1281,MATCH($G160,[1]Current!$E$12:$E$1281,0),MATCH($O152,[1]Current!$F$5:$AI$5,0)+1),IFERROR(INDEX([1]Infrastructure!$F$12:$AF$1281,MATCH($G160,[1]Infrastructure!$E$12:$E$1281,0),MATCH($O152,[1]Infrastructure!$F$5:$AF$5,0)+1),IFERROR(INDEX('[1]Allocations-in-Kind'!$F$12:$AI$1281,MATCH($G160,'[1]Allocations-in-Kind'!$E$12:$E$1281,0),MATCH($O152,'[1]Allocations-in-Kind'!$F$5:$AI$5,0)+1),"")))</f>
        <v/>
      </c>
      <c r="J160" s="68" t="str">
        <f>IFERROR(INDEX([1]Current!$F$12:$AI$1281,MATCH($G160,[1]Current!$E$12:$E$1281,0),MATCH($O152,[1]Current!$F$5:$AI$5,0)+2),IFERROR(INDEX([1]Infrastructure!$F$12:$AF$1281,MATCH($G160,[1]Infrastructure!$E$12:$E$1281,0),MATCH($O152,[1]Infrastructure!$F$5:$AF$5,0)+2),IFERROR(INDEX('[1]Allocations-in-Kind'!$F$12:$AI$1281,MATCH($G160,'[1]Allocations-in-Kind'!$E$12:$E$1281,0),MATCH($O152,'[1]Allocations-in-Kind'!$F$5:$AI$5,0)+2),"")))</f>
        <v/>
      </c>
      <c r="M160" s="109">
        <f t="shared" ref="M160" si="131">IF(LEN(D152)&gt;2,IF(LEN(G160)&gt;2,1,0),0)</f>
        <v>0</v>
      </c>
    </row>
    <row r="161" spans="1:19" ht="15" hidden="1" customHeight="1" x14ac:dyDescent="0.2">
      <c r="C161" s="186"/>
      <c r="D161" s="188"/>
      <c r="E161" s="202" t="str">
        <f>IFERROR(INDEX([1]Settings!$AE$4:$BF$200,MATCH($A161,[1]Settings!$AK$4:$AK$200,0),1),"")</f>
        <v>Comprehensive Agricultural Support Programme Grant</v>
      </c>
      <c r="F161" s="203" t="str">
        <f>IFERROR(INDEX([1]Settings!$AE$4:$BF$200,MATCH($A161,[1]Settings!$AK$4:$AK$200,0),1),"")</f>
        <v>Comprehensive Agricultural Support Programme Grant</v>
      </c>
      <c r="G161" s="110"/>
      <c r="H161" s="68" t="str">
        <f>IFERROR(INDEX([1]Current!$F$12:$AI$1281,MATCH($G161,[1]Current!$E$12:$E$1281,0),MATCH($O152,[1]Current!$F$5:$AI$5,0)),IFERROR(INDEX([1]Infrastructure!$F$12:$AF$1281,MATCH($G161,[1]Infrastructure!$E$12:$E$1281,0),MATCH($O152,[1]Infrastructure!$F$5:$AF$5,0)),IFERROR(INDEX('[1]Allocations-in-Kind'!$F$12:$AI$1281,MATCH($G161,'[1]Allocations-in-Kind'!$E$12:$E$1281,0),MATCH($O152,'[1]Allocations-in-Kind'!$F$5:$AI$5,0)),"")))</f>
        <v/>
      </c>
      <c r="I161" s="68" t="str">
        <f>IFERROR(INDEX([1]Current!$F$12:$AI$1281,MATCH($G161,[1]Current!$E$12:$E$1281,0),MATCH($O152,[1]Current!$F$5:$AI$5,0)+1),IFERROR(INDEX([1]Infrastructure!$F$12:$AF$1281,MATCH($G161,[1]Infrastructure!$E$12:$E$1281,0),MATCH($O152,[1]Infrastructure!$F$5:$AF$5,0)+1),IFERROR(INDEX('[1]Allocations-in-Kind'!$F$12:$AI$1281,MATCH($G161,'[1]Allocations-in-Kind'!$E$12:$E$1281,0),MATCH($O152,'[1]Allocations-in-Kind'!$F$5:$AI$5,0)+1),"")))</f>
        <v/>
      </c>
      <c r="J161" s="68" t="str">
        <f>IFERROR(INDEX([1]Current!$F$12:$AI$1281,MATCH($G161,[1]Current!$E$12:$E$1281,0),MATCH($O152,[1]Current!$F$5:$AI$5,0)+2),IFERROR(INDEX([1]Infrastructure!$F$12:$AF$1281,MATCH($G161,[1]Infrastructure!$E$12:$E$1281,0),MATCH($O152,[1]Infrastructure!$F$5:$AF$5,0)+2),IFERROR(INDEX('[1]Allocations-in-Kind'!$F$12:$AI$1281,MATCH($G161,'[1]Allocations-in-Kind'!$E$12:$E$1281,0),MATCH($O152,'[1]Allocations-in-Kind'!$F$5:$AI$5,0)+2),"")))</f>
        <v/>
      </c>
      <c r="M161" s="109">
        <f t="shared" ref="M161:M216" si="132">IF(LEN(D$9)&gt;2,IF(LEN(G161)&gt;2,1,0),0)</f>
        <v>0</v>
      </c>
    </row>
    <row r="162" spans="1:19" ht="15" hidden="1" customHeight="1" x14ac:dyDescent="0.2">
      <c r="C162" s="187"/>
      <c r="D162" s="189"/>
      <c r="E162" s="204" t="str">
        <f>IFERROR(INDEX([1]Settings!$AE$4:$BF$200,MATCH($A162,[1]Settings!$AK$4:$AK$200,0),1),"")</f>
        <v>Comprehensive Agricultural Support Programme Grant</v>
      </c>
      <c r="F162" s="205" t="str">
        <f>IFERROR(INDEX([1]Settings!$AE$4:$BF$200,MATCH($A162,[1]Settings!$AK$4:$AK$200,0),1),"")</f>
        <v>Comprehensive Agricultural Support Programme Grant</v>
      </c>
      <c r="G162" s="111" t="s">
        <v>10</v>
      </c>
      <c r="H162" s="112">
        <f>SUM(H152:H161)</f>
        <v>0</v>
      </c>
      <c r="I162" s="112">
        <f>SUM(I152:I161)</f>
        <v>0</v>
      </c>
      <c r="J162" s="112">
        <f>SUM(J152:J161)</f>
        <v>0</v>
      </c>
      <c r="M162" s="109">
        <f t="shared" ref="M162" si="133">M152</f>
        <v>0</v>
      </c>
    </row>
    <row r="163" spans="1:19" ht="15" hidden="1" customHeight="1" x14ac:dyDescent="0.2">
      <c r="A163" s="104">
        <v>15</v>
      </c>
      <c r="C163" s="186" t="str">
        <f>_xlfn.IFNA(INDEX([1]Settings!$AE$4:$BF$200,MATCH($A163,[1]Settings!$AP$4:$AP$200,0),2),"")
&amp; CHAR(10) &amp; _xlfn.IFNA("(Vote " &amp; INDEX([1]Settings!$AE$4:$BF$200,MATCH($A163,[1]Settings!$AP$4:$AP$200,0),3) &amp; ")","")</f>
        <v xml:space="preserve">
</v>
      </c>
      <c r="D163" s="188" t="str">
        <f>IF(S163=1,CONCATENATE("(" &amp; $R163&amp; ") ",IFERROR(INDEX([1]Settings!$AE$4:$BF$200,MATCH($A163,[1]Settings!$AP$4:$AP$200,0),1),"")),IFERROR(INDEX([1]Settings!$AE$4:$BF$200,MATCH($A163,[1]Settings!$AP$4:$AP$200,0),1),""))</f>
        <v/>
      </c>
      <c r="E163" s="202" t="str">
        <f>TRIM(IFERROR(INDEX([1]Settings!$AE$4:$BF$200,MATCH($O163,[1]Settings!$AV$4:$AV$200,0),24),""))&amp;"."</f>
        <v>.</v>
      </c>
      <c r="F163" s="203" t="str">
        <f>IFERROR(INDEX([1]Settings!$AE$4:$BF$200,MATCH($O163,[1]Settings!$AV$4:$AV$200,0),20),"")</f>
        <v/>
      </c>
      <c r="G163" s="110"/>
      <c r="H163" s="68" t="str">
        <f>IFERROR(INDEX([1]Current!$F$12:$AI$1281,MATCH($G163,[1]Current!$E$12:$E$1281,0),MATCH($O163,[1]Current!$F$5:$AI$5,0)),IFERROR(INDEX([1]Infrastructure!$F$12:$AF$1281,MATCH($G163,[1]Infrastructure!$E$12:$E$1281,0),MATCH($O163,[1]Infrastructure!$F$5:$AF$5,0)),IFERROR(INDEX('[1]Allocations-in-Kind'!$F$12:$AI$1281,MATCH($G163,'[1]Allocations-in-Kind'!$E$12:$E$1281,0),MATCH($O163,'[1]Allocations-in-Kind'!$F$5:$AI$5,0)),"")))</f>
        <v/>
      </c>
      <c r="I163" s="68" t="str">
        <f>IFERROR(INDEX([1]Current!$F$12:$AI$1281,MATCH($G163,[1]Current!$E$12:$E$1281,0),MATCH($O163,[1]Current!$F$5:$AI$5,0)+1),IFERROR(INDEX([1]Infrastructure!$F$12:$AF$1281,MATCH($G163,[1]Infrastructure!$E$12:$E$1281,0),MATCH($O163,[1]Infrastructure!$F$5:$AF$5,0)+1),IFERROR(INDEX('[1]Allocations-in-Kind'!$F$12:$AI$1281,MATCH($G163,'[1]Allocations-in-Kind'!$E$12:$E$1281,0),MATCH($O163,'[1]Allocations-in-Kind'!$F$5:$AI$5,0)+1),"")))</f>
        <v/>
      </c>
      <c r="J163" s="68" t="str">
        <f>IFERROR(INDEX([1]Current!$F$12:$AI$1281,MATCH($G163,[1]Current!$E$12:$E$1281,0),MATCH($O163,[1]Current!$F$5:$AI$5,0)+2),IFERROR(INDEX([1]Infrastructure!$F$12:$AF$1281,MATCH($G163,[1]Infrastructure!$E$12:$E$1281,0),MATCH($O163,[1]Infrastructure!$F$5:$AF$5,0)+2),IFERROR(INDEX('[1]Allocations-in-Kind'!$F$12:$AI$1281,MATCH($G163,'[1]Allocations-in-Kind'!$E$12:$E$1281,0),MATCH($O163,'[1]Allocations-in-Kind'!$F$5:$AI$5,0)+2),"")))</f>
        <v/>
      </c>
      <c r="M163" s="109">
        <f t="shared" ref="M163" si="134">IF(LEN(D163)&gt;2,IF(LEN(G163)&gt;2,1,0),0)</f>
        <v>0</v>
      </c>
      <c r="O163" s="105" t="str">
        <f>IFERROR(INDEX([1]Settings!$AE$4:$BF$200,MATCH($A163,[1]Settings!$AP$4:$AP$200,0),1),"")</f>
        <v/>
      </c>
      <c r="Q163" s="105">
        <f>IF(LEN(C163)&lt;2,0,IF(C163=C152,Q152+1,1))</f>
        <v>0</v>
      </c>
      <c r="R163" s="105" t="str">
        <f>IFERROR(LOWER(RIGHT(LEFT(ADDRESS(1,Q163),2))),"")</f>
        <v/>
      </c>
      <c r="S163" s="105">
        <f>IF(Q163&gt;1,1,IF(Q174&gt;1,1,0))</f>
        <v>0</v>
      </c>
    </row>
    <row r="164" spans="1:19" ht="15" hidden="1" customHeight="1" x14ac:dyDescent="0.2">
      <c r="C164" s="186"/>
      <c r="D164" s="188"/>
      <c r="E164" s="202" t="str">
        <f>IFERROR(INDEX([1]Settings!$AE$4:$BF$200,MATCH($A164,[1]Settings!$AK$4:$AK$200,0),1),"")</f>
        <v>Comprehensive Agricultural Support Programme Grant</v>
      </c>
      <c r="F164" s="203" t="str">
        <f>IFERROR(INDEX([1]Settings!$AE$4:$BF$200,MATCH($A164,[1]Settings!$AK$4:$AK$200,0),1),"")</f>
        <v>Comprehensive Agricultural Support Programme Grant</v>
      </c>
      <c r="G164" s="110"/>
      <c r="H164" s="68" t="str">
        <f>IFERROR(INDEX([1]Current!$F$12:$AI$1281,MATCH($G164,[1]Current!$E$12:$E$1281,0),MATCH($O163,[1]Current!$F$5:$AI$5,0)),IFERROR(INDEX([1]Infrastructure!$F$12:$AF$1281,MATCH($G164,[1]Infrastructure!$E$12:$E$1281,0),MATCH($O163,[1]Infrastructure!$F$5:$AF$5,0)),IFERROR(INDEX('[1]Allocations-in-Kind'!$F$12:$AI$1281,MATCH($G164,'[1]Allocations-in-Kind'!$E$12:$E$1281,0),MATCH($O163,'[1]Allocations-in-Kind'!$F$5:$AI$5,0)),"")))</f>
        <v/>
      </c>
      <c r="I164" s="68" t="str">
        <f>IFERROR(INDEX([1]Current!$F$12:$AI$1281,MATCH($G164,[1]Current!$E$12:$E$1281,0),MATCH($O163,[1]Current!$F$5:$AI$5,0)+1),IFERROR(INDEX([1]Infrastructure!$F$12:$AF$1281,MATCH($G164,[1]Infrastructure!$E$12:$E$1281,0),MATCH($O163,[1]Infrastructure!$F$5:$AF$5,0)+1),IFERROR(INDEX('[1]Allocations-in-Kind'!$F$12:$AI$1281,MATCH($G164,'[1]Allocations-in-Kind'!$E$12:$E$1281,0),MATCH($O163,'[1]Allocations-in-Kind'!$F$5:$AI$5,0)+1),"")))</f>
        <v/>
      </c>
      <c r="J164" s="68" t="str">
        <f>IFERROR(INDEX([1]Current!$F$12:$AI$1281,MATCH($G164,[1]Current!$E$12:$E$1281,0),MATCH($O163,[1]Current!$F$5:$AI$5,0)+2),IFERROR(INDEX([1]Infrastructure!$F$12:$AF$1281,MATCH($G164,[1]Infrastructure!$E$12:$E$1281,0),MATCH($O163,[1]Infrastructure!$F$5:$AF$5,0)+2),IFERROR(INDEX('[1]Allocations-in-Kind'!$F$12:$AI$1281,MATCH($G164,'[1]Allocations-in-Kind'!$E$12:$E$1281,0),MATCH($O163,'[1]Allocations-in-Kind'!$F$5:$AI$5,0)+2),"")))</f>
        <v/>
      </c>
      <c r="M164" s="109">
        <f t="shared" ref="M164" si="135">IF(LEN(D163)&gt;2,IF(LEN(G164)&gt;2,1,0),0)</f>
        <v>0</v>
      </c>
    </row>
    <row r="165" spans="1:19" ht="15" hidden="1" customHeight="1" x14ac:dyDescent="0.2">
      <c r="C165" s="186"/>
      <c r="D165" s="188"/>
      <c r="E165" s="202" t="str">
        <f>IFERROR(INDEX([1]Settings!$AE$4:$BF$200,MATCH($A165,[1]Settings!$AK$4:$AK$200,0),1),"")</f>
        <v>Comprehensive Agricultural Support Programme Grant</v>
      </c>
      <c r="F165" s="203" t="str">
        <f>IFERROR(INDEX([1]Settings!$AE$4:$BF$200,MATCH($A165,[1]Settings!$AK$4:$AK$200,0),1),"")</f>
        <v>Comprehensive Agricultural Support Programme Grant</v>
      </c>
      <c r="G165" s="110"/>
      <c r="H165" s="68" t="str">
        <f>IFERROR(INDEX([1]Current!$F$12:$AI$1281,MATCH($G165,[1]Current!$E$12:$E$1281,0),MATCH($O163,[1]Current!$F$5:$AI$5,0)),IFERROR(INDEX([1]Infrastructure!$F$12:$AF$1281,MATCH($G165,[1]Infrastructure!$E$12:$E$1281,0),MATCH($O163,[1]Infrastructure!$F$5:$AF$5,0)),IFERROR(INDEX('[1]Allocations-in-Kind'!$F$12:$AI$1281,MATCH($G165,'[1]Allocations-in-Kind'!$E$12:$E$1281,0),MATCH($O163,'[1]Allocations-in-Kind'!$F$5:$AI$5,0)),"")))</f>
        <v/>
      </c>
      <c r="I165" s="68" t="str">
        <f>IFERROR(INDEX([1]Current!$F$12:$AI$1281,MATCH($G165,[1]Current!$E$12:$E$1281,0),MATCH($O163,[1]Current!$F$5:$AI$5,0)+1),IFERROR(INDEX([1]Infrastructure!$F$12:$AF$1281,MATCH($G165,[1]Infrastructure!$E$12:$E$1281,0),MATCH($O163,[1]Infrastructure!$F$5:$AF$5,0)+1),IFERROR(INDEX('[1]Allocations-in-Kind'!$F$12:$AI$1281,MATCH($G165,'[1]Allocations-in-Kind'!$E$12:$E$1281,0),MATCH($O163,'[1]Allocations-in-Kind'!$F$5:$AI$5,0)+1),"")))</f>
        <v/>
      </c>
      <c r="J165" s="68" t="str">
        <f>IFERROR(INDEX([1]Current!$F$12:$AI$1281,MATCH($G165,[1]Current!$E$12:$E$1281,0),MATCH($O163,[1]Current!$F$5:$AI$5,0)+2),IFERROR(INDEX([1]Infrastructure!$F$12:$AF$1281,MATCH($G165,[1]Infrastructure!$E$12:$E$1281,0),MATCH($O163,[1]Infrastructure!$F$5:$AF$5,0)+2),IFERROR(INDEX('[1]Allocations-in-Kind'!$F$12:$AI$1281,MATCH($G165,'[1]Allocations-in-Kind'!$E$12:$E$1281,0),MATCH($O163,'[1]Allocations-in-Kind'!$F$5:$AI$5,0)+2),"")))</f>
        <v/>
      </c>
      <c r="M165" s="109">
        <f t="shared" ref="M165" si="136">IF(LEN(D163)&gt;2,IF(LEN(G165)&gt;2,1,0),0)</f>
        <v>0</v>
      </c>
    </row>
    <row r="166" spans="1:19" ht="15" hidden="1" customHeight="1" x14ac:dyDescent="0.2">
      <c r="C166" s="186"/>
      <c r="D166" s="188"/>
      <c r="E166" s="202" t="str">
        <f>IFERROR(INDEX([1]Settings!$AE$4:$BF$200,MATCH($A166,[1]Settings!$AK$4:$AK$200,0),1),"")</f>
        <v>Comprehensive Agricultural Support Programme Grant</v>
      </c>
      <c r="F166" s="203" t="str">
        <f>IFERROR(INDEX([1]Settings!$AE$4:$BF$200,MATCH($A166,[1]Settings!$AK$4:$AK$200,0),1),"")</f>
        <v>Comprehensive Agricultural Support Programme Grant</v>
      </c>
      <c r="G166" s="110"/>
      <c r="H166" s="68" t="str">
        <f>IFERROR(INDEX([1]Current!$F$12:$AI$1281,MATCH($G166,[1]Current!$E$12:$E$1281,0),MATCH($O163,[1]Current!$F$5:$AI$5,0)),IFERROR(INDEX([1]Infrastructure!$F$12:$AF$1281,MATCH($G166,[1]Infrastructure!$E$12:$E$1281,0),MATCH($O163,[1]Infrastructure!$F$5:$AF$5,0)),IFERROR(INDEX('[1]Allocations-in-Kind'!$F$12:$AI$1281,MATCH($G166,'[1]Allocations-in-Kind'!$E$12:$E$1281,0),MATCH($O163,'[1]Allocations-in-Kind'!$F$5:$AI$5,0)),"")))</f>
        <v/>
      </c>
      <c r="I166" s="68" t="str">
        <f>IFERROR(INDEX([1]Current!$F$12:$AI$1281,MATCH($G166,[1]Current!$E$12:$E$1281,0),MATCH($O163,[1]Current!$F$5:$AI$5,0)+1),IFERROR(INDEX([1]Infrastructure!$F$12:$AF$1281,MATCH($G166,[1]Infrastructure!$E$12:$E$1281,0),MATCH($O163,[1]Infrastructure!$F$5:$AF$5,0)+1),IFERROR(INDEX('[1]Allocations-in-Kind'!$F$12:$AI$1281,MATCH($G166,'[1]Allocations-in-Kind'!$E$12:$E$1281,0),MATCH($O163,'[1]Allocations-in-Kind'!$F$5:$AI$5,0)+1),"")))</f>
        <v/>
      </c>
      <c r="J166" s="68" t="str">
        <f>IFERROR(INDEX([1]Current!$F$12:$AI$1281,MATCH($G166,[1]Current!$E$12:$E$1281,0),MATCH($O163,[1]Current!$F$5:$AI$5,0)+2),IFERROR(INDEX([1]Infrastructure!$F$12:$AF$1281,MATCH($G166,[1]Infrastructure!$E$12:$E$1281,0),MATCH($O163,[1]Infrastructure!$F$5:$AF$5,0)+2),IFERROR(INDEX('[1]Allocations-in-Kind'!$F$12:$AI$1281,MATCH($G166,'[1]Allocations-in-Kind'!$E$12:$E$1281,0),MATCH($O163,'[1]Allocations-in-Kind'!$F$5:$AI$5,0)+2),"")))</f>
        <v/>
      </c>
      <c r="M166" s="109">
        <f t="shared" ref="M166" si="137">IF(LEN(D163)&gt;2,IF(LEN(G166)&gt;2,1,0),0)</f>
        <v>0</v>
      </c>
    </row>
    <row r="167" spans="1:19" ht="15" hidden="1" customHeight="1" x14ac:dyDescent="0.2">
      <c r="C167" s="186"/>
      <c r="D167" s="188"/>
      <c r="E167" s="202" t="str">
        <f>IFERROR(INDEX([1]Settings!$AE$4:$BF$200,MATCH($A167,[1]Settings!$AK$4:$AK$200,0),1),"")</f>
        <v>Comprehensive Agricultural Support Programme Grant</v>
      </c>
      <c r="F167" s="203" t="str">
        <f>IFERROR(INDEX([1]Settings!$AE$4:$BF$200,MATCH($A167,[1]Settings!$AK$4:$AK$200,0),1),"")</f>
        <v>Comprehensive Agricultural Support Programme Grant</v>
      </c>
      <c r="G167" s="110"/>
      <c r="H167" s="68" t="str">
        <f>IFERROR(INDEX([1]Current!$F$12:$AI$1281,MATCH($G167,[1]Current!$E$12:$E$1281,0),MATCH($O163,[1]Current!$F$5:$AI$5,0)),IFERROR(INDEX([1]Infrastructure!$F$12:$AF$1281,MATCH($G167,[1]Infrastructure!$E$12:$E$1281,0),MATCH($O163,[1]Infrastructure!$F$5:$AF$5,0)),IFERROR(INDEX('[1]Allocations-in-Kind'!$F$12:$AI$1281,MATCH($G167,'[1]Allocations-in-Kind'!$E$12:$E$1281,0),MATCH($O163,'[1]Allocations-in-Kind'!$F$5:$AI$5,0)),"")))</f>
        <v/>
      </c>
      <c r="I167" s="68" t="str">
        <f>IFERROR(INDEX([1]Current!$F$12:$AI$1281,MATCH($G167,[1]Current!$E$12:$E$1281,0),MATCH($O163,[1]Current!$F$5:$AI$5,0)+1),IFERROR(INDEX([1]Infrastructure!$F$12:$AF$1281,MATCH($G167,[1]Infrastructure!$E$12:$E$1281,0),MATCH($O163,[1]Infrastructure!$F$5:$AF$5,0)+1),IFERROR(INDEX('[1]Allocations-in-Kind'!$F$12:$AI$1281,MATCH($G167,'[1]Allocations-in-Kind'!$E$12:$E$1281,0),MATCH($O163,'[1]Allocations-in-Kind'!$F$5:$AI$5,0)+1),"")))</f>
        <v/>
      </c>
      <c r="J167" s="68" t="str">
        <f>IFERROR(INDEX([1]Current!$F$12:$AI$1281,MATCH($G167,[1]Current!$E$12:$E$1281,0),MATCH($O163,[1]Current!$F$5:$AI$5,0)+2),IFERROR(INDEX([1]Infrastructure!$F$12:$AF$1281,MATCH($G167,[1]Infrastructure!$E$12:$E$1281,0),MATCH($O163,[1]Infrastructure!$F$5:$AF$5,0)+2),IFERROR(INDEX('[1]Allocations-in-Kind'!$F$12:$AI$1281,MATCH($G167,'[1]Allocations-in-Kind'!$E$12:$E$1281,0),MATCH($O163,'[1]Allocations-in-Kind'!$F$5:$AI$5,0)+2),"")))</f>
        <v/>
      </c>
      <c r="M167" s="109">
        <f t="shared" ref="M167" si="138">IF(LEN(D163)&gt;2,IF(LEN(G167)&gt;2,1,0),0)</f>
        <v>0</v>
      </c>
    </row>
    <row r="168" spans="1:19" ht="15" hidden="1" customHeight="1" x14ac:dyDescent="0.2">
      <c r="C168" s="186"/>
      <c r="D168" s="188"/>
      <c r="E168" s="202" t="str">
        <f>IFERROR(INDEX([1]Settings!$AE$4:$BF$200,MATCH($A168,[1]Settings!$AK$4:$AK$200,0),1),"")</f>
        <v>Comprehensive Agricultural Support Programme Grant</v>
      </c>
      <c r="F168" s="203" t="str">
        <f>IFERROR(INDEX([1]Settings!$AE$4:$BF$200,MATCH($A168,[1]Settings!$AK$4:$AK$200,0),1),"")</f>
        <v>Comprehensive Agricultural Support Programme Grant</v>
      </c>
      <c r="G168" s="110"/>
      <c r="H168" s="68" t="str">
        <f>IFERROR(INDEX([1]Current!$F$12:$AI$1281,MATCH($G168,[1]Current!$E$12:$E$1281,0),MATCH($O163,[1]Current!$F$5:$AI$5,0)),IFERROR(INDEX([1]Infrastructure!$F$12:$AF$1281,MATCH($G168,[1]Infrastructure!$E$12:$E$1281,0),MATCH($O163,[1]Infrastructure!$F$5:$AF$5,0)),IFERROR(INDEX('[1]Allocations-in-Kind'!$F$12:$AI$1281,MATCH($G168,'[1]Allocations-in-Kind'!$E$12:$E$1281,0),MATCH($O163,'[1]Allocations-in-Kind'!$F$5:$AI$5,0)),"")))</f>
        <v/>
      </c>
      <c r="I168" s="68" t="str">
        <f>IFERROR(INDEX([1]Current!$F$12:$AI$1281,MATCH($G168,[1]Current!$E$12:$E$1281,0),MATCH($O163,[1]Current!$F$5:$AI$5,0)+1),IFERROR(INDEX([1]Infrastructure!$F$12:$AF$1281,MATCH($G168,[1]Infrastructure!$E$12:$E$1281,0),MATCH($O163,[1]Infrastructure!$F$5:$AF$5,0)+1),IFERROR(INDEX('[1]Allocations-in-Kind'!$F$12:$AI$1281,MATCH($G168,'[1]Allocations-in-Kind'!$E$12:$E$1281,0),MATCH($O163,'[1]Allocations-in-Kind'!$F$5:$AI$5,0)+1),"")))</f>
        <v/>
      </c>
      <c r="J168" s="68" t="str">
        <f>IFERROR(INDEX([1]Current!$F$12:$AI$1281,MATCH($G168,[1]Current!$E$12:$E$1281,0),MATCH($O163,[1]Current!$F$5:$AI$5,0)+2),IFERROR(INDEX([1]Infrastructure!$F$12:$AF$1281,MATCH($G168,[1]Infrastructure!$E$12:$E$1281,0),MATCH($O163,[1]Infrastructure!$F$5:$AF$5,0)+2),IFERROR(INDEX('[1]Allocations-in-Kind'!$F$12:$AI$1281,MATCH($G168,'[1]Allocations-in-Kind'!$E$12:$E$1281,0),MATCH($O163,'[1]Allocations-in-Kind'!$F$5:$AI$5,0)+2),"")))</f>
        <v/>
      </c>
      <c r="M168" s="109">
        <f t="shared" ref="M168" si="139">IF(LEN(D163)&gt;2,IF(LEN(G168)&gt;2,1,0),0)</f>
        <v>0</v>
      </c>
    </row>
    <row r="169" spans="1:19" ht="15" hidden="1" customHeight="1" x14ac:dyDescent="0.2">
      <c r="C169" s="186"/>
      <c r="D169" s="188"/>
      <c r="E169" s="202" t="str">
        <f>IFERROR(INDEX([1]Settings!$AE$4:$BF$200,MATCH($A169,[1]Settings!$AK$4:$AK$200,0),1),"")</f>
        <v>Comprehensive Agricultural Support Programme Grant</v>
      </c>
      <c r="F169" s="203" t="str">
        <f>IFERROR(INDEX([1]Settings!$AE$4:$BF$200,MATCH($A169,[1]Settings!$AK$4:$AK$200,0),1),"")</f>
        <v>Comprehensive Agricultural Support Programme Grant</v>
      </c>
      <c r="G169" s="110"/>
      <c r="H169" s="68" t="str">
        <f>IFERROR(INDEX([1]Current!$F$12:$AI$1281,MATCH($G169,[1]Current!$E$12:$E$1281,0),MATCH($O163,[1]Current!$F$5:$AI$5,0)),IFERROR(INDEX([1]Infrastructure!$F$12:$AF$1281,MATCH($G169,[1]Infrastructure!$E$12:$E$1281,0),MATCH($O163,[1]Infrastructure!$F$5:$AF$5,0)),IFERROR(INDEX('[1]Allocations-in-Kind'!$F$12:$AI$1281,MATCH($G169,'[1]Allocations-in-Kind'!$E$12:$E$1281,0),MATCH($O163,'[1]Allocations-in-Kind'!$F$5:$AI$5,0)),"")))</f>
        <v/>
      </c>
      <c r="I169" s="68" t="str">
        <f>IFERROR(INDEX([1]Current!$F$12:$AI$1281,MATCH($G169,[1]Current!$E$12:$E$1281,0),MATCH($O163,[1]Current!$F$5:$AI$5,0)+1),IFERROR(INDEX([1]Infrastructure!$F$12:$AF$1281,MATCH($G169,[1]Infrastructure!$E$12:$E$1281,0),MATCH($O163,[1]Infrastructure!$F$5:$AF$5,0)+1),IFERROR(INDEX('[1]Allocations-in-Kind'!$F$12:$AI$1281,MATCH($G169,'[1]Allocations-in-Kind'!$E$12:$E$1281,0),MATCH($O163,'[1]Allocations-in-Kind'!$F$5:$AI$5,0)+1),"")))</f>
        <v/>
      </c>
      <c r="J169" s="68" t="str">
        <f>IFERROR(INDEX([1]Current!$F$12:$AI$1281,MATCH($G169,[1]Current!$E$12:$E$1281,0),MATCH($O163,[1]Current!$F$5:$AI$5,0)+2),IFERROR(INDEX([1]Infrastructure!$F$12:$AF$1281,MATCH($G169,[1]Infrastructure!$E$12:$E$1281,0),MATCH($O163,[1]Infrastructure!$F$5:$AF$5,0)+2),IFERROR(INDEX('[1]Allocations-in-Kind'!$F$12:$AI$1281,MATCH($G169,'[1]Allocations-in-Kind'!$E$12:$E$1281,0),MATCH($O163,'[1]Allocations-in-Kind'!$F$5:$AI$5,0)+2),"")))</f>
        <v/>
      </c>
      <c r="M169" s="109">
        <f t="shared" ref="M169" si="140">IF(LEN(D163)&gt;2,IF(LEN(G169)&gt;2,1,0),0)</f>
        <v>0</v>
      </c>
    </row>
    <row r="170" spans="1:19" ht="15" hidden="1" customHeight="1" x14ac:dyDescent="0.2">
      <c r="C170" s="186"/>
      <c r="D170" s="188"/>
      <c r="E170" s="202" t="str">
        <f>IFERROR(INDEX([1]Settings!$AE$4:$BF$200,MATCH($A170,[1]Settings!$AK$4:$AK$200,0),1),"")</f>
        <v>Comprehensive Agricultural Support Programme Grant</v>
      </c>
      <c r="F170" s="203" t="str">
        <f>IFERROR(INDEX([1]Settings!$AE$4:$BF$200,MATCH($A170,[1]Settings!$AK$4:$AK$200,0),1),"")</f>
        <v>Comprehensive Agricultural Support Programme Grant</v>
      </c>
      <c r="G170" s="110"/>
      <c r="H170" s="68" t="str">
        <f>IFERROR(INDEX([1]Current!$F$12:$AI$1281,MATCH($G170,[1]Current!$E$12:$E$1281,0),MATCH($O163,[1]Current!$F$5:$AI$5,0)),IFERROR(INDEX([1]Infrastructure!$F$12:$AF$1281,MATCH($G170,[1]Infrastructure!$E$12:$E$1281,0),MATCH($O163,[1]Infrastructure!$F$5:$AF$5,0)),IFERROR(INDEX('[1]Allocations-in-Kind'!$F$12:$AI$1281,MATCH($G170,'[1]Allocations-in-Kind'!$E$12:$E$1281,0),MATCH($O163,'[1]Allocations-in-Kind'!$F$5:$AI$5,0)),"")))</f>
        <v/>
      </c>
      <c r="I170" s="68" t="str">
        <f>IFERROR(INDEX([1]Current!$F$12:$AI$1281,MATCH($G170,[1]Current!$E$12:$E$1281,0),MATCH($O163,[1]Current!$F$5:$AI$5,0)+1),IFERROR(INDEX([1]Infrastructure!$F$12:$AF$1281,MATCH($G170,[1]Infrastructure!$E$12:$E$1281,0),MATCH($O163,[1]Infrastructure!$F$5:$AF$5,0)+1),IFERROR(INDEX('[1]Allocations-in-Kind'!$F$12:$AI$1281,MATCH($G170,'[1]Allocations-in-Kind'!$E$12:$E$1281,0),MATCH($O163,'[1]Allocations-in-Kind'!$F$5:$AI$5,0)+1),"")))</f>
        <v/>
      </c>
      <c r="J170" s="68" t="str">
        <f>IFERROR(INDEX([1]Current!$F$12:$AI$1281,MATCH($G170,[1]Current!$E$12:$E$1281,0),MATCH($O163,[1]Current!$F$5:$AI$5,0)+2),IFERROR(INDEX([1]Infrastructure!$F$12:$AF$1281,MATCH($G170,[1]Infrastructure!$E$12:$E$1281,0),MATCH($O163,[1]Infrastructure!$F$5:$AF$5,0)+2),IFERROR(INDEX('[1]Allocations-in-Kind'!$F$12:$AI$1281,MATCH($G170,'[1]Allocations-in-Kind'!$E$12:$E$1281,0),MATCH($O163,'[1]Allocations-in-Kind'!$F$5:$AI$5,0)+2),"")))</f>
        <v/>
      </c>
      <c r="M170" s="109">
        <f t="shared" ref="M170" si="141">IF(LEN(D163)&gt;2,IF(LEN(G170)&gt;2,1,0),0)</f>
        <v>0</v>
      </c>
    </row>
    <row r="171" spans="1:19" ht="15" hidden="1" customHeight="1" x14ac:dyDescent="0.2">
      <c r="C171" s="186"/>
      <c r="D171" s="188"/>
      <c r="E171" s="202" t="str">
        <f>IFERROR(INDEX([1]Settings!$AE$4:$BF$200,MATCH($A171,[1]Settings!$AK$4:$AK$200,0),1),"")</f>
        <v>Comprehensive Agricultural Support Programme Grant</v>
      </c>
      <c r="F171" s="203" t="str">
        <f>IFERROR(INDEX([1]Settings!$AE$4:$BF$200,MATCH($A171,[1]Settings!$AK$4:$AK$200,0),1),"")</f>
        <v>Comprehensive Agricultural Support Programme Grant</v>
      </c>
      <c r="G171" s="110"/>
      <c r="H171" s="68" t="str">
        <f>IFERROR(INDEX([1]Current!$F$12:$AI$1281,MATCH($G171,[1]Current!$E$12:$E$1281,0),MATCH($O163,[1]Current!$F$5:$AI$5,0)),IFERROR(INDEX([1]Infrastructure!$F$12:$AF$1281,MATCH($G171,[1]Infrastructure!$E$12:$E$1281,0),MATCH($O163,[1]Infrastructure!$F$5:$AF$5,0)),IFERROR(INDEX('[1]Allocations-in-Kind'!$F$12:$AI$1281,MATCH($G171,'[1]Allocations-in-Kind'!$E$12:$E$1281,0),MATCH($O163,'[1]Allocations-in-Kind'!$F$5:$AI$5,0)),"")))</f>
        <v/>
      </c>
      <c r="I171" s="68" t="str">
        <f>IFERROR(INDEX([1]Current!$F$12:$AI$1281,MATCH($G171,[1]Current!$E$12:$E$1281,0),MATCH($O163,[1]Current!$F$5:$AI$5,0)+1),IFERROR(INDEX([1]Infrastructure!$F$12:$AF$1281,MATCH($G171,[1]Infrastructure!$E$12:$E$1281,0),MATCH($O163,[1]Infrastructure!$F$5:$AF$5,0)+1),IFERROR(INDEX('[1]Allocations-in-Kind'!$F$12:$AI$1281,MATCH($G171,'[1]Allocations-in-Kind'!$E$12:$E$1281,0),MATCH($O163,'[1]Allocations-in-Kind'!$F$5:$AI$5,0)+1),"")))</f>
        <v/>
      </c>
      <c r="J171" s="68" t="str">
        <f>IFERROR(INDEX([1]Current!$F$12:$AI$1281,MATCH($G171,[1]Current!$E$12:$E$1281,0),MATCH($O163,[1]Current!$F$5:$AI$5,0)+2),IFERROR(INDEX([1]Infrastructure!$F$12:$AF$1281,MATCH($G171,[1]Infrastructure!$E$12:$E$1281,0),MATCH($O163,[1]Infrastructure!$F$5:$AF$5,0)+2),IFERROR(INDEX('[1]Allocations-in-Kind'!$F$12:$AI$1281,MATCH($G171,'[1]Allocations-in-Kind'!$E$12:$E$1281,0),MATCH($O163,'[1]Allocations-in-Kind'!$F$5:$AI$5,0)+2),"")))</f>
        <v/>
      </c>
      <c r="M171" s="109">
        <f t="shared" ref="M171" si="142">IF(LEN(D163)&gt;2,IF(LEN(G171)&gt;2,1,0),0)</f>
        <v>0</v>
      </c>
    </row>
    <row r="172" spans="1:19" ht="15" hidden="1" customHeight="1" x14ac:dyDescent="0.2">
      <c r="C172" s="186"/>
      <c r="D172" s="188"/>
      <c r="E172" s="202" t="str">
        <f>IFERROR(INDEX([1]Settings!$AE$4:$BF$200,MATCH($A172,[1]Settings!$AK$4:$AK$200,0),1),"")</f>
        <v>Comprehensive Agricultural Support Programme Grant</v>
      </c>
      <c r="F172" s="203" t="str">
        <f>IFERROR(INDEX([1]Settings!$AE$4:$BF$200,MATCH($A172,[1]Settings!$AK$4:$AK$200,0),1),"")</f>
        <v>Comprehensive Agricultural Support Programme Grant</v>
      </c>
      <c r="G172" s="110"/>
      <c r="H172" s="68" t="str">
        <f>IFERROR(INDEX([1]Current!$F$12:$AI$1281,MATCH($G172,[1]Current!$E$12:$E$1281,0),MATCH($O163,[1]Current!$F$5:$AI$5,0)),IFERROR(INDEX([1]Infrastructure!$F$12:$AF$1281,MATCH($G172,[1]Infrastructure!$E$12:$E$1281,0),MATCH($O163,[1]Infrastructure!$F$5:$AF$5,0)),IFERROR(INDEX('[1]Allocations-in-Kind'!$F$12:$AI$1281,MATCH($G172,'[1]Allocations-in-Kind'!$E$12:$E$1281,0),MATCH($O163,'[1]Allocations-in-Kind'!$F$5:$AI$5,0)),"")))</f>
        <v/>
      </c>
      <c r="I172" s="68" t="str">
        <f>IFERROR(INDEX([1]Current!$F$12:$AI$1281,MATCH($G172,[1]Current!$E$12:$E$1281,0),MATCH($O163,[1]Current!$F$5:$AI$5,0)+1),IFERROR(INDEX([1]Infrastructure!$F$12:$AF$1281,MATCH($G172,[1]Infrastructure!$E$12:$E$1281,0),MATCH($O163,[1]Infrastructure!$F$5:$AF$5,0)+1),IFERROR(INDEX('[1]Allocations-in-Kind'!$F$12:$AI$1281,MATCH($G172,'[1]Allocations-in-Kind'!$E$12:$E$1281,0),MATCH($O163,'[1]Allocations-in-Kind'!$F$5:$AI$5,0)+1),"")))</f>
        <v/>
      </c>
      <c r="J172" s="68" t="str">
        <f>IFERROR(INDEX([1]Current!$F$12:$AI$1281,MATCH($G172,[1]Current!$E$12:$E$1281,0),MATCH($O163,[1]Current!$F$5:$AI$5,0)+2),IFERROR(INDEX([1]Infrastructure!$F$12:$AF$1281,MATCH($G172,[1]Infrastructure!$E$12:$E$1281,0),MATCH($O163,[1]Infrastructure!$F$5:$AF$5,0)+2),IFERROR(INDEX('[1]Allocations-in-Kind'!$F$12:$AI$1281,MATCH($G172,'[1]Allocations-in-Kind'!$E$12:$E$1281,0),MATCH($O163,'[1]Allocations-in-Kind'!$F$5:$AI$5,0)+2),"")))</f>
        <v/>
      </c>
      <c r="M172" s="109">
        <f t="shared" si="132"/>
        <v>0</v>
      </c>
    </row>
    <row r="173" spans="1:19" ht="15" hidden="1" customHeight="1" x14ac:dyDescent="0.2">
      <c r="C173" s="187"/>
      <c r="D173" s="189"/>
      <c r="E173" s="204" t="str">
        <f>IFERROR(INDEX([1]Settings!$AE$4:$BF$200,MATCH($A173,[1]Settings!$AK$4:$AK$200,0),1),"")</f>
        <v>Comprehensive Agricultural Support Programme Grant</v>
      </c>
      <c r="F173" s="205" t="str">
        <f>IFERROR(INDEX([1]Settings!$AE$4:$BF$200,MATCH($A173,[1]Settings!$AK$4:$AK$200,0),1),"")</f>
        <v>Comprehensive Agricultural Support Programme Grant</v>
      </c>
      <c r="G173" s="111" t="s">
        <v>10</v>
      </c>
      <c r="H173" s="112">
        <f>SUM(H163:H172)</f>
        <v>0</v>
      </c>
      <c r="I173" s="112">
        <f>SUM(I163:I172)</f>
        <v>0</v>
      </c>
      <c r="J173" s="112">
        <f>SUM(J163:J172)</f>
        <v>0</v>
      </c>
      <c r="M173" s="109">
        <f t="shared" ref="M173" si="143">M163</f>
        <v>0</v>
      </c>
    </row>
    <row r="174" spans="1:19" ht="15" hidden="1" customHeight="1" x14ac:dyDescent="0.2">
      <c r="A174" s="104">
        <v>16</v>
      </c>
      <c r="C174" s="186" t="str">
        <f>_xlfn.IFNA(INDEX([1]Settings!$AE$4:$BF$200,MATCH($A174,[1]Settings!$AP$4:$AP$200,0),2),"")
&amp; CHAR(10) &amp; _xlfn.IFNA("(Vote " &amp; INDEX([1]Settings!$AE$4:$BF$200,MATCH($A174,[1]Settings!$AP$4:$AP$200,0),3) &amp; ")","")</f>
        <v xml:space="preserve">
</v>
      </c>
      <c r="D174" s="188" t="str">
        <f>IF(S174=1,CONCATENATE("(" &amp; $R174&amp; ") ",IFERROR(INDEX([1]Settings!$AE$4:$BF$200,MATCH($A174,[1]Settings!$AP$4:$AP$200,0),1),"")),IFERROR(INDEX([1]Settings!$AE$4:$BF$200,MATCH($A174,[1]Settings!$AP$4:$AP$200,0),1),""))</f>
        <v/>
      </c>
      <c r="E174" s="202" t="str">
        <f>TRIM(IFERROR(INDEX([1]Settings!$AE$4:$BF$200,MATCH($O174,[1]Settings!$AV$4:$AV$200,0),24),""))&amp;"."</f>
        <v>.</v>
      </c>
      <c r="F174" s="203" t="str">
        <f>IFERROR(INDEX([1]Settings!$AE$4:$BF$200,MATCH($O174,[1]Settings!$AV$4:$AV$200,0),20),"")</f>
        <v/>
      </c>
      <c r="G174" s="110"/>
      <c r="H174" s="68" t="str">
        <f>IFERROR(INDEX([1]Current!$F$12:$AI$1281,MATCH($G174,[1]Current!$E$12:$E$1281,0),MATCH($O174,[1]Current!$F$5:$AI$5,0)),IFERROR(INDEX([1]Infrastructure!$F$12:$AF$1281,MATCH($G174,[1]Infrastructure!$E$12:$E$1281,0),MATCH($O174,[1]Infrastructure!$F$5:$AF$5,0)),IFERROR(INDEX('[1]Allocations-in-Kind'!$F$12:$AI$1281,MATCH($G174,'[1]Allocations-in-Kind'!$E$12:$E$1281,0),MATCH($O174,'[1]Allocations-in-Kind'!$F$5:$AI$5,0)),"")))</f>
        <v/>
      </c>
      <c r="I174" s="68" t="str">
        <f>IFERROR(INDEX([1]Current!$F$12:$AI$1281,MATCH($G174,[1]Current!$E$12:$E$1281,0),MATCH($O174,[1]Current!$F$5:$AI$5,0)+1),IFERROR(INDEX([1]Infrastructure!$F$12:$AF$1281,MATCH($G174,[1]Infrastructure!$E$12:$E$1281,0),MATCH($O174,[1]Infrastructure!$F$5:$AF$5,0)+1),IFERROR(INDEX('[1]Allocations-in-Kind'!$F$12:$AI$1281,MATCH($G174,'[1]Allocations-in-Kind'!$E$12:$E$1281,0),MATCH($O174,'[1]Allocations-in-Kind'!$F$5:$AI$5,0)+1),"")))</f>
        <v/>
      </c>
      <c r="J174" s="68" t="str">
        <f>IFERROR(INDEX([1]Current!$F$12:$AI$1281,MATCH($G174,[1]Current!$E$12:$E$1281,0),MATCH($O174,[1]Current!$F$5:$AI$5,0)+2),IFERROR(INDEX([1]Infrastructure!$F$12:$AF$1281,MATCH($G174,[1]Infrastructure!$E$12:$E$1281,0),MATCH($O174,[1]Infrastructure!$F$5:$AF$5,0)+2),IFERROR(INDEX('[1]Allocations-in-Kind'!$F$12:$AI$1281,MATCH($G174,'[1]Allocations-in-Kind'!$E$12:$E$1281,0),MATCH($O174,'[1]Allocations-in-Kind'!$F$5:$AI$5,0)+2),"")))</f>
        <v/>
      </c>
      <c r="M174" s="109">
        <f t="shared" ref="M174" si="144">IF(LEN(D174)&gt;2,IF(LEN(G174)&gt;2,1,0),0)</f>
        <v>0</v>
      </c>
      <c r="O174" s="105" t="str">
        <f>IFERROR(INDEX([1]Settings!$AE$4:$BF$200,MATCH($A174,[1]Settings!$AP$4:$AP$200,0),1),"")</f>
        <v/>
      </c>
      <c r="Q174" s="105">
        <f>IF(LEN(C174)&lt;2,0,IF(C174=C163,Q163+1,1))</f>
        <v>0</v>
      </c>
      <c r="R174" s="105" t="str">
        <f>IFERROR(LOWER(RIGHT(LEFT(ADDRESS(1,Q174),2))),"")</f>
        <v/>
      </c>
      <c r="S174" s="105">
        <f>IF(Q174&gt;1,1,IF(Q185&gt;1,1,0))</f>
        <v>0</v>
      </c>
    </row>
    <row r="175" spans="1:19" ht="15" hidden="1" customHeight="1" x14ac:dyDescent="0.2">
      <c r="C175" s="186"/>
      <c r="D175" s="188"/>
      <c r="E175" s="202" t="str">
        <f>IFERROR(INDEX([1]Settings!$AE$4:$BF$200,MATCH($A175,[1]Settings!$AK$4:$AK$200,0),1),"")</f>
        <v>Comprehensive Agricultural Support Programme Grant</v>
      </c>
      <c r="F175" s="203" t="str">
        <f>IFERROR(INDEX([1]Settings!$AE$4:$BF$200,MATCH($A175,[1]Settings!$AK$4:$AK$200,0),1),"")</f>
        <v>Comprehensive Agricultural Support Programme Grant</v>
      </c>
      <c r="G175" s="110"/>
      <c r="H175" s="68" t="str">
        <f>IFERROR(INDEX([1]Current!$F$12:$AI$1281,MATCH($G175,[1]Current!$E$12:$E$1281,0),MATCH($O174,[1]Current!$F$5:$AI$5,0)),IFERROR(INDEX([1]Infrastructure!$F$12:$AF$1281,MATCH($G175,[1]Infrastructure!$E$12:$E$1281,0),MATCH($O174,[1]Infrastructure!$F$5:$AF$5,0)),IFERROR(INDEX('[1]Allocations-in-Kind'!$F$12:$AI$1281,MATCH($G175,'[1]Allocations-in-Kind'!$E$12:$E$1281,0),MATCH($O174,'[1]Allocations-in-Kind'!$F$5:$AI$5,0)),"")))</f>
        <v/>
      </c>
      <c r="I175" s="68" t="str">
        <f>IFERROR(INDEX([1]Current!$F$12:$AI$1281,MATCH($G175,[1]Current!$E$12:$E$1281,0),MATCH($O174,[1]Current!$F$5:$AI$5,0)+1),IFERROR(INDEX([1]Infrastructure!$F$12:$AF$1281,MATCH($G175,[1]Infrastructure!$E$12:$E$1281,0),MATCH($O174,[1]Infrastructure!$F$5:$AF$5,0)+1),IFERROR(INDEX('[1]Allocations-in-Kind'!$F$12:$AI$1281,MATCH($G175,'[1]Allocations-in-Kind'!$E$12:$E$1281,0),MATCH($O174,'[1]Allocations-in-Kind'!$F$5:$AI$5,0)+1),"")))</f>
        <v/>
      </c>
      <c r="J175" s="68" t="str">
        <f>IFERROR(INDEX([1]Current!$F$12:$AI$1281,MATCH($G175,[1]Current!$E$12:$E$1281,0),MATCH($O174,[1]Current!$F$5:$AI$5,0)+2),IFERROR(INDEX([1]Infrastructure!$F$12:$AF$1281,MATCH($G175,[1]Infrastructure!$E$12:$E$1281,0),MATCH($O174,[1]Infrastructure!$F$5:$AF$5,0)+2),IFERROR(INDEX('[1]Allocations-in-Kind'!$F$12:$AI$1281,MATCH($G175,'[1]Allocations-in-Kind'!$E$12:$E$1281,0),MATCH($O174,'[1]Allocations-in-Kind'!$F$5:$AI$5,0)+2),"")))</f>
        <v/>
      </c>
      <c r="M175" s="109">
        <f t="shared" ref="M175" si="145">IF(LEN(D174)&gt;2,IF(LEN(G175)&gt;2,1,0),0)</f>
        <v>0</v>
      </c>
    </row>
    <row r="176" spans="1:19" ht="15" hidden="1" customHeight="1" x14ac:dyDescent="0.2">
      <c r="C176" s="186"/>
      <c r="D176" s="188"/>
      <c r="E176" s="202" t="str">
        <f>IFERROR(INDEX([1]Settings!$AE$4:$BF$200,MATCH($A176,[1]Settings!$AK$4:$AK$200,0),1),"")</f>
        <v>Comprehensive Agricultural Support Programme Grant</v>
      </c>
      <c r="F176" s="203" t="str">
        <f>IFERROR(INDEX([1]Settings!$AE$4:$BF$200,MATCH($A176,[1]Settings!$AK$4:$AK$200,0),1),"")</f>
        <v>Comprehensive Agricultural Support Programme Grant</v>
      </c>
      <c r="G176" s="110"/>
      <c r="H176" s="68" t="str">
        <f>IFERROR(INDEX([1]Current!$F$12:$AI$1281,MATCH($G176,[1]Current!$E$12:$E$1281,0),MATCH($O174,[1]Current!$F$5:$AI$5,0)),IFERROR(INDEX([1]Infrastructure!$F$12:$AF$1281,MATCH($G176,[1]Infrastructure!$E$12:$E$1281,0),MATCH($O174,[1]Infrastructure!$F$5:$AF$5,0)),IFERROR(INDEX('[1]Allocations-in-Kind'!$F$12:$AI$1281,MATCH($G176,'[1]Allocations-in-Kind'!$E$12:$E$1281,0),MATCH($O174,'[1]Allocations-in-Kind'!$F$5:$AI$5,0)),"")))</f>
        <v/>
      </c>
      <c r="I176" s="68" t="str">
        <f>IFERROR(INDEX([1]Current!$F$12:$AI$1281,MATCH($G176,[1]Current!$E$12:$E$1281,0),MATCH($O174,[1]Current!$F$5:$AI$5,0)+1),IFERROR(INDEX([1]Infrastructure!$F$12:$AF$1281,MATCH($G176,[1]Infrastructure!$E$12:$E$1281,0),MATCH($O174,[1]Infrastructure!$F$5:$AF$5,0)+1),IFERROR(INDEX('[1]Allocations-in-Kind'!$F$12:$AI$1281,MATCH($G176,'[1]Allocations-in-Kind'!$E$12:$E$1281,0),MATCH($O174,'[1]Allocations-in-Kind'!$F$5:$AI$5,0)+1),"")))</f>
        <v/>
      </c>
      <c r="J176" s="68" t="str">
        <f>IFERROR(INDEX([1]Current!$F$12:$AI$1281,MATCH($G176,[1]Current!$E$12:$E$1281,0),MATCH($O174,[1]Current!$F$5:$AI$5,0)+2),IFERROR(INDEX([1]Infrastructure!$F$12:$AF$1281,MATCH($G176,[1]Infrastructure!$E$12:$E$1281,0),MATCH($O174,[1]Infrastructure!$F$5:$AF$5,0)+2),IFERROR(INDEX('[1]Allocations-in-Kind'!$F$12:$AI$1281,MATCH($G176,'[1]Allocations-in-Kind'!$E$12:$E$1281,0),MATCH($O174,'[1]Allocations-in-Kind'!$F$5:$AI$5,0)+2),"")))</f>
        <v/>
      </c>
      <c r="M176" s="109">
        <f t="shared" ref="M176" si="146">IF(LEN(D174)&gt;2,IF(LEN(G176)&gt;2,1,0),0)</f>
        <v>0</v>
      </c>
    </row>
    <row r="177" spans="1:19" ht="15" hidden="1" customHeight="1" x14ac:dyDescent="0.2">
      <c r="C177" s="186"/>
      <c r="D177" s="188"/>
      <c r="E177" s="202" t="str">
        <f>IFERROR(INDEX([1]Settings!$AE$4:$BF$200,MATCH($A177,[1]Settings!$AK$4:$AK$200,0),1),"")</f>
        <v>Comprehensive Agricultural Support Programme Grant</v>
      </c>
      <c r="F177" s="203" t="str">
        <f>IFERROR(INDEX([1]Settings!$AE$4:$BF$200,MATCH($A177,[1]Settings!$AK$4:$AK$200,0),1),"")</f>
        <v>Comprehensive Agricultural Support Programme Grant</v>
      </c>
      <c r="G177" s="110"/>
      <c r="H177" s="68" t="str">
        <f>IFERROR(INDEX([1]Current!$F$12:$AI$1281,MATCH($G177,[1]Current!$E$12:$E$1281,0),MATCH($O174,[1]Current!$F$5:$AI$5,0)),IFERROR(INDEX([1]Infrastructure!$F$12:$AF$1281,MATCH($G177,[1]Infrastructure!$E$12:$E$1281,0),MATCH($O174,[1]Infrastructure!$F$5:$AF$5,0)),IFERROR(INDEX('[1]Allocations-in-Kind'!$F$12:$AI$1281,MATCH($G177,'[1]Allocations-in-Kind'!$E$12:$E$1281,0),MATCH($O174,'[1]Allocations-in-Kind'!$F$5:$AI$5,0)),"")))</f>
        <v/>
      </c>
      <c r="I177" s="68" t="str">
        <f>IFERROR(INDEX([1]Current!$F$12:$AI$1281,MATCH($G177,[1]Current!$E$12:$E$1281,0),MATCH($O174,[1]Current!$F$5:$AI$5,0)+1),IFERROR(INDEX([1]Infrastructure!$F$12:$AF$1281,MATCH($G177,[1]Infrastructure!$E$12:$E$1281,0),MATCH($O174,[1]Infrastructure!$F$5:$AF$5,0)+1),IFERROR(INDEX('[1]Allocations-in-Kind'!$F$12:$AI$1281,MATCH($G177,'[1]Allocations-in-Kind'!$E$12:$E$1281,0),MATCH($O174,'[1]Allocations-in-Kind'!$F$5:$AI$5,0)+1),"")))</f>
        <v/>
      </c>
      <c r="J177" s="68" t="str">
        <f>IFERROR(INDEX([1]Current!$F$12:$AI$1281,MATCH($G177,[1]Current!$E$12:$E$1281,0),MATCH($O174,[1]Current!$F$5:$AI$5,0)+2),IFERROR(INDEX([1]Infrastructure!$F$12:$AF$1281,MATCH($G177,[1]Infrastructure!$E$12:$E$1281,0),MATCH($O174,[1]Infrastructure!$F$5:$AF$5,0)+2),IFERROR(INDEX('[1]Allocations-in-Kind'!$F$12:$AI$1281,MATCH($G177,'[1]Allocations-in-Kind'!$E$12:$E$1281,0),MATCH($O174,'[1]Allocations-in-Kind'!$F$5:$AI$5,0)+2),"")))</f>
        <v/>
      </c>
      <c r="M177" s="109">
        <f t="shared" ref="M177" si="147">IF(LEN(D174)&gt;2,IF(LEN(G177)&gt;2,1,0),0)</f>
        <v>0</v>
      </c>
    </row>
    <row r="178" spans="1:19" ht="15" hidden="1" customHeight="1" x14ac:dyDescent="0.2">
      <c r="C178" s="186"/>
      <c r="D178" s="188"/>
      <c r="E178" s="202" t="str">
        <f>IFERROR(INDEX([1]Settings!$AE$4:$BF$200,MATCH($A178,[1]Settings!$AK$4:$AK$200,0),1),"")</f>
        <v>Comprehensive Agricultural Support Programme Grant</v>
      </c>
      <c r="F178" s="203" t="str">
        <f>IFERROR(INDEX([1]Settings!$AE$4:$BF$200,MATCH($A178,[1]Settings!$AK$4:$AK$200,0),1),"")</f>
        <v>Comprehensive Agricultural Support Programme Grant</v>
      </c>
      <c r="G178" s="110"/>
      <c r="H178" s="68" t="str">
        <f>IFERROR(INDEX([1]Current!$F$12:$AI$1281,MATCH($G178,[1]Current!$E$12:$E$1281,0),MATCH($O174,[1]Current!$F$5:$AI$5,0)),IFERROR(INDEX([1]Infrastructure!$F$12:$AF$1281,MATCH($G178,[1]Infrastructure!$E$12:$E$1281,0),MATCH($O174,[1]Infrastructure!$F$5:$AF$5,0)),IFERROR(INDEX('[1]Allocations-in-Kind'!$F$12:$AI$1281,MATCH($G178,'[1]Allocations-in-Kind'!$E$12:$E$1281,0),MATCH($O174,'[1]Allocations-in-Kind'!$F$5:$AI$5,0)),"")))</f>
        <v/>
      </c>
      <c r="I178" s="68" t="str">
        <f>IFERROR(INDEX([1]Current!$F$12:$AI$1281,MATCH($G178,[1]Current!$E$12:$E$1281,0),MATCH($O174,[1]Current!$F$5:$AI$5,0)+1),IFERROR(INDEX([1]Infrastructure!$F$12:$AF$1281,MATCH($G178,[1]Infrastructure!$E$12:$E$1281,0),MATCH($O174,[1]Infrastructure!$F$5:$AF$5,0)+1),IFERROR(INDEX('[1]Allocations-in-Kind'!$F$12:$AI$1281,MATCH($G178,'[1]Allocations-in-Kind'!$E$12:$E$1281,0),MATCH($O174,'[1]Allocations-in-Kind'!$F$5:$AI$5,0)+1),"")))</f>
        <v/>
      </c>
      <c r="J178" s="68" t="str">
        <f>IFERROR(INDEX([1]Current!$F$12:$AI$1281,MATCH($G178,[1]Current!$E$12:$E$1281,0),MATCH($O174,[1]Current!$F$5:$AI$5,0)+2),IFERROR(INDEX([1]Infrastructure!$F$12:$AF$1281,MATCH($G178,[1]Infrastructure!$E$12:$E$1281,0),MATCH($O174,[1]Infrastructure!$F$5:$AF$5,0)+2),IFERROR(INDEX('[1]Allocations-in-Kind'!$F$12:$AI$1281,MATCH($G178,'[1]Allocations-in-Kind'!$E$12:$E$1281,0),MATCH($O174,'[1]Allocations-in-Kind'!$F$5:$AI$5,0)+2),"")))</f>
        <v/>
      </c>
      <c r="M178" s="109">
        <f t="shared" ref="M178" si="148">IF(LEN(D174)&gt;2,IF(LEN(G178)&gt;2,1,0),0)</f>
        <v>0</v>
      </c>
    </row>
    <row r="179" spans="1:19" ht="15" hidden="1" customHeight="1" x14ac:dyDescent="0.2">
      <c r="C179" s="186"/>
      <c r="D179" s="188"/>
      <c r="E179" s="202" t="str">
        <f>IFERROR(INDEX([1]Settings!$AE$4:$BF$200,MATCH($A179,[1]Settings!$AK$4:$AK$200,0),1),"")</f>
        <v>Comprehensive Agricultural Support Programme Grant</v>
      </c>
      <c r="F179" s="203" t="str">
        <f>IFERROR(INDEX([1]Settings!$AE$4:$BF$200,MATCH($A179,[1]Settings!$AK$4:$AK$200,0),1),"")</f>
        <v>Comprehensive Agricultural Support Programme Grant</v>
      </c>
      <c r="G179" s="110"/>
      <c r="H179" s="68" t="str">
        <f>IFERROR(INDEX([1]Current!$F$12:$AI$1281,MATCH($G179,[1]Current!$E$12:$E$1281,0),MATCH($O174,[1]Current!$F$5:$AI$5,0)),IFERROR(INDEX([1]Infrastructure!$F$12:$AF$1281,MATCH($G179,[1]Infrastructure!$E$12:$E$1281,0),MATCH($O174,[1]Infrastructure!$F$5:$AF$5,0)),IFERROR(INDEX('[1]Allocations-in-Kind'!$F$12:$AI$1281,MATCH($G179,'[1]Allocations-in-Kind'!$E$12:$E$1281,0),MATCH($O174,'[1]Allocations-in-Kind'!$F$5:$AI$5,0)),"")))</f>
        <v/>
      </c>
      <c r="I179" s="68" t="str">
        <f>IFERROR(INDEX([1]Current!$F$12:$AI$1281,MATCH($G179,[1]Current!$E$12:$E$1281,0),MATCH($O174,[1]Current!$F$5:$AI$5,0)+1),IFERROR(INDEX([1]Infrastructure!$F$12:$AF$1281,MATCH($G179,[1]Infrastructure!$E$12:$E$1281,0),MATCH($O174,[1]Infrastructure!$F$5:$AF$5,0)+1),IFERROR(INDEX('[1]Allocations-in-Kind'!$F$12:$AI$1281,MATCH($G179,'[1]Allocations-in-Kind'!$E$12:$E$1281,0),MATCH($O174,'[1]Allocations-in-Kind'!$F$5:$AI$5,0)+1),"")))</f>
        <v/>
      </c>
      <c r="J179" s="68" t="str">
        <f>IFERROR(INDEX([1]Current!$F$12:$AI$1281,MATCH($G179,[1]Current!$E$12:$E$1281,0),MATCH($O174,[1]Current!$F$5:$AI$5,0)+2),IFERROR(INDEX([1]Infrastructure!$F$12:$AF$1281,MATCH($G179,[1]Infrastructure!$E$12:$E$1281,0),MATCH($O174,[1]Infrastructure!$F$5:$AF$5,0)+2),IFERROR(INDEX('[1]Allocations-in-Kind'!$F$12:$AI$1281,MATCH($G179,'[1]Allocations-in-Kind'!$E$12:$E$1281,0),MATCH($O174,'[1]Allocations-in-Kind'!$F$5:$AI$5,0)+2),"")))</f>
        <v/>
      </c>
      <c r="M179" s="109">
        <f t="shared" ref="M179" si="149">IF(LEN(D174)&gt;2,IF(LEN(G179)&gt;2,1,0),0)</f>
        <v>0</v>
      </c>
    </row>
    <row r="180" spans="1:19" ht="15" hidden="1" customHeight="1" x14ac:dyDescent="0.2">
      <c r="C180" s="186"/>
      <c r="D180" s="188"/>
      <c r="E180" s="202" t="str">
        <f>IFERROR(INDEX([1]Settings!$AE$4:$BF$200,MATCH($A180,[1]Settings!$AK$4:$AK$200,0),1),"")</f>
        <v>Comprehensive Agricultural Support Programme Grant</v>
      </c>
      <c r="F180" s="203" t="str">
        <f>IFERROR(INDEX([1]Settings!$AE$4:$BF$200,MATCH($A180,[1]Settings!$AK$4:$AK$200,0),1),"")</f>
        <v>Comprehensive Agricultural Support Programme Grant</v>
      </c>
      <c r="G180" s="110"/>
      <c r="H180" s="68" t="str">
        <f>IFERROR(INDEX([1]Current!$F$12:$AI$1281,MATCH($G180,[1]Current!$E$12:$E$1281,0),MATCH($O174,[1]Current!$F$5:$AI$5,0)),IFERROR(INDEX([1]Infrastructure!$F$12:$AF$1281,MATCH($G180,[1]Infrastructure!$E$12:$E$1281,0),MATCH($O174,[1]Infrastructure!$F$5:$AF$5,0)),IFERROR(INDEX('[1]Allocations-in-Kind'!$F$12:$AI$1281,MATCH($G180,'[1]Allocations-in-Kind'!$E$12:$E$1281,0),MATCH($O174,'[1]Allocations-in-Kind'!$F$5:$AI$5,0)),"")))</f>
        <v/>
      </c>
      <c r="I180" s="68" t="str">
        <f>IFERROR(INDEX([1]Current!$F$12:$AI$1281,MATCH($G180,[1]Current!$E$12:$E$1281,0),MATCH($O174,[1]Current!$F$5:$AI$5,0)+1),IFERROR(INDEX([1]Infrastructure!$F$12:$AF$1281,MATCH($G180,[1]Infrastructure!$E$12:$E$1281,0),MATCH($O174,[1]Infrastructure!$F$5:$AF$5,0)+1),IFERROR(INDEX('[1]Allocations-in-Kind'!$F$12:$AI$1281,MATCH($G180,'[1]Allocations-in-Kind'!$E$12:$E$1281,0),MATCH($O174,'[1]Allocations-in-Kind'!$F$5:$AI$5,0)+1),"")))</f>
        <v/>
      </c>
      <c r="J180" s="68" t="str">
        <f>IFERROR(INDEX([1]Current!$F$12:$AI$1281,MATCH($G180,[1]Current!$E$12:$E$1281,0),MATCH($O174,[1]Current!$F$5:$AI$5,0)+2),IFERROR(INDEX([1]Infrastructure!$F$12:$AF$1281,MATCH($G180,[1]Infrastructure!$E$12:$E$1281,0),MATCH($O174,[1]Infrastructure!$F$5:$AF$5,0)+2),IFERROR(INDEX('[1]Allocations-in-Kind'!$F$12:$AI$1281,MATCH($G180,'[1]Allocations-in-Kind'!$E$12:$E$1281,0),MATCH($O174,'[1]Allocations-in-Kind'!$F$5:$AI$5,0)+2),"")))</f>
        <v/>
      </c>
      <c r="M180" s="109">
        <f t="shared" ref="M180" si="150">IF(LEN(D174)&gt;2,IF(LEN(G180)&gt;2,1,0),0)</f>
        <v>0</v>
      </c>
    </row>
    <row r="181" spans="1:19" ht="15" hidden="1" customHeight="1" x14ac:dyDescent="0.2">
      <c r="C181" s="186"/>
      <c r="D181" s="188"/>
      <c r="E181" s="202" t="str">
        <f>IFERROR(INDEX([1]Settings!$AE$4:$BF$200,MATCH($A181,[1]Settings!$AK$4:$AK$200,0),1),"")</f>
        <v>Comprehensive Agricultural Support Programme Grant</v>
      </c>
      <c r="F181" s="203" t="str">
        <f>IFERROR(INDEX([1]Settings!$AE$4:$BF$200,MATCH($A181,[1]Settings!$AK$4:$AK$200,0),1),"")</f>
        <v>Comprehensive Agricultural Support Programme Grant</v>
      </c>
      <c r="G181" s="110"/>
      <c r="H181" s="68" t="str">
        <f>IFERROR(INDEX([1]Current!$F$12:$AI$1281,MATCH($G181,[1]Current!$E$12:$E$1281,0),MATCH($O174,[1]Current!$F$5:$AI$5,0)),IFERROR(INDEX([1]Infrastructure!$F$12:$AF$1281,MATCH($G181,[1]Infrastructure!$E$12:$E$1281,0),MATCH($O174,[1]Infrastructure!$F$5:$AF$5,0)),IFERROR(INDEX('[1]Allocations-in-Kind'!$F$12:$AI$1281,MATCH($G181,'[1]Allocations-in-Kind'!$E$12:$E$1281,0),MATCH($O174,'[1]Allocations-in-Kind'!$F$5:$AI$5,0)),"")))</f>
        <v/>
      </c>
      <c r="I181" s="68" t="str">
        <f>IFERROR(INDEX([1]Current!$F$12:$AI$1281,MATCH($G181,[1]Current!$E$12:$E$1281,0),MATCH($O174,[1]Current!$F$5:$AI$5,0)+1),IFERROR(INDEX([1]Infrastructure!$F$12:$AF$1281,MATCH($G181,[1]Infrastructure!$E$12:$E$1281,0),MATCH($O174,[1]Infrastructure!$F$5:$AF$5,0)+1),IFERROR(INDEX('[1]Allocations-in-Kind'!$F$12:$AI$1281,MATCH($G181,'[1]Allocations-in-Kind'!$E$12:$E$1281,0),MATCH($O174,'[1]Allocations-in-Kind'!$F$5:$AI$5,0)+1),"")))</f>
        <v/>
      </c>
      <c r="J181" s="68" t="str">
        <f>IFERROR(INDEX([1]Current!$F$12:$AI$1281,MATCH($G181,[1]Current!$E$12:$E$1281,0),MATCH($O174,[1]Current!$F$5:$AI$5,0)+2),IFERROR(INDEX([1]Infrastructure!$F$12:$AF$1281,MATCH($G181,[1]Infrastructure!$E$12:$E$1281,0),MATCH($O174,[1]Infrastructure!$F$5:$AF$5,0)+2),IFERROR(INDEX('[1]Allocations-in-Kind'!$F$12:$AI$1281,MATCH($G181,'[1]Allocations-in-Kind'!$E$12:$E$1281,0),MATCH($O174,'[1]Allocations-in-Kind'!$F$5:$AI$5,0)+2),"")))</f>
        <v/>
      </c>
      <c r="M181" s="109">
        <f t="shared" ref="M181" si="151">IF(LEN(D174)&gt;2,IF(LEN(G181)&gt;2,1,0),0)</f>
        <v>0</v>
      </c>
    </row>
    <row r="182" spans="1:19" ht="15" hidden="1" customHeight="1" x14ac:dyDescent="0.2">
      <c r="C182" s="186"/>
      <c r="D182" s="188"/>
      <c r="E182" s="202" t="str">
        <f>IFERROR(INDEX([1]Settings!$AE$4:$BF$200,MATCH($A182,[1]Settings!$AK$4:$AK$200,0),1),"")</f>
        <v>Comprehensive Agricultural Support Programme Grant</v>
      </c>
      <c r="F182" s="203" t="str">
        <f>IFERROR(INDEX([1]Settings!$AE$4:$BF$200,MATCH($A182,[1]Settings!$AK$4:$AK$200,0),1),"")</f>
        <v>Comprehensive Agricultural Support Programme Grant</v>
      </c>
      <c r="G182" s="110"/>
      <c r="H182" s="68" t="str">
        <f>IFERROR(INDEX([1]Current!$F$12:$AI$1281,MATCH($G182,[1]Current!$E$12:$E$1281,0),MATCH($O174,[1]Current!$F$5:$AI$5,0)),IFERROR(INDEX([1]Infrastructure!$F$12:$AF$1281,MATCH($G182,[1]Infrastructure!$E$12:$E$1281,0),MATCH($O174,[1]Infrastructure!$F$5:$AF$5,0)),IFERROR(INDEX('[1]Allocations-in-Kind'!$F$12:$AI$1281,MATCH($G182,'[1]Allocations-in-Kind'!$E$12:$E$1281,0),MATCH($O174,'[1]Allocations-in-Kind'!$F$5:$AI$5,0)),"")))</f>
        <v/>
      </c>
      <c r="I182" s="68" t="str">
        <f>IFERROR(INDEX([1]Current!$F$12:$AI$1281,MATCH($G182,[1]Current!$E$12:$E$1281,0),MATCH($O174,[1]Current!$F$5:$AI$5,0)+1),IFERROR(INDEX([1]Infrastructure!$F$12:$AF$1281,MATCH($G182,[1]Infrastructure!$E$12:$E$1281,0),MATCH($O174,[1]Infrastructure!$F$5:$AF$5,0)+1),IFERROR(INDEX('[1]Allocations-in-Kind'!$F$12:$AI$1281,MATCH($G182,'[1]Allocations-in-Kind'!$E$12:$E$1281,0),MATCH($O174,'[1]Allocations-in-Kind'!$F$5:$AI$5,0)+1),"")))</f>
        <v/>
      </c>
      <c r="J182" s="68" t="str">
        <f>IFERROR(INDEX([1]Current!$F$12:$AI$1281,MATCH($G182,[1]Current!$E$12:$E$1281,0),MATCH($O174,[1]Current!$F$5:$AI$5,0)+2),IFERROR(INDEX([1]Infrastructure!$F$12:$AF$1281,MATCH($G182,[1]Infrastructure!$E$12:$E$1281,0),MATCH($O174,[1]Infrastructure!$F$5:$AF$5,0)+2),IFERROR(INDEX('[1]Allocations-in-Kind'!$F$12:$AI$1281,MATCH($G182,'[1]Allocations-in-Kind'!$E$12:$E$1281,0),MATCH($O174,'[1]Allocations-in-Kind'!$F$5:$AI$5,0)+2),"")))</f>
        <v/>
      </c>
      <c r="M182" s="109">
        <f t="shared" ref="M182" si="152">IF(LEN(D174)&gt;2,IF(LEN(G182)&gt;2,1,0),0)</f>
        <v>0</v>
      </c>
    </row>
    <row r="183" spans="1:19" ht="15" hidden="1" customHeight="1" x14ac:dyDescent="0.2">
      <c r="C183" s="186"/>
      <c r="D183" s="188"/>
      <c r="E183" s="202" t="str">
        <f>IFERROR(INDEX([1]Settings!$AE$4:$BF$200,MATCH($A183,[1]Settings!$AK$4:$AK$200,0),1),"")</f>
        <v>Comprehensive Agricultural Support Programme Grant</v>
      </c>
      <c r="F183" s="203" t="str">
        <f>IFERROR(INDEX([1]Settings!$AE$4:$BF$200,MATCH($A183,[1]Settings!$AK$4:$AK$200,0),1),"")</f>
        <v>Comprehensive Agricultural Support Programme Grant</v>
      </c>
      <c r="G183" s="110"/>
      <c r="H183" s="68" t="str">
        <f>IFERROR(INDEX([1]Current!$F$12:$AI$1281,MATCH($G183,[1]Current!$E$12:$E$1281,0),MATCH($O174,[1]Current!$F$5:$AI$5,0)),IFERROR(INDEX([1]Infrastructure!$F$12:$AF$1281,MATCH($G183,[1]Infrastructure!$E$12:$E$1281,0),MATCH($O174,[1]Infrastructure!$F$5:$AF$5,0)),IFERROR(INDEX('[1]Allocations-in-Kind'!$F$12:$AI$1281,MATCH($G183,'[1]Allocations-in-Kind'!$E$12:$E$1281,0),MATCH($O174,'[1]Allocations-in-Kind'!$F$5:$AI$5,0)),"")))</f>
        <v/>
      </c>
      <c r="I183" s="68" t="str">
        <f>IFERROR(INDEX([1]Current!$F$12:$AI$1281,MATCH($G183,[1]Current!$E$12:$E$1281,0),MATCH($O174,[1]Current!$F$5:$AI$5,0)+1),IFERROR(INDEX([1]Infrastructure!$F$12:$AF$1281,MATCH($G183,[1]Infrastructure!$E$12:$E$1281,0),MATCH($O174,[1]Infrastructure!$F$5:$AF$5,0)+1),IFERROR(INDEX('[1]Allocations-in-Kind'!$F$12:$AI$1281,MATCH($G183,'[1]Allocations-in-Kind'!$E$12:$E$1281,0),MATCH($O174,'[1]Allocations-in-Kind'!$F$5:$AI$5,0)+1),"")))</f>
        <v/>
      </c>
      <c r="J183" s="68" t="str">
        <f>IFERROR(INDEX([1]Current!$F$12:$AI$1281,MATCH($G183,[1]Current!$E$12:$E$1281,0),MATCH($O174,[1]Current!$F$5:$AI$5,0)+2),IFERROR(INDEX([1]Infrastructure!$F$12:$AF$1281,MATCH($G183,[1]Infrastructure!$E$12:$E$1281,0),MATCH($O174,[1]Infrastructure!$F$5:$AF$5,0)+2),IFERROR(INDEX('[1]Allocations-in-Kind'!$F$12:$AI$1281,MATCH($G183,'[1]Allocations-in-Kind'!$E$12:$E$1281,0),MATCH($O174,'[1]Allocations-in-Kind'!$F$5:$AI$5,0)+2),"")))</f>
        <v/>
      </c>
      <c r="M183" s="109">
        <f t="shared" si="132"/>
        <v>0</v>
      </c>
    </row>
    <row r="184" spans="1:19" ht="15" hidden="1" customHeight="1" x14ac:dyDescent="0.2">
      <c r="C184" s="187"/>
      <c r="D184" s="189"/>
      <c r="E184" s="204" t="str">
        <f>IFERROR(INDEX([1]Settings!$AE$4:$BF$200,MATCH($A184,[1]Settings!$AK$4:$AK$200,0),1),"")</f>
        <v>Comprehensive Agricultural Support Programme Grant</v>
      </c>
      <c r="F184" s="205" t="str">
        <f>IFERROR(INDEX([1]Settings!$AE$4:$BF$200,MATCH($A184,[1]Settings!$AK$4:$AK$200,0),1),"")</f>
        <v>Comprehensive Agricultural Support Programme Grant</v>
      </c>
      <c r="G184" s="111" t="s">
        <v>10</v>
      </c>
      <c r="H184" s="112">
        <f>SUM(H174:H183)</f>
        <v>0</v>
      </c>
      <c r="I184" s="112">
        <f>SUM(I174:I183)</f>
        <v>0</v>
      </c>
      <c r="J184" s="112">
        <f>SUM(J174:J183)</f>
        <v>0</v>
      </c>
      <c r="M184" s="109">
        <f t="shared" ref="M184" si="153">M174</f>
        <v>0</v>
      </c>
    </row>
    <row r="185" spans="1:19" ht="15" hidden="1" customHeight="1" x14ac:dyDescent="0.2">
      <c r="A185" s="104">
        <v>17</v>
      </c>
      <c r="C185" s="186" t="str">
        <f>_xlfn.IFNA(INDEX([1]Settings!$AE$4:$BF$200,MATCH($A185,[1]Settings!$AP$4:$AP$200,0),2),"")
&amp; CHAR(10) &amp; _xlfn.IFNA("(Vote " &amp; INDEX([1]Settings!$AE$4:$BF$200,MATCH($A185,[1]Settings!$AP$4:$AP$200,0),3) &amp; ")","")</f>
        <v xml:space="preserve">
</v>
      </c>
      <c r="D185" s="188" t="str">
        <f>IF(S185=1,CONCATENATE("(" &amp; $R185&amp; ") ",IFERROR(INDEX([1]Settings!$AE$4:$BF$200,MATCH($A185,[1]Settings!$AP$4:$AP$200,0),1),"")),IFERROR(INDEX([1]Settings!$AE$4:$BF$200,MATCH($A185,[1]Settings!$AP$4:$AP$200,0),1),""))</f>
        <v/>
      </c>
      <c r="E185" s="202" t="str">
        <f>TRIM(IFERROR(INDEX([1]Settings!$AE$4:$BF$200,MATCH($O185,[1]Settings!$AV$4:$AV$200,0),24),""))&amp;"."</f>
        <v>.</v>
      </c>
      <c r="F185" s="203" t="str">
        <f>IFERROR(INDEX([1]Settings!$AE$4:$BF$200,MATCH($O185,[1]Settings!$AV$4:$AV$200,0),20),"")</f>
        <v/>
      </c>
      <c r="G185" s="110"/>
      <c r="H185" s="68" t="str">
        <f>IFERROR(INDEX([1]Current!$F$12:$AI$1281,MATCH($G185,[1]Current!$E$12:$E$1281,0),MATCH($O185,[1]Current!$F$5:$AI$5,0)),IFERROR(INDEX([1]Infrastructure!$F$12:$AF$1281,MATCH($G185,[1]Infrastructure!$E$12:$E$1281,0),MATCH($O185,[1]Infrastructure!$F$5:$AF$5,0)),IFERROR(INDEX('[1]Allocations-in-Kind'!$F$12:$AI$1281,MATCH($G185,'[1]Allocations-in-Kind'!$E$12:$E$1281,0),MATCH($O185,'[1]Allocations-in-Kind'!$F$5:$AI$5,0)),"")))</f>
        <v/>
      </c>
      <c r="I185" s="68" t="str">
        <f>IFERROR(INDEX([1]Current!$F$12:$AI$1281,MATCH($G185,[1]Current!$E$12:$E$1281,0),MATCH($O185,[1]Current!$F$5:$AI$5,0)+1),IFERROR(INDEX([1]Infrastructure!$F$12:$AF$1281,MATCH($G185,[1]Infrastructure!$E$12:$E$1281,0),MATCH($O185,[1]Infrastructure!$F$5:$AF$5,0)+1),IFERROR(INDEX('[1]Allocations-in-Kind'!$F$12:$AI$1281,MATCH($G185,'[1]Allocations-in-Kind'!$E$12:$E$1281,0),MATCH($O185,'[1]Allocations-in-Kind'!$F$5:$AI$5,0)+1),"")))</f>
        <v/>
      </c>
      <c r="J185" s="68" t="str">
        <f>IFERROR(INDEX([1]Current!$F$12:$AI$1281,MATCH($G185,[1]Current!$E$12:$E$1281,0),MATCH($O185,[1]Current!$F$5:$AI$5,0)+2),IFERROR(INDEX([1]Infrastructure!$F$12:$AF$1281,MATCH($G185,[1]Infrastructure!$E$12:$E$1281,0),MATCH($O185,[1]Infrastructure!$F$5:$AF$5,0)+2),IFERROR(INDEX('[1]Allocations-in-Kind'!$F$12:$AI$1281,MATCH($G185,'[1]Allocations-in-Kind'!$E$12:$E$1281,0),MATCH($O185,'[1]Allocations-in-Kind'!$F$5:$AI$5,0)+2),"")))</f>
        <v/>
      </c>
      <c r="M185" s="109">
        <f t="shared" ref="M185" si="154">IF(LEN(D185)&gt;2,IF(LEN(G185)&gt;2,1,0),0)</f>
        <v>0</v>
      </c>
      <c r="O185" s="105" t="str">
        <f>IFERROR(INDEX([1]Settings!$AE$4:$BF$200,MATCH($A185,[1]Settings!$AP$4:$AP$200,0),1),"")</f>
        <v/>
      </c>
      <c r="Q185" s="105">
        <f>IF(LEN(C185)&lt;2,0,IF(C185=C174,Q174+1,1))</f>
        <v>0</v>
      </c>
      <c r="R185" s="105" t="str">
        <f>IFERROR(LOWER(RIGHT(LEFT(ADDRESS(1,Q185),2))),"")</f>
        <v/>
      </c>
      <c r="S185" s="105">
        <f>IF(Q185&gt;1,1,IF(Q196&gt;1,1,0))</f>
        <v>0</v>
      </c>
    </row>
    <row r="186" spans="1:19" ht="15" hidden="1" customHeight="1" x14ac:dyDescent="0.2">
      <c r="C186" s="186"/>
      <c r="D186" s="188"/>
      <c r="E186" s="202" t="str">
        <f>IFERROR(INDEX([1]Settings!$AE$4:$BF$200,MATCH($A186,[1]Settings!$AK$4:$AK$200,0),1),"")</f>
        <v>Comprehensive Agricultural Support Programme Grant</v>
      </c>
      <c r="F186" s="203" t="str">
        <f>IFERROR(INDEX([1]Settings!$AE$4:$BF$200,MATCH($A186,[1]Settings!$AK$4:$AK$200,0),1),"")</f>
        <v>Comprehensive Agricultural Support Programme Grant</v>
      </c>
      <c r="G186" s="110"/>
      <c r="H186" s="68" t="str">
        <f>IFERROR(INDEX([1]Current!$F$12:$AI$1281,MATCH($G186,[1]Current!$E$12:$E$1281,0),MATCH($O185,[1]Current!$F$5:$AI$5,0)),IFERROR(INDEX([1]Infrastructure!$F$12:$AF$1281,MATCH($G186,[1]Infrastructure!$E$12:$E$1281,0),MATCH($O185,[1]Infrastructure!$F$5:$AF$5,0)),IFERROR(INDEX('[1]Allocations-in-Kind'!$F$12:$AI$1281,MATCH($G186,'[1]Allocations-in-Kind'!$E$12:$E$1281,0),MATCH($O185,'[1]Allocations-in-Kind'!$F$5:$AI$5,0)),"")))</f>
        <v/>
      </c>
      <c r="I186" s="68" t="str">
        <f>IFERROR(INDEX([1]Current!$F$12:$AI$1281,MATCH($G186,[1]Current!$E$12:$E$1281,0),MATCH($O185,[1]Current!$F$5:$AI$5,0)+1),IFERROR(INDEX([1]Infrastructure!$F$12:$AF$1281,MATCH($G186,[1]Infrastructure!$E$12:$E$1281,0),MATCH($O185,[1]Infrastructure!$F$5:$AF$5,0)+1),IFERROR(INDEX('[1]Allocations-in-Kind'!$F$12:$AI$1281,MATCH($G186,'[1]Allocations-in-Kind'!$E$12:$E$1281,0),MATCH($O185,'[1]Allocations-in-Kind'!$F$5:$AI$5,0)+1),"")))</f>
        <v/>
      </c>
      <c r="J186" s="68" t="str">
        <f>IFERROR(INDEX([1]Current!$F$12:$AI$1281,MATCH($G186,[1]Current!$E$12:$E$1281,0),MATCH($O185,[1]Current!$F$5:$AI$5,0)+2),IFERROR(INDEX([1]Infrastructure!$F$12:$AF$1281,MATCH($G186,[1]Infrastructure!$E$12:$E$1281,0),MATCH($O185,[1]Infrastructure!$F$5:$AF$5,0)+2),IFERROR(INDEX('[1]Allocations-in-Kind'!$F$12:$AI$1281,MATCH($G186,'[1]Allocations-in-Kind'!$E$12:$E$1281,0),MATCH($O185,'[1]Allocations-in-Kind'!$F$5:$AI$5,0)+2),"")))</f>
        <v/>
      </c>
      <c r="M186" s="109">
        <f t="shared" ref="M186" si="155">IF(LEN(D185)&gt;2,IF(LEN(G186)&gt;2,1,0),0)</f>
        <v>0</v>
      </c>
    </row>
    <row r="187" spans="1:19" ht="15" hidden="1" customHeight="1" x14ac:dyDescent="0.2">
      <c r="C187" s="186"/>
      <c r="D187" s="188"/>
      <c r="E187" s="202" t="str">
        <f>IFERROR(INDEX([1]Settings!$AE$4:$BF$200,MATCH($A187,[1]Settings!$AK$4:$AK$200,0),1),"")</f>
        <v>Comprehensive Agricultural Support Programme Grant</v>
      </c>
      <c r="F187" s="203" t="str">
        <f>IFERROR(INDEX([1]Settings!$AE$4:$BF$200,MATCH($A187,[1]Settings!$AK$4:$AK$200,0),1),"")</f>
        <v>Comprehensive Agricultural Support Programme Grant</v>
      </c>
      <c r="G187" s="110"/>
      <c r="H187" s="68" t="str">
        <f>IFERROR(INDEX([1]Current!$F$12:$AI$1281,MATCH($G187,[1]Current!$E$12:$E$1281,0),MATCH($O185,[1]Current!$F$5:$AI$5,0)),IFERROR(INDEX([1]Infrastructure!$F$12:$AF$1281,MATCH($G187,[1]Infrastructure!$E$12:$E$1281,0),MATCH($O185,[1]Infrastructure!$F$5:$AF$5,0)),IFERROR(INDEX('[1]Allocations-in-Kind'!$F$12:$AI$1281,MATCH($G187,'[1]Allocations-in-Kind'!$E$12:$E$1281,0),MATCH($O185,'[1]Allocations-in-Kind'!$F$5:$AI$5,0)),"")))</f>
        <v/>
      </c>
      <c r="I187" s="68" t="str">
        <f>IFERROR(INDEX([1]Current!$F$12:$AI$1281,MATCH($G187,[1]Current!$E$12:$E$1281,0),MATCH($O185,[1]Current!$F$5:$AI$5,0)+1),IFERROR(INDEX([1]Infrastructure!$F$12:$AF$1281,MATCH($G187,[1]Infrastructure!$E$12:$E$1281,0),MATCH($O185,[1]Infrastructure!$F$5:$AF$5,0)+1),IFERROR(INDEX('[1]Allocations-in-Kind'!$F$12:$AI$1281,MATCH($G187,'[1]Allocations-in-Kind'!$E$12:$E$1281,0),MATCH($O185,'[1]Allocations-in-Kind'!$F$5:$AI$5,0)+1),"")))</f>
        <v/>
      </c>
      <c r="J187" s="68" t="str">
        <f>IFERROR(INDEX([1]Current!$F$12:$AI$1281,MATCH($G187,[1]Current!$E$12:$E$1281,0),MATCH($O185,[1]Current!$F$5:$AI$5,0)+2),IFERROR(INDEX([1]Infrastructure!$F$12:$AF$1281,MATCH($G187,[1]Infrastructure!$E$12:$E$1281,0),MATCH($O185,[1]Infrastructure!$F$5:$AF$5,0)+2),IFERROR(INDEX('[1]Allocations-in-Kind'!$F$12:$AI$1281,MATCH($G187,'[1]Allocations-in-Kind'!$E$12:$E$1281,0),MATCH($O185,'[1]Allocations-in-Kind'!$F$5:$AI$5,0)+2),"")))</f>
        <v/>
      </c>
      <c r="M187" s="109">
        <f t="shared" ref="M187" si="156">IF(LEN(D185)&gt;2,IF(LEN(G187)&gt;2,1,0),0)</f>
        <v>0</v>
      </c>
    </row>
    <row r="188" spans="1:19" ht="15" hidden="1" customHeight="1" x14ac:dyDescent="0.2">
      <c r="C188" s="186"/>
      <c r="D188" s="188"/>
      <c r="E188" s="202" t="str">
        <f>IFERROR(INDEX([1]Settings!$AE$4:$BF$200,MATCH($A188,[1]Settings!$AK$4:$AK$200,0),1),"")</f>
        <v>Comprehensive Agricultural Support Programme Grant</v>
      </c>
      <c r="F188" s="203" t="str">
        <f>IFERROR(INDEX([1]Settings!$AE$4:$BF$200,MATCH($A188,[1]Settings!$AK$4:$AK$200,0),1),"")</f>
        <v>Comprehensive Agricultural Support Programme Grant</v>
      </c>
      <c r="G188" s="110"/>
      <c r="H188" s="68" t="str">
        <f>IFERROR(INDEX([1]Current!$F$12:$AI$1281,MATCH($G188,[1]Current!$E$12:$E$1281,0),MATCH($O185,[1]Current!$F$5:$AI$5,0)),IFERROR(INDEX([1]Infrastructure!$F$12:$AF$1281,MATCH($G188,[1]Infrastructure!$E$12:$E$1281,0),MATCH($O185,[1]Infrastructure!$F$5:$AF$5,0)),IFERROR(INDEX('[1]Allocations-in-Kind'!$F$12:$AI$1281,MATCH($G188,'[1]Allocations-in-Kind'!$E$12:$E$1281,0),MATCH($O185,'[1]Allocations-in-Kind'!$F$5:$AI$5,0)),"")))</f>
        <v/>
      </c>
      <c r="I188" s="68" t="str">
        <f>IFERROR(INDEX([1]Current!$F$12:$AI$1281,MATCH($G188,[1]Current!$E$12:$E$1281,0),MATCH($O185,[1]Current!$F$5:$AI$5,0)+1),IFERROR(INDEX([1]Infrastructure!$F$12:$AF$1281,MATCH($G188,[1]Infrastructure!$E$12:$E$1281,0),MATCH($O185,[1]Infrastructure!$F$5:$AF$5,0)+1),IFERROR(INDEX('[1]Allocations-in-Kind'!$F$12:$AI$1281,MATCH($G188,'[1]Allocations-in-Kind'!$E$12:$E$1281,0),MATCH($O185,'[1]Allocations-in-Kind'!$F$5:$AI$5,0)+1),"")))</f>
        <v/>
      </c>
      <c r="J188" s="68" t="str">
        <f>IFERROR(INDEX([1]Current!$F$12:$AI$1281,MATCH($G188,[1]Current!$E$12:$E$1281,0),MATCH($O185,[1]Current!$F$5:$AI$5,0)+2),IFERROR(INDEX([1]Infrastructure!$F$12:$AF$1281,MATCH($G188,[1]Infrastructure!$E$12:$E$1281,0),MATCH($O185,[1]Infrastructure!$F$5:$AF$5,0)+2),IFERROR(INDEX('[1]Allocations-in-Kind'!$F$12:$AI$1281,MATCH($G188,'[1]Allocations-in-Kind'!$E$12:$E$1281,0),MATCH($O185,'[1]Allocations-in-Kind'!$F$5:$AI$5,0)+2),"")))</f>
        <v/>
      </c>
      <c r="M188" s="109">
        <f t="shared" ref="M188" si="157">IF(LEN(D185)&gt;2,IF(LEN(G188)&gt;2,1,0),0)</f>
        <v>0</v>
      </c>
    </row>
    <row r="189" spans="1:19" ht="15" hidden="1" customHeight="1" x14ac:dyDescent="0.2">
      <c r="C189" s="186"/>
      <c r="D189" s="188"/>
      <c r="E189" s="202" t="str">
        <f>IFERROR(INDEX([1]Settings!$AE$4:$BF$200,MATCH($A189,[1]Settings!$AK$4:$AK$200,0),1),"")</f>
        <v>Comprehensive Agricultural Support Programme Grant</v>
      </c>
      <c r="F189" s="203" t="str">
        <f>IFERROR(INDEX([1]Settings!$AE$4:$BF$200,MATCH($A189,[1]Settings!$AK$4:$AK$200,0),1),"")</f>
        <v>Comprehensive Agricultural Support Programme Grant</v>
      </c>
      <c r="G189" s="110"/>
      <c r="H189" s="68" t="str">
        <f>IFERROR(INDEX([1]Current!$F$12:$AI$1281,MATCH($G189,[1]Current!$E$12:$E$1281,0),MATCH($O185,[1]Current!$F$5:$AI$5,0)),IFERROR(INDEX([1]Infrastructure!$F$12:$AF$1281,MATCH($G189,[1]Infrastructure!$E$12:$E$1281,0),MATCH($O185,[1]Infrastructure!$F$5:$AF$5,0)),IFERROR(INDEX('[1]Allocations-in-Kind'!$F$12:$AI$1281,MATCH($G189,'[1]Allocations-in-Kind'!$E$12:$E$1281,0),MATCH($O185,'[1]Allocations-in-Kind'!$F$5:$AI$5,0)),"")))</f>
        <v/>
      </c>
      <c r="I189" s="68" t="str">
        <f>IFERROR(INDEX([1]Current!$F$12:$AI$1281,MATCH($G189,[1]Current!$E$12:$E$1281,0),MATCH($O185,[1]Current!$F$5:$AI$5,0)+1),IFERROR(INDEX([1]Infrastructure!$F$12:$AF$1281,MATCH($G189,[1]Infrastructure!$E$12:$E$1281,0),MATCH($O185,[1]Infrastructure!$F$5:$AF$5,0)+1),IFERROR(INDEX('[1]Allocations-in-Kind'!$F$12:$AI$1281,MATCH($G189,'[1]Allocations-in-Kind'!$E$12:$E$1281,0),MATCH($O185,'[1]Allocations-in-Kind'!$F$5:$AI$5,0)+1),"")))</f>
        <v/>
      </c>
      <c r="J189" s="68" t="str">
        <f>IFERROR(INDEX([1]Current!$F$12:$AI$1281,MATCH($G189,[1]Current!$E$12:$E$1281,0),MATCH($O185,[1]Current!$F$5:$AI$5,0)+2),IFERROR(INDEX([1]Infrastructure!$F$12:$AF$1281,MATCH($G189,[1]Infrastructure!$E$12:$E$1281,0),MATCH($O185,[1]Infrastructure!$F$5:$AF$5,0)+2),IFERROR(INDEX('[1]Allocations-in-Kind'!$F$12:$AI$1281,MATCH($G189,'[1]Allocations-in-Kind'!$E$12:$E$1281,0),MATCH($O185,'[1]Allocations-in-Kind'!$F$5:$AI$5,0)+2),"")))</f>
        <v/>
      </c>
      <c r="M189" s="109">
        <f t="shared" ref="M189" si="158">IF(LEN(D185)&gt;2,IF(LEN(G189)&gt;2,1,0),0)</f>
        <v>0</v>
      </c>
    </row>
    <row r="190" spans="1:19" ht="15" hidden="1" customHeight="1" x14ac:dyDescent="0.2">
      <c r="C190" s="186"/>
      <c r="D190" s="188"/>
      <c r="E190" s="202" t="str">
        <f>IFERROR(INDEX([1]Settings!$AE$4:$BF$200,MATCH($A190,[1]Settings!$AK$4:$AK$200,0),1),"")</f>
        <v>Comprehensive Agricultural Support Programme Grant</v>
      </c>
      <c r="F190" s="203" t="str">
        <f>IFERROR(INDEX([1]Settings!$AE$4:$BF$200,MATCH($A190,[1]Settings!$AK$4:$AK$200,0),1),"")</f>
        <v>Comprehensive Agricultural Support Programme Grant</v>
      </c>
      <c r="G190" s="110"/>
      <c r="H190" s="68" t="str">
        <f>IFERROR(INDEX([1]Current!$F$12:$AI$1281,MATCH($G190,[1]Current!$E$12:$E$1281,0),MATCH($O185,[1]Current!$F$5:$AI$5,0)),IFERROR(INDEX([1]Infrastructure!$F$12:$AF$1281,MATCH($G190,[1]Infrastructure!$E$12:$E$1281,0),MATCH($O185,[1]Infrastructure!$F$5:$AF$5,0)),IFERROR(INDEX('[1]Allocations-in-Kind'!$F$12:$AI$1281,MATCH($G190,'[1]Allocations-in-Kind'!$E$12:$E$1281,0),MATCH($O185,'[1]Allocations-in-Kind'!$F$5:$AI$5,0)),"")))</f>
        <v/>
      </c>
      <c r="I190" s="68" t="str">
        <f>IFERROR(INDEX([1]Current!$F$12:$AI$1281,MATCH($G190,[1]Current!$E$12:$E$1281,0),MATCH($O185,[1]Current!$F$5:$AI$5,0)+1),IFERROR(INDEX([1]Infrastructure!$F$12:$AF$1281,MATCH($G190,[1]Infrastructure!$E$12:$E$1281,0),MATCH($O185,[1]Infrastructure!$F$5:$AF$5,0)+1),IFERROR(INDEX('[1]Allocations-in-Kind'!$F$12:$AI$1281,MATCH($G190,'[1]Allocations-in-Kind'!$E$12:$E$1281,0),MATCH($O185,'[1]Allocations-in-Kind'!$F$5:$AI$5,0)+1),"")))</f>
        <v/>
      </c>
      <c r="J190" s="68" t="str">
        <f>IFERROR(INDEX([1]Current!$F$12:$AI$1281,MATCH($G190,[1]Current!$E$12:$E$1281,0),MATCH($O185,[1]Current!$F$5:$AI$5,0)+2),IFERROR(INDEX([1]Infrastructure!$F$12:$AF$1281,MATCH($G190,[1]Infrastructure!$E$12:$E$1281,0),MATCH($O185,[1]Infrastructure!$F$5:$AF$5,0)+2),IFERROR(INDEX('[1]Allocations-in-Kind'!$F$12:$AI$1281,MATCH($G190,'[1]Allocations-in-Kind'!$E$12:$E$1281,0),MATCH($O185,'[1]Allocations-in-Kind'!$F$5:$AI$5,0)+2),"")))</f>
        <v/>
      </c>
      <c r="M190" s="109">
        <f t="shared" ref="M190" si="159">IF(LEN(D185)&gt;2,IF(LEN(G190)&gt;2,1,0),0)</f>
        <v>0</v>
      </c>
    </row>
    <row r="191" spans="1:19" ht="15" hidden="1" customHeight="1" x14ac:dyDescent="0.2">
      <c r="C191" s="186"/>
      <c r="D191" s="188"/>
      <c r="E191" s="202" t="str">
        <f>IFERROR(INDEX([1]Settings!$AE$4:$BF$200,MATCH($A191,[1]Settings!$AK$4:$AK$200,0),1),"")</f>
        <v>Comprehensive Agricultural Support Programme Grant</v>
      </c>
      <c r="F191" s="203" t="str">
        <f>IFERROR(INDEX([1]Settings!$AE$4:$BF$200,MATCH($A191,[1]Settings!$AK$4:$AK$200,0),1),"")</f>
        <v>Comprehensive Agricultural Support Programme Grant</v>
      </c>
      <c r="G191" s="110"/>
      <c r="H191" s="68" t="str">
        <f>IFERROR(INDEX([1]Current!$F$12:$AI$1281,MATCH($G191,[1]Current!$E$12:$E$1281,0),MATCH($O185,[1]Current!$F$5:$AI$5,0)),IFERROR(INDEX([1]Infrastructure!$F$12:$AF$1281,MATCH($G191,[1]Infrastructure!$E$12:$E$1281,0),MATCH($O185,[1]Infrastructure!$F$5:$AF$5,0)),IFERROR(INDEX('[1]Allocations-in-Kind'!$F$12:$AI$1281,MATCH($G191,'[1]Allocations-in-Kind'!$E$12:$E$1281,0),MATCH($O185,'[1]Allocations-in-Kind'!$F$5:$AI$5,0)),"")))</f>
        <v/>
      </c>
      <c r="I191" s="68" t="str">
        <f>IFERROR(INDEX([1]Current!$F$12:$AI$1281,MATCH($G191,[1]Current!$E$12:$E$1281,0),MATCH($O185,[1]Current!$F$5:$AI$5,0)+1),IFERROR(INDEX([1]Infrastructure!$F$12:$AF$1281,MATCH($G191,[1]Infrastructure!$E$12:$E$1281,0),MATCH($O185,[1]Infrastructure!$F$5:$AF$5,0)+1),IFERROR(INDEX('[1]Allocations-in-Kind'!$F$12:$AI$1281,MATCH($G191,'[1]Allocations-in-Kind'!$E$12:$E$1281,0),MATCH($O185,'[1]Allocations-in-Kind'!$F$5:$AI$5,0)+1),"")))</f>
        <v/>
      </c>
      <c r="J191" s="68" t="str">
        <f>IFERROR(INDEX([1]Current!$F$12:$AI$1281,MATCH($G191,[1]Current!$E$12:$E$1281,0),MATCH($O185,[1]Current!$F$5:$AI$5,0)+2),IFERROR(INDEX([1]Infrastructure!$F$12:$AF$1281,MATCH($G191,[1]Infrastructure!$E$12:$E$1281,0),MATCH($O185,[1]Infrastructure!$F$5:$AF$5,0)+2),IFERROR(INDEX('[1]Allocations-in-Kind'!$F$12:$AI$1281,MATCH($G191,'[1]Allocations-in-Kind'!$E$12:$E$1281,0),MATCH($O185,'[1]Allocations-in-Kind'!$F$5:$AI$5,0)+2),"")))</f>
        <v/>
      </c>
      <c r="M191" s="109">
        <f t="shared" ref="M191" si="160">IF(LEN(D185)&gt;2,IF(LEN(G191)&gt;2,1,0),0)</f>
        <v>0</v>
      </c>
    </row>
    <row r="192" spans="1:19" ht="15" hidden="1" customHeight="1" x14ac:dyDescent="0.2">
      <c r="C192" s="186"/>
      <c r="D192" s="188"/>
      <c r="E192" s="202" t="str">
        <f>IFERROR(INDEX([1]Settings!$AE$4:$BF$200,MATCH($A192,[1]Settings!$AK$4:$AK$200,0),1),"")</f>
        <v>Comprehensive Agricultural Support Programme Grant</v>
      </c>
      <c r="F192" s="203" t="str">
        <f>IFERROR(INDEX([1]Settings!$AE$4:$BF$200,MATCH($A192,[1]Settings!$AK$4:$AK$200,0),1),"")</f>
        <v>Comprehensive Agricultural Support Programme Grant</v>
      </c>
      <c r="G192" s="110"/>
      <c r="H192" s="68" t="str">
        <f>IFERROR(INDEX([1]Current!$F$12:$AI$1281,MATCH($G192,[1]Current!$E$12:$E$1281,0),MATCH($O185,[1]Current!$F$5:$AI$5,0)),IFERROR(INDEX([1]Infrastructure!$F$12:$AF$1281,MATCH($G192,[1]Infrastructure!$E$12:$E$1281,0),MATCH($O185,[1]Infrastructure!$F$5:$AF$5,0)),IFERROR(INDEX('[1]Allocations-in-Kind'!$F$12:$AI$1281,MATCH($G192,'[1]Allocations-in-Kind'!$E$12:$E$1281,0),MATCH($O185,'[1]Allocations-in-Kind'!$F$5:$AI$5,0)),"")))</f>
        <v/>
      </c>
      <c r="I192" s="68" t="str">
        <f>IFERROR(INDEX([1]Current!$F$12:$AI$1281,MATCH($G192,[1]Current!$E$12:$E$1281,0),MATCH($O185,[1]Current!$F$5:$AI$5,0)+1),IFERROR(INDEX([1]Infrastructure!$F$12:$AF$1281,MATCH($G192,[1]Infrastructure!$E$12:$E$1281,0),MATCH($O185,[1]Infrastructure!$F$5:$AF$5,0)+1),IFERROR(INDEX('[1]Allocations-in-Kind'!$F$12:$AI$1281,MATCH($G192,'[1]Allocations-in-Kind'!$E$12:$E$1281,0),MATCH($O185,'[1]Allocations-in-Kind'!$F$5:$AI$5,0)+1),"")))</f>
        <v/>
      </c>
      <c r="J192" s="68" t="str">
        <f>IFERROR(INDEX([1]Current!$F$12:$AI$1281,MATCH($G192,[1]Current!$E$12:$E$1281,0),MATCH($O185,[1]Current!$F$5:$AI$5,0)+2),IFERROR(INDEX([1]Infrastructure!$F$12:$AF$1281,MATCH($G192,[1]Infrastructure!$E$12:$E$1281,0),MATCH($O185,[1]Infrastructure!$F$5:$AF$5,0)+2),IFERROR(INDEX('[1]Allocations-in-Kind'!$F$12:$AI$1281,MATCH($G192,'[1]Allocations-in-Kind'!$E$12:$E$1281,0),MATCH($O185,'[1]Allocations-in-Kind'!$F$5:$AI$5,0)+2),"")))</f>
        <v/>
      </c>
      <c r="M192" s="109">
        <f t="shared" ref="M192" si="161">IF(LEN(D185)&gt;2,IF(LEN(G192)&gt;2,1,0),0)</f>
        <v>0</v>
      </c>
    </row>
    <row r="193" spans="1:19" ht="15" hidden="1" customHeight="1" x14ac:dyDescent="0.2">
      <c r="C193" s="186"/>
      <c r="D193" s="188"/>
      <c r="E193" s="202" t="str">
        <f>IFERROR(INDEX([1]Settings!$AE$4:$BF$200,MATCH($A193,[1]Settings!$AK$4:$AK$200,0),1),"")</f>
        <v>Comprehensive Agricultural Support Programme Grant</v>
      </c>
      <c r="F193" s="203" t="str">
        <f>IFERROR(INDEX([1]Settings!$AE$4:$BF$200,MATCH($A193,[1]Settings!$AK$4:$AK$200,0),1),"")</f>
        <v>Comprehensive Agricultural Support Programme Grant</v>
      </c>
      <c r="G193" s="110"/>
      <c r="H193" s="68" t="str">
        <f>IFERROR(INDEX([1]Current!$F$12:$AI$1281,MATCH($G193,[1]Current!$E$12:$E$1281,0),MATCH($O185,[1]Current!$F$5:$AI$5,0)),IFERROR(INDEX([1]Infrastructure!$F$12:$AF$1281,MATCH($G193,[1]Infrastructure!$E$12:$E$1281,0),MATCH($O185,[1]Infrastructure!$F$5:$AF$5,0)),IFERROR(INDEX('[1]Allocations-in-Kind'!$F$12:$AI$1281,MATCH($G193,'[1]Allocations-in-Kind'!$E$12:$E$1281,0),MATCH($O185,'[1]Allocations-in-Kind'!$F$5:$AI$5,0)),"")))</f>
        <v/>
      </c>
      <c r="I193" s="68" t="str">
        <f>IFERROR(INDEX([1]Current!$F$12:$AI$1281,MATCH($G193,[1]Current!$E$12:$E$1281,0),MATCH($O185,[1]Current!$F$5:$AI$5,0)+1),IFERROR(INDEX([1]Infrastructure!$F$12:$AF$1281,MATCH($G193,[1]Infrastructure!$E$12:$E$1281,0),MATCH($O185,[1]Infrastructure!$F$5:$AF$5,0)+1),IFERROR(INDEX('[1]Allocations-in-Kind'!$F$12:$AI$1281,MATCH($G193,'[1]Allocations-in-Kind'!$E$12:$E$1281,0),MATCH($O185,'[1]Allocations-in-Kind'!$F$5:$AI$5,0)+1),"")))</f>
        <v/>
      </c>
      <c r="J193" s="68" t="str">
        <f>IFERROR(INDEX([1]Current!$F$12:$AI$1281,MATCH($G193,[1]Current!$E$12:$E$1281,0),MATCH($O185,[1]Current!$F$5:$AI$5,0)+2),IFERROR(INDEX([1]Infrastructure!$F$12:$AF$1281,MATCH($G193,[1]Infrastructure!$E$12:$E$1281,0),MATCH($O185,[1]Infrastructure!$F$5:$AF$5,0)+2),IFERROR(INDEX('[1]Allocations-in-Kind'!$F$12:$AI$1281,MATCH($G193,'[1]Allocations-in-Kind'!$E$12:$E$1281,0),MATCH($O185,'[1]Allocations-in-Kind'!$F$5:$AI$5,0)+2),"")))</f>
        <v/>
      </c>
      <c r="M193" s="109">
        <f t="shared" ref="M193" si="162">IF(LEN(D185)&gt;2,IF(LEN(G193)&gt;2,1,0),0)</f>
        <v>0</v>
      </c>
    </row>
    <row r="194" spans="1:19" ht="15" hidden="1" customHeight="1" x14ac:dyDescent="0.2">
      <c r="C194" s="186"/>
      <c r="D194" s="188"/>
      <c r="E194" s="202" t="str">
        <f>IFERROR(INDEX([1]Settings!$AE$4:$BF$200,MATCH($A194,[1]Settings!$AK$4:$AK$200,0),1),"")</f>
        <v>Comprehensive Agricultural Support Programme Grant</v>
      </c>
      <c r="F194" s="203" t="str">
        <f>IFERROR(INDEX([1]Settings!$AE$4:$BF$200,MATCH($A194,[1]Settings!$AK$4:$AK$200,0),1),"")</f>
        <v>Comprehensive Agricultural Support Programme Grant</v>
      </c>
      <c r="G194" s="110"/>
      <c r="H194" s="68" t="str">
        <f>IFERROR(INDEX([1]Current!$F$12:$AI$1281,MATCH($G194,[1]Current!$E$12:$E$1281,0),MATCH($O185,[1]Current!$F$5:$AI$5,0)),IFERROR(INDEX([1]Infrastructure!$F$12:$AF$1281,MATCH($G194,[1]Infrastructure!$E$12:$E$1281,0),MATCH($O185,[1]Infrastructure!$F$5:$AF$5,0)),IFERROR(INDEX('[1]Allocations-in-Kind'!$F$12:$AI$1281,MATCH($G194,'[1]Allocations-in-Kind'!$E$12:$E$1281,0),MATCH($O185,'[1]Allocations-in-Kind'!$F$5:$AI$5,0)),"")))</f>
        <v/>
      </c>
      <c r="I194" s="68" t="str">
        <f>IFERROR(INDEX([1]Current!$F$12:$AI$1281,MATCH($G194,[1]Current!$E$12:$E$1281,0),MATCH($O185,[1]Current!$F$5:$AI$5,0)+1),IFERROR(INDEX([1]Infrastructure!$F$12:$AF$1281,MATCH($G194,[1]Infrastructure!$E$12:$E$1281,0),MATCH($O185,[1]Infrastructure!$F$5:$AF$5,0)+1),IFERROR(INDEX('[1]Allocations-in-Kind'!$F$12:$AI$1281,MATCH($G194,'[1]Allocations-in-Kind'!$E$12:$E$1281,0),MATCH($O185,'[1]Allocations-in-Kind'!$F$5:$AI$5,0)+1),"")))</f>
        <v/>
      </c>
      <c r="J194" s="68" t="str">
        <f>IFERROR(INDEX([1]Current!$F$12:$AI$1281,MATCH($G194,[1]Current!$E$12:$E$1281,0),MATCH($O185,[1]Current!$F$5:$AI$5,0)+2),IFERROR(INDEX([1]Infrastructure!$F$12:$AF$1281,MATCH($G194,[1]Infrastructure!$E$12:$E$1281,0),MATCH($O185,[1]Infrastructure!$F$5:$AF$5,0)+2),IFERROR(INDEX('[1]Allocations-in-Kind'!$F$12:$AI$1281,MATCH($G194,'[1]Allocations-in-Kind'!$E$12:$E$1281,0),MATCH($O185,'[1]Allocations-in-Kind'!$F$5:$AI$5,0)+2),"")))</f>
        <v/>
      </c>
      <c r="M194" s="109">
        <f t="shared" si="132"/>
        <v>0</v>
      </c>
    </row>
    <row r="195" spans="1:19" ht="15" hidden="1" customHeight="1" x14ac:dyDescent="0.2">
      <c r="C195" s="186"/>
      <c r="D195" s="189"/>
      <c r="E195" s="204" t="str">
        <f>IFERROR(INDEX([1]Settings!$AE$4:$BF$200,MATCH($A195,[1]Settings!$AK$4:$AK$200,0),1),"")</f>
        <v>Comprehensive Agricultural Support Programme Grant</v>
      </c>
      <c r="F195" s="205" t="str">
        <f>IFERROR(INDEX([1]Settings!$AE$4:$BF$200,MATCH($A195,[1]Settings!$AK$4:$AK$200,0),1),"")</f>
        <v>Comprehensive Agricultural Support Programme Grant</v>
      </c>
      <c r="G195" s="111" t="s">
        <v>10</v>
      </c>
      <c r="H195" s="112">
        <f>SUM(H185:H194)</f>
        <v>0</v>
      </c>
      <c r="I195" s="112">
        <f>SUM(I185:I194)</f>
        <v>0</v>
      </c>
      <c r="J195" s="112">
        <f>SUM(J185:J194)</f>
        <v>0</v>
      </c>
      <c r="M195" s="109">
        <f t="shared" ref="M195" si="163">M185</f>
        <v>0</v>
      </c>
    </row>
    <row r="196" spans="1:19" ht="15" hidden="1" customHeight="1" x14ac:dyDescent="0.2">
      <c r="A196" s="104">
        <v>18</v>
      </c>
      <c r="C196" s="190" t="str">
        <f>_xlfn.IFNA(INDEX([1]Settings!$AE$4:$BF$200,MATCH($A196,[1]Settings!$AP$4:$AP$200,0),2),"")
&amp; CHAR(10) &amp; _xlfn.IFNA("(Vote " &amp; INDEX([1]Settings!$AE$4:$BF$200,MATCH($A196,[1]Settings!$AP$4:$AP$200,0),3) &amp; ")","")</f>
        <v xml:space="preserve">
</v>
      </c>
      <c r="D196" s="188" t="str">
        <f>IF(S196=1,CONCATENATE("(" &amp; $R196&amp; ") ",IFERROR(INDEX([1]Settings!$AE$4:$BF$200,MATCH($A196,[1]Settings!$AP$4:$AP$200,0),1),"")),IFERROR(INDEX([1]Settings!$AE$4:$BF$200,MATCH($A196,[1]Settings!$AP$4:$AP$200,0),1),""))</f>
        <v/>
      </c>
      <c r="E196" s="202" t="str">
        <f>TRIM(IFERROR(INDEX([1]Settings!$AE$4:$BF$200,MATCH($O196,[1]Settings!$AV$4:$AV$200,0),24),""))&amp;"."</f>
        <v>.</v>
      </c>
      <c r="F196" s="203" t="str">
        <f>IFERROR(INDEX([1]Settings!$AE$4:$BF$200,MATCH($O196,[1]Settings!$AV$4:$AV$200,0),20),"")</f>
        <v/>
      </c>
      <c r="G196" s="110"/>
      <c r="H196" s="68" t="str">
        <f>IFERROR(INDEX([1]Current!$F$12:$AI$1281,MATCH($G196,[1]Current!$E$12:$E$1281,0),MATCH($O196,[1]Current!$F$5:$AI$5,0)),IFERROR(INDEX([1]Infrastructure!$F$12:$AF$1281,MATCH($G196,[1]Infrastructure!$E$12:$E$1281,0),MATCH($O196,[1]Infrastructure!$F$5:$AF$5,0)),IFERROR(INDEX('[1]Allocations-in-Kind'!$F$12:$AI$1281,MATCH($G196,'[1]Allocations-in-Kind'!$E$12:$E$1281,0),MATCH($O196,'[1]Allocations-in-Kind'!$F$5:$AI$5,0)),"")))</f>
        <v/>
      </c>
      <c r="I196" s="68" t="str">
        <f>IFERROR(INDEX([1]Current!$F$12:$AI$1281,MATCH($G196,[1]Current!$E$12:$E$1281,0),MATCH($O196,[1]Current!$F$5:$AI$5,0)+1),IFERROR(INDEX([1]Infrastructure!$F$12:$AF$1281,MATCH($G196,[1]Infrastructure!$E$12:$E$1281,0),MATCH($O196,[1]Infrastructure!$F$5:$AF$5,0)+1),IFERROR(INDEX('[1]Allocations-in-Kind'!$F$12:$AI$1281,MATCH($G196,'[1]Allocations-in-Kind'!$E$12:$E$1281,0),MATCH($O196,'[1]Allocations-in-Kind'!$F$5:$AI$5,0)+1),"")))</f>
        <v/>
      </c>
      <c r="J196" s="68" t="str">
        <f>IFERROR(INDEX([1]Current!$F$12:$AI$1281,MATCH($G196,[1]Current!$E$12:$E$1281,0),MATCH($O196,[1]Current!$F$5:$AI$5,0)+2),IFERROR(INDEX([1]Infrastructure!$F$12:$AF$1281,MATCH($G196,[1]Infrastructure!$E$12:$E$1281,0),MATCH($O196,[1]Infrastructure!$F$5:$AF$5,0)+2),IFERROR(INDEX('[1]Allocations-in-Kind'!$F$12:$AI$1281,MATCH($G196,'[1]Allocations-in-Kind'!$E$12:$E$1281,0),MATCH($O196,'[1]Allocations-in-Kind'!$F$5:$AI$5,0)+2),"")))</f>
        <v/>
      </c>
      <c r="M196" s="109">
        <f t="shared" ref="M196" si="164">IF(LEN(D196)&gt;2,IF(LEN(G196)&gt;2,1,0),0)</f>
        <v>0</v>
      </c>
      <c r="O196" s="105" t="str">
        <f>IFERROR(INDEX([1]Settings!$AE$4:$BF$200,MATCH($A196,[1]Settings!$AP$4:$AP$200,0),1),"")</f>
        <v/>
      </c>
      <c r="Q196" s="105">
        <f>IF(LEN(C196)&lt;2,0,IF(C196=C185,Q185+1,1))</f>
        <v>0</v>
      </c>
      <c r="R196" s="105" t="str">
        <f>IFERROR(LOWER(RIGHT(LEFT(ADDRESS(1,Q196),2))),"")</f>
        <v/>
      </c>
      <c r="S196" s="105">
        <f>IF(Q196&gt;1,1,IF(Q207&gt;1,1,0))</f>
        <v>0</v>
      </c>
    </row>
    <row r="197" spans="1:19" ht="15" hidden="1" customHeight="1" x14ac:dyDescent="0.2">
      <c r="C197" s="186"/>
      <c r="D197" s="188"/>
      <c r="E197" s="202" t="str">
        <f>IFERROR(INDEX([1]Settings!$AE$4:$BF$200,MATCH($A197,[1]Settings!$AK$4:$AK$200,0),1),"")</f>
        <v>Comprehensive Agricultural Support Programme Grant</v>
      </c>
      <c r="F197" s="203" t="str">
        <f>IFERROR(INDEX([1]Settings!$AE$4:$BF$200,MATCH($A197,[1]Settings!$AK$4:$AK$200,0),1),"")</f>
        <v>Comprehensive Agricultural Support Programme Grant</v>
      </c>
      <c r="G197" s="110"/>
      <c r="H197" s="68" t="str">
        <f>IFERROR(INDEX([1]Current!$F$12:$AI$1281,MATCH($G197,[1]Current!$E$12:$E$1281,0),MATCH($O196,[1]Current!$F$5:$AI$5,0)),IFERROR(INDEX([1]Infrastructure!$F$12:$AF$1281,MATCH($G197,[1]Infrastructure!$E$12:$E$1281,0),MATCH($O196,[1]Infrastructure!$F$5:$AF$5,0)),IFERROR(INDEX('[1]Allocations-in-Kind'!$F$12:$AI$1281,MATCH($G197,'[1]Allocations-in-Kind'!$E$12:$E$1281,0),MATCH($O196,'[1]Allocations-in-Kind'!$F$5:$AI$5,0)),"")))</f>
        <v/>
      </c>
      <c r="I197" s="68" t="str">
        <f>IFERROR(INDEX([1]Current!$F$12:$AI$1281,MATCH($G197,[1]Current!$E$12:$E$1281,0),MATCH($O196,[1]Current!$F$5:$AI$5,0)+1),IFERROR(INDEX([1]Infrastructure!$F$12:$AF$1281,MATCH($G197,[1]Infrastructure!$E$12:$E$1281,0),MATCH($O196,[1]Infrastructure!$F$5:$AF$5,0)+1),IFERROR(INDEX('[1]Allocations-in-Kind'!$F$12:$AI$1281,MATCH($G197,'[1]Allocations-in-Kind'!$E$12:$E$1281,0),MATCH($O196,'[1]Allocations-in-Kind'!$F$5:$AI$5,0)+1),"")))</f>
        <v/>
      </c>
      <c r="J197" s="68" t="str">
        <f>IFERROR(INDEX([1]Current!$F$12:$AI$1281,MATCH($G197,[1]Current!$E$12:$E$1281,0),MATCH($O196,[1]Current!$F$5:$AI$5,0)+2),IFERROR(INDEX([1]Infrastructure!$F$12:$AF$1281,MATCH($G197,[1]Infrastructure!$E$12:$E$1281,0),MATCH($O196,[1]Infrastructure!$F$5:$AF$5,0)+2),IFERROR(INDEX('[1]Allocations-in-Kind'!$F$12:$AI$1281,MATCH($G197,'[1]Allocations-in-Kind'!$E$12:$E$1281,0),MATCH($O196,'[1]Allocations-in-Kind'!$F$5:$AI$5,0)+2),"")))</f>
        <v/>
      </c>
      <c r="M197" s="109">
        <f t="shared" ref="M197" si="165">IF(LEN(D196)&gt;2,IF(LEN(G197)&gt;2,1,0),0)</f>
        <v>0</v>
      </c>
    </row>
    <row r="198" spans="1:19" ht="15" hidden="1" customHeight="1" x14ac:dyDescent="0.2">
      <c r="C198" s="186"/>
      <c r="D198" s="188"/>
      <c r="E198" s="202" t="str">
        <f>IFERROR(INDEX([1]Settings!$AE$4:$BF$200,MATCH($A198,[1]Settings!$AK$4:$AK$200,0),1),"")</f>
        <v>Comprehensive Agricultural Support Programme Grant</v>
      </c>
      <c r="F198" s="203" t="str">
        <f>IFERROR(INDEX([1]Settings!$AE$4:$BF$200,MATCH($A198,[1]Settings!$AK$4:$AK$200,0),1),"")</f>
        <v>Comprehensive Agricultural Support Programme Grant</v>
      </c>
      <c r="G198" s="110"/>
      <c r="H198" s="68" t="str">
        <f>IFERROR(INDEX([1]Current!$F$12:$AI$1281,MATCH($G198,[1]Current!$E$12:$E$1281,0),MATCH($O196,[1]Current!$F$5:$AI$5,0)),IFERROR(INDEX([1]Infrastructure!$F$12:$AF$1281,MATCH($G198,[1]Infrastructure!$E$12:$E$1281,0),MATCH($O196,[1]Infrastructure!$F$5:$AF$5,0)),IFERROR(INDEX('[1]Allocations-in-Kind'!$F$12:$AI$1281,MATCH($G198,'[1]Allocations-in-Kind'!$E$12:$E$1281,0),MATCH($O196,'[1]Allocations-in-Kind'!$F$5:$AI$5,0)),"")))</f>
        <v/>
      </c>
      <c r="I198" s="68" t="str">
        <f>IFERROR(INDEX([1]Current!$F$12:$AI$1281,MATCH($G198,[1]Current!$E$12:$E$1281,0),MATCH($O196,[1]Current!$F$5:$AI$5,0)+1),IFERROR(INDEX([1]Infrastructure!$F$12:$AF$1281,MATCH($G198,[1]Infrastructure!$E$12:$E$1281,0),MATCH($O196,[1]Infrastructure!$F$5:$AF$5,0)+1),IFERROR(INDEX('[1]Allocations-in-Kind'!$F$12:$AI$1281,MATCH($G198,'[1]Allocations-in-Kind'!$E$12:$E$1281,0),MATCH($O196,'[1]Allocations-in-Kind'!$F$5:$AI$5,0)+1),"")))</f>
        <v/>
      </c>
      <c r="J198" s="68" t="str">
        <f>IFERROR(INDEX([1]Current!$F$12:$AI$1281,MATCH($G198,[1]Current!$E$12:$E$1281,0),MATCH($O196,[1]Current!$F$5:$AI$5,0)+2),IFERROR(INDEX([1]Infrastructure!$F$12:$AF$1281,MATCH($G198,[1]Infrastructure!$E$12:$E$1281,0),MATCH($O196,[1]Infrastructure!$F$5:$AF$5,0)+2),IFERROR(INDEX('[1]Allocations-in-Kind'!$F$12:$AI$1281,MATCH($G198,'[1]Allocations-in-Kind'!$E$12:$E$1281,0),MATCH($O196,'[1]Allocations-in-Kind'!$F$5:$AI$5,0)+2),"")))</f>
        <v/>
      </c>
      <c r="M198" s="109">
        <f t="shared" ref="M198" si="166">IF(LEN(D196)&gt;2,IF(LEN(G198)&gt;2,1,0),0)</f>
        <v>0</v>
      </c>
    </row>
    <row r="199" spans="1:19" ht="15" hidden="1" customHeight="1" x14ac:dyDescent="0.2">
      <c r="C199" s="186"/>
      <c r="D199" s="188"/>
      <c r="E199" s="202" t="str">
        <f>IFERROR(INDEX([1]Settings!$AE$4:$BF$200,MATCH($A199,[1]Settings!$AK$4:$AK$200,0),1),"")</f>
        <v>Comprehensive Agricultural Support Programme Grant</v>
      </c>
      <c r="F199" s="203" t="str">
        <f>IFERROR(INDEX([1]Settings!$AE$4:$BF$200,MATCH($A199,[1]Settings!$AK$4:$AK$200,0),1),"")</f>
        <v>Comprehensive Agricultural Support Programme Grant</v>
      </c>
      <c r="G199" s="110"/>
      <c r="H199" s="68" t="str">
        <f>IFERROR(INDEX([1]Current!$F$12:$AI$1281,MATCH($G199,[1]Current!$E$12:$E$1281,0),MATCH($O196,[1]Current!$F$5:$AI$5,0)),IFERROR(INDEX([1]Infrastructure!$F$12:$AF$1281,MATCH($G199,[1]Infrastructure!$E$12:$E$1281,0),MATCH($O196,[1]Infrastructure!$F$5:$AF$5,0)),IFERROR(INDEX('[1]Allocations-in-Kind'!$F$12:$AI$1281,MATCH($G199,'[1]Allocations-in-Kind'!$E$12:$E$1281,0),MATCH($O196,'[1]Allocations-in-Kind'!$F$5:$AI$5,0)),"")))</f>
        <v/>
      </c>
      <c r="I199" s="68" t="str">
        <f>IFERROR(INDEX([1]Current!$F$12:$AI$1281,MATCH($G199,[1]Current!$E$12:$E$1281,0),MATCH($O196,[1]Current!$F$5:$AI$5,0)+1),IFERROR(INDEX([1]Infrastructure!$F$12:$AF$1281,MATCH($G199,[1]Infrastructure!$E$12:$E$1281,0),MATCH($O196,[1]Infrastructure!$F$5:$AF$5,0)+1),IFERROR(INDEX('[1]Allocations-in-Kind'!$F$12:$AI$1281,MATCH($G199,'[1]Allocations-in-Kind'!$E$12:$E$1281,0),MATCH($O196,'[1]Allocations-in-Kind'!$F$5:$AI$5,0)+1),"")))</f>
        <v/>
      </c>
      <c r="J199" s="68" t="str">
        <f>IFERROR(INDEX([1]Current!$F$12:$AI$1281,MATCH($G199,[1]Current!$E$12:$E$1281,0),MATCH($O196,[1]Current!$F$5:$AI$5,0)+2),IFERROR(INDEX([1]Infrastructure!$F$12:$AF$1281,MATCH($G199,[1]Infrastructure!$E$12:$E$1281,0),MATCH($O196,[1]Infrastructure!$F$5:$AF$5,0)+2),IFERROR(INDEX('[1]Allocations-in-Kind'!$F$12:$AI$1281,MATCH($G199,'[1]Allocations-in-Kind'!$E$12:$E$1281,0),MATCH($O196,'[1]Allocations-in-Kind'!$F$5:$AI$5,0)+2),"")))</f>
        <v/>
      </c>
      <c r="M199" s="109">
        <f t="shared" ref="M199" si="167">IF(LEN(D196)&gt;2,IF(LEN(G199)&gt;2,1,0),0)</f>
        <v>0</v>
      </c>
    </row>
    <row r="200" spans="1:19" ht="15" hidden="1" customHeight="1" x14ac:dyDescent="0.2">
      <c r="C200" s="186"/>
      <c r="D200" s="188"/>
      <c r="E200" s="202" t="str">
        <f>IFERROR(INDEX([1]Settings!$AE$4:$BF$200,MATCH($A200,[1]Settings!$AK$4:$AK$200,0),1),"")</f>
        <v>Comprehensive Agricultural Support Programme Grant</v>
      </c>
      <c r="F200" s="203" t="str">
        <f>IFERROR(INDEX([1]Settings!$AE$4:$BF$200,MATCH($A200,[1]Settings!$AK$4:$AK$200,0),1),"")</f>
        <v>Comprehensive Agricultural Support Programme Grant</v>
      </c>
      <c r="G200" s="110"/>
      <c r="H200" s="68" t="str">
        <f>IFERROR(INDEX([1]Current!$F$12:$AI$1281,MATCH($G200,[1]Current!$E$12:$E$1281,0),MATCH($O196,[1]Current!$F$5:$AI$5,0)),IFERROR(INDEX([1]Infrastructure!$F$12:$AF$1281,MATCH($G200,[1]Infrastructure!$E$12:$E$1281,0),MATCH($O196,[1]Infrastructure!$F$5:$AF$5,0)),IFERROR(INDEX('[1]Allocations-in-Kind'!$F$12:$AI$1281,MATCH($G200,'[1]Allocations-in-Kind'!$E$12:$E$1281,0),MATCH($O196,'[1]Allocations-in-Kind'!$F$5:$AI$5,0)),"")))</f>
        <v/>
      </c>
      <c r="I200" s="68" t="str">
        <f>IFERROR(INDEX([1]Current!$F$12:$AI$1281,MATCH($G200,[1]Current!$E$12:$E$1281,0),MATCH($O196,[1]Current!$F$5:$AI$5,0)+1),IFERROR(INDEX([1]Infrastructure!$F$12:$AF$1281,MATCH($G200,[1]Infrastructure!$E$12:$E$1281,0),MATCH($O196,[1]Infrastructure!$F$5:$AF$5,0)+1),IFERROR(INDEX('[1]Allocations-in-Kind'!$F$12:$AI$1281,MATCH($G200,'[1]Allocations-in-Kind'!$E$12:$E$1281,0),MATCH($O196,'[1]Allocations-in-Kind'!$F$5:$AI$5,0)+1),"")))</f>
        <v/>
      </c>
      <c r="J200" s="68" t="str">
        <f>IFERROR(INDEX([1]Current!$F$12:$AI$1281,MATCH($G200,[1]Current!$E$12:$E$1281,0),MATCH($O196,[1]Current!$F$5:$AI$5,0)+2),IFERROR(INDEX([1]Infrastructure!$F$12:$AF$1281,MATCH($G200,[1]Infrastructure!$E$12:$E$1281,0),MATCH($O196,[1]Infrastructure!$F$5:$AF$5,0)+2),IFERROR(INDEX('[1]Allocations-in-Kind'!$F$12:$AI$1281,MATCH($G200,'[1]Allocations-in-Kind'!$E$12:$E$1281,0),MATCH($O196,'[1]Allocations-in-Kind'!$F$5:$AI$5,0)+2),"")))</f>
        <v/>
      </c>
      <c r="M200" s="109">
        <f t="shared" ref="M200" si="168">IF(LEN(D196)&gt;2,IF(LEN(G200)&gt;2,1,0),0)</f>
        <v>0</v>
      </c>
    </row>
    <row r="201" spans="1:19" ht="15" hidden="1" customHeight="1" x14ac:dyDescent="0.2">
      <c r="C201" s="186"/>
      <c r="D201" s="188"/>
      <c r="E201" s="202" t="str">
        <f>IFERROR(INDEX([1]Settings!$AE$4:$BF$200,MATCH($A201,[1]Settings!$AK$4:$AK$200,0),1),"")</f>
        <v>Comprehensive Agricultural Support Programme Grant</v>
      </c>
      <c r="F201" s="203" t="str">
        <f>IFERROR(INDEX([1]Settings!$AE$4:$BF$200,MATCH($A201,[1]Settings!$AK$4:$AK$200,0),1),"")</f>
        <v>Comprehensive Agricultural Support Programme Grant</v>
      </c>
      <c r="G201" s="110"/>
      <c r="H201" s="68" t="str">
        <f>IFERROR(INDEX([1]Current!$F$12:$AI$1281,MATCH($G201,[1]Current!$E$12:$E$1281,0),MATCH($O196,[1]Current!$F$5:$AI$5,0)),IFERROR(INDEX([1]Infrastructure!$F$12:$AF$1281,MATCH($G201,[1]Infrastructure!$E$12:$E$1281,0),MATCH($O196,[1]Infrastructure!$F$5:$AF$5,0)),IFERROR(INDEX('[1]Allocations-in-Kind'!$F$12:$AI$1281,MATCH($G201,'[1]Allocations-in-Kind'!$E$12:$E$1281,0),MATCH($O196,'[1]Allocations-in-Kind'!$F$5:$AI$5,0)),"")))</f>
        <v/>
      </c>
      <c r="I201" s="68" t="str">
        <f>IFERROR(INDEX([1]Current!$F$12:$AI$1281,MATCH($G201,[1]Current!$E$12:$E$1281,0),MATCH($O196,[1]Current!$F$5:$AI$5,0)+1),IFERROR(INDEX([1]Infrastructure!$F$12:$AF$1281,MATCH($G201,[1]Infrastructure!$E$12:$E$1281,0),MATCH($O196,[1]Infrastructure!$F$5:$AF$5,0)+1),IFERROR(INDEX('[1]Allocations-in-Kind'!$F$12:$AI$1281,MATCH($G201,'[1]Allocations-in-Kind'!$E$12:$E$1281,0),MATCH($O196,'[1]Allocations-in-Kind'!$F$5:$AI$5,0)+1),"")))</f>
        <v/>
      </c>
      <c r="J201" s="68" t="str">
        <f>IFERROR(INDEX([1]Current!$F$12:$AI$1281,MATCH($G201,[1]Current!$E$12:$E$1281,0),MATCH($O196,[1]Current!$F$5:$AI$5,0)+2),IFERROR(INDEX([1]Infrastructure!$F$12:$AF$1281,MATCH($G201,[1]Infrastructure!$E$12:$E$1281,0),MATCH($O196,[1]Infrastructure!$F$5:$AF$5,0)+2),IFERROR(INDEX('[1]Allocations-in-Kind'!$F$12:$AI$1281,MATCH($G201,'[1]Allocations-in-Kind'!$E$12:$E$1281,0),MATCH($O196,'[1]Allocations-in-Kind'!$F$5:$AI$5,0)+2),"")))</f>
        <v/>
      </c>
      <c r="M201" s="109">
        <f t="shared" ref="M201" si="169">IF(LEN(D196)&gt;2,IF(LEN(G201)&gt;2,1,0),0)</f>
        <v>0</v>
      </c>
    </row>
    <row r="202" spans="1:19" ht="15" hidden="1" customHeight="1" x14ac:dyDescent="0.2">
      <c r="C202" s="186"/>
      <c r="D202" s="188"/>
      <c r="E202" s="202" t="str">
        <f>IFERROR(INDEX([1]Settings!$AE$4:$BF$200,MATCH($A202,[1]Settings!$AK$4:$AK$200,0),1),"")</f>
        <v>Comprehensive Agricultural Support Programme Grant</v>
      </c>
      <c r="F202" s="203" t="str">
        <f>IFERROR(INDEX([1]Settings!$AE$4:$BF$200,MATCH($A202,[1]Settings!$AK$4:$AK$200,0),1),"")</f>
        <v>Comprehensive Agricultural Support Programme Grant</v>
      </c>
      <c r="G202" s="110"/>
      <c r="H202" s="68" t="str">
        <f>IFERROR(INDEX([1]Current!$F$12:$AI$1281,MATCH($G202,[1]Current!$E$12:$E$1281,0),MATCH($O196,[1]Current!$F$5:$AI$5,0)),IFERROR(INDEX([1]Infrastructure!$F$12:$AF$1281,MATCH($G202,[1]Infrastructure!$E$12:$E$1281,0),MATCH($O196,[1]Infrastructure!$F$5:$AF$5,0)),IFERROR(INDEX('[1]Allocations-in-Kind'!$F$12:$AI$1281,MATCH($G202,'[1]Allocations-in-Kind'!$E$12:$E$1281,0),MATCH($O196,'[1]Allocations-in-Kind'!$F$5:$AI$5,0)),"")))</f>
        <v/>
      </c>
      <c r="I202" s="68" t="str">
        <f>IFERROR(INDEX([1]Current!$F$12:$AI$1281,MATCH($G202,[1]Current!$E$12:$E$1281,0),MATCH($O196,[1]Current!$F$5:$AI$5,0)+1),IFERROR(INDEX([1]Infrastructure!$F$12:$AF$1281,MATCH($G202,[1]Infrastructure!$E$12:$E$1281,0),MATCH($O196,[1]Infrastructure!$F$5:$AF$5,0)+1),IFERROR(INDEX('[1]Allocations-in-Kind'!$F$12:$AI$1281,MATCH($G202,'[1]Allocations-in-Kind'!$E$12:$E$1281,0),MATCH($O196,'[1]Allocations-in-Kind'!$F$5:$AI$5,0)+1),"")))</f>
        <v/>
      </c>
      <c r="J202" s="68" t="str">
        <f>IFERROR(INDEX([1]Current!$F$12:$AI$1281,MATCH($G202,[1]Current!$E$12:$E$1281,0),MATCH($O196,[1]Current!$F$5:$AI$5,0)+2),IFERROR(INDEX([1]Infrastructure!$F$12:$AF$1281,MATCH($G202,[1]Infrastructure!$E$12:$E$1281,0),MATCH($O196,[1]Infrastructure!$F$5:$AF$5,0)+2),IFERROR(INDEX('[1]Allocations-in-Kind'!$F$12:$AI$1281,MATCH($G202,'[1]Allocations-in-Kind'!$E$12:$E$1281,0),MATCH($O196,'[1]Allocations-in-Kind'!$F$5:$AI$5,0)+2),"")))</f>
        <v/>
      </c>
      <c r="M202" s="109">
        <f t="shared" ref="M202" si="170">IF(LEN(D196)&gt;2,IF(LEN(G202)&gt;2,1,0),0)</f>
        <v>0</v>
      </c>
    </row>
    <row r="203" spans="1:19" ht="15" hidden="1" customHeight="1" x14ac:dyDescent="0.2">
      <c r="C203" s="186"/>
      <c r="D203" s="188"/>
      <c r="E203" s="202" t="str">
        <f>IFERROR(INDEX([1]Settings!$AE$4:$BF$200,MATCH($A203,[1]Settings!$AK$4:$AK$200,0),1),"")</f>
        <v>Comprehensive Agricultural Support Programme Grant</v>
      </c>
      <c r="F203" s="203" t="str">
        <f>IFERROR(INDEX([1]Settings!$AE$4:$BF$200,MATCH($A203,[1]Settings!$AK$4:$AK$200,0),1),"")</f>
        <v>Comprehensive Agricultural Support Programme Grant</v>
      </c>
      <c r="G203" s="110"/>
      <c r="H203" s="68" t="str">
        <f>IFERROR(INDEX([1]Current!$F$12:$AI$1281,MATCH($G203,[1]Current!$E$12:$E$1281,0),MATCH($O196,[1]Current!$F$5:$AI$5,0)),IFERROR(INDEX([1]Infrastructure!$F$12:$AF$1281,MATCH($G203,[1]Infrastructure!$E$12:$E$1281,0),MATCH($O196,[1]Infrastructure!$F$5:$AF$5,0)),IFERROR(INDEX('[1]Allocations-in-Kind'!$F$12:$AI$1281,MATCH($G203,'[1]Allocations-in-Kind'!$E$12:$E$1281,0),MATCH($O196,'[1]Allocations-in-Kind'!$F$5:$AI$5,0)),"")))</f>
        <v/>
      </c>
      <c r="I203" s="68" t="str">
        <f>IFERROR(INDEX([1]Current!$F$12:$AI$1281,MATCH($G203,[1]Current!$E$12:$E$1281,0),MATCH($O196,[1]Current!$F$5:$AI$5,0)+1),IFERROR(INDEX([1]Infrastructure!$F$12:$AF$1281,MATCH($G203,[1]Infrastructure!$E$12:$E$1281,0),MATCH($O196,[1]Infrastructure!$F$5:$AF$5,0)+1),IFERROR(INDEX('[1]Allocations-in-Kind'!$F$12:$AI$1281,MATCH($G203,'[1]Allocations-in-Kind'!$E$12:$E$1281,0),MATCH($O196,'[1]Allocations-in-Kind'!$F$5:$AI$5,0)+1),"")))</f>
        <v/>
      </c>
      <c r="J203" s="68" t="str">
        <f>IFERROR(INDEX([1]Current!$F$12:$AI$1281,MATCH($G203,[1]Current!$E$12:$E$1281,0),MATCH($O196,[1]Current!$F$5:$AI$5,0)+2),IFERROR(INDEX([1]Infrastructure!$F$12:$AF$1281,MATCH($G203,[1]Infrastructure!$E$12:$E$1281,0),MATCH($O196,[1]Infrastructure!$F$5:$AF$5,0)+2),IFERROR(INDEX('[1]Allocations-in-Kind'!$F$12:$AI$1281,MATCH($G203,'[1]Allocations-in-Kind'!$E$12:$E$1281,0),MATCH($O196,'[1]Allocations-in-Kind'!$F$5:$AI$5,0)+2),"")))</f>
        <v/>
      </c>
      <c r="M203" s="109">
        <f t="shared" ref="M203" si="171">IF(LEN(D196)&gt;2,IF(LEN(G203)&gt;2,1,0),0)</f>
        <v>0</v>
      </c>
    </row>
    <row r="204" spans="1:19" ht="15" hidden="1" customHeight="1" x14ac:dyDescent="0.2">
      <c r="C204" s="186"/>
      <c r="D204" s="188"/>
      <c r="E204" s="202" t="str">
        <f>IFERROR(INDEX([1]Settings!$AE$4:$BF$200,MATCH($A204,[1]Settings!$AK$4:$AK$200,0),1),"")</f>
        <v>Comprehensive Agricultural Support Programme Grant</v>
      </c>
      <c r="F204" s="203" t="str">
        <f>IFERROR(INDEX([1]Settings!$AE$4:$BF$200,MATCH($A204,[1]Settings!$AK$4:$AK$200,0),1),"")</f>
        <v>Comprehensive Agricultural Support Programme Grant</v>
      </c>
      <c r="G204" s="110"/>
      <c r="H204" s="68" t="str">
        <f>IFERROR(INDEX([1]Current!$F$12:$AI$1281,MATCH($G204,[1]Current!$E$12:$E$1281,0),MATCH($O196,[1]Current!$F$5:$AI$5,0)),IFERROR(INDEX([1]Infrastructure!$F$12:$AF$1281,MATCH($G204,[1]Infrastructure!$E$12:$E$1281,0),MATCH($O196,[1]Infrastructure!$F$5:$AF$5,0)),IFERROR(INDEX('[1]Allocations-in-Kind'!$F$12:$AI$1281,MATCH($G204,'[1]Allocations-in-Kind'!$E$12:$E$1281,0),MATCH($O196,'[1]Allocations-in-Kind'!$F$5:$AI$5,0)),"")))</f>
        <v/>
      </c>
      <c r="I204" s="68" t="str">
        <f>IFERROR(INDEX([1]Current!$F$12:$AI$1281,MATCH($G204,[1]Current!$E$12:$E$1281,0),MATCH($O196,[1]Current!$F$5:$AI$5,0)+1),IFERROR(INDEX([1]Infrastructure!$F$12:$AF$1281,MATCH($G204,[1]Infrastructure!$E$12:$E$1281,0),MATCH($O196,[1]Infrastructure!$F$5:$AF$5,0)+1),IFERROR(INDEX('[1]Allocations-in-Kind'!$F$12:$AI$1281,MATCH($G204,'[1]Allocations-in-Kind'!$E$12:$E$1281,0),MATCH($O196,'[1]Allocations-in-Kind'!$F$5:$AI$5,0)+1),"")))</f>
        <v/>
      </c>
      <c r="J204" s="68" t="str">
        <f>IFERROR(INDEX([1]Current!$F$12:$AI$1281,MATCH($G204,[1]Current!$E$12:$E$1281,0),MATCH($O196,[1]Current!$F$5:$AI$5,0)+2),IFERROR(INDEX([1]Infrastructure!$F$12:$AF$1281,MATCH($G204,[1]Infrastructure!$E$12:$E$1281,0),MATCH($O196,[1]Infrastructure!$F$5:$AF$5,0)+2),IFERROR(INDEX('[1]Allocations-in-Kind'!$F$12:$AI$1281,MATCH($G204,'[1]Allocations-in-Kind'!$E$12:$E$1281,0),MATCH($O196,'[1]Allocations-in-Kind'!$F$5:$AI$5,0)+2),"")))</f>
        <v/>
      </c>
      <c r="M204" s="109">
        <f t="shared" ref="M204" si="172">IF(LEN(D196)&gt;2,IF(LEN(G204)&gt;2,1,0),0)</f>
        <v>0</v>
      </c>
    </row>
    <row r="205" spans="1:19" ht="15" hidden="1" customHeight="1" x14ac:dyDescent="0.2">
      <c r="C205" s="186"/>
      <c r="D205" s="188"/>
      <c r="E205" s="202" t="str">
        <f>IFERROR(INDEX([1]Settings!$AE$4:$BF$200,MATCH($A205,[1]Settings!$AK$4:$AK$200,0),1),"")</f>
        <v>Comprehensive Agricultural Support Programme Grant</v>
      </c>
      <c r="F205" s="203" t="str">
        <f>IFERROR(INDEX([1]Settings!$AE$4:$BF$200,MATCH($A205,[1]Settings!$AK$4:$AK$200,0),1),"")</f>
        <v>Comprehensive Agricultural Support Programme Grant</v>
      </c>
      <c r="G205" s="110"/>
      <c r="H205" s="68" t="str">
        <f>IFERROR(INDEX([1]Current!$F$12:$AI$1281,MATCH($G205,[1]Current!$E$12:$E$1281,0),MATCH($O196,[1]Current!$F$5:$AI$5,0)),IFERROR(INDEX([1]Infrastructure!$F$12:$AF$1281,MATCH($G205,[1]Infrastructure!$E$12:$E$1281,0),MATCH($O196,[1]Infrastructure!$F$5:$AF$5,0)),IFERROR(INDEX('[1]Allocations-in-Kind'!$F$12:$AI$1281,MATCH($G205,'[1]Allocations-in-Kind'!$E$12:$E$1281,0),MATCH($O196,'[1]Allocations-in-Kind'!$F$5:$AI$5,0)),"")))</f>
        <v/>
      </c>
      <c r="I205" s="68" t="str">
        <f>IFERROR(INDEX([1]Current!$F$12:$AI$1281,MATCH($G205,[1]Current!$E$12:$E$1281,0),MATCH($O196,[1]Current!$F$5:$AI$5,0)+1),IFERROR(INDEX([1]Infrastructure!$F$12:$AF$1281,MATCH($G205,[1]Infrastructure!$E$12:$E$1281,0),MATCH($O196,[1]Infrastructure!$F$5:$AF$5,0)+1),IFERROR(INDEX('[1]Allocations-in-Kind'!$F$12:$AI$1281,MATCH($G205,'[1]Allocations-in-Kind'!$E$12:$E$1281,0),MATCH($O196,'[1]Allocations-in-Kind'!$F$5:$AI$5,0)+1),"")))</f>
        <v/>
      </c>
      <c r="J205" s="68" t="str">
        <f>IFERROR(INDEX([1]Current!$F$12:$AI$1281,MATCH($G205,[1]Current!$E$12:$E$1281,0),MATCH($O196,[1]Current!$F$5:$AI$5,0)+2),IFERROR(INDEX([1]Infrastructure!$F$12:$AF$1281,MATCH($G205,[1]Infrastructure!$E$12:$E$1281,0),MATCH($O196,[1]Infrastructure!$F$5:$AF$5,0)+2),IFERROR(INDEX('[1]Allocations-in-Kind'!$F$12:$AI$1281,MATCH($G205,'[1]Allocations-in-Kind'!$E$12:$E$1281,0),MATCH($O196,'[1]Allocations-in-Kind'!$F$5:$AI$5,0)+2),"")))</f>
        <v/>
      </c>
      <c r="M205" s="109">
        <f t="shared" si="132"/>
        <v>0</v>
      </c>
    </row>
    <row r="206" spans="1:19" ht="15" hidden="1" customHeight="1" x14ac:dyDescent="0.2">
      <c r="C206" s="187"/>
      <c r="D206" s="189"/>
      <c r="E206" s="204" t="str">
        <f>IFERROR(INDEX([1]Settings!$AE$4:$BF$200,MATCH($A206,[1]Settings!$AK$4:$AK$200,0),1),"")</f>
        <v>Comprehensive Agricultural Support Programme Grant</v>
      </c>
      <c r="F206" s="205" t="str">
        <f>IFERROR(INDEX([1]Settings!$AE$4:$BF$200,MATCH($A206,[1]Settings!$AK$4:$AK$200,0),1),"")</f>
        <v>Comprehensive Agricultural Support Programme Grant</v>
      </c>
      <c r="G206" s="111" t="s">
        <v>10</v>
      </c>
      <c r="H206" s="112">
        <f>SUM(H196:H205)</f>
        <v>0</v>
      </c>
      <c r="I206" s="112">
        <f>SUM(I196:I205)</f>
        <v>0</v>
      </c>
      <c r="J206" s="112">
        <f>SUM(J196:J205)</f>
        <v>0</v>
      </c>
      <c r="M206" s="109">
        <f t="shared" ref="M206" si="173">M196</f>
        <v>0</v>
      </c>
    </row>
    <row r="207" spans="1:19" ht="15" hidden="1" customHeight="1" x14ac:dyDescent="0.2">
      <c r="A207" s="104">
        <v>19</v>
      </c>
      <c r="C207" s="186" t="str">
        <f>_xlfn.IFNA(INDEX([1]Settings!$AE$4:$BF$200,MATCH($A207,[1]Settings!$AP$4:$AP$200,0),2),"")
&amp; CHAR(10) &amp; _xlfn.IFNA("(Vote " &amp; INDEX([1]Settings!$AE$4:$BF$200,MATCH($A207,[1]Settings!$AP$4:$AP$200,0),3) &amp; ")","")</f>
        <v xml:space="preserve">
</v>
      </c>
      <c r="D207" s="188" t="str">
        <f>IF(S207=1,CONCATENATE("(" &amp; $R207&amp; ") ",IFERROR(INDEX([1]Settings!$AE$4:$BF$200,MATCH($A207,[1]Settings!$AP$4:$AP$200,0),1),"")),IFERROR(INDEX([1]Settings!$AE$4:$BF$200,MATCH($A207,[1]Settings!$AP$4:$AP$200,0),1),""))</f>
        <v/>
      </c>
      <c r="E207" s="202" t="str">
        <f>TRIM(IFERROR(INDEX([1]Settings!$AE$4:$BF$200,MATCH($O207,[1]Settings!$AV$4:$AV$200,0),24),""))&amp;"."</f>
        <v>.</v>
      </c>
      <c r="F207" s="203" t="str">
        <f>IFERROR(INDEX([1]Settings!$AE$4:$BF$200,MATCH($O207,[1]Settings!$AV$4:$AV$200,0),20),"")</f>
        <v/>
      </c>
      <c r="G207" s="110"/>
      <c r="H207" s="68" t="str">
        <f>IFERROR(INDEX([1]Current!$F$12:$AI$1281,MATCH($G207,[1]Current!$E$12:$E$1281,0),MATCH($O207,[1]Current!$F$5:$AI$5,0)),IFERROR(INDEX([1]Infrastructure!$F$12:$AF$1281,MATCH($G207,[1]Infrastructure!$E$12:$E$1281,0),MATCH($O207,[1]Infrastructure!$F$5:$AF$5,0)),IFERROR(INDEX('[1]Allocations-in-Kind'!$F$12:$AI$1281,MATCH($G207,'[1]Allocations-in-Kind'!$E$12:$E$1281,0),MATCH($O207,'[1]Allocations-in-Kind'!$F$5:$AI$5,0)),"")))</f>
        <v/>
      </c>
      <c r="I207" s="68" t="str">
        <f>IFERROR(INDEX([1]Current!$F$12:$AI$1281,MATCH($G207,[1]Current!$E$12:$E$1281,0),MATCH($O207,[1]Current!$F$5:$AI$5,0)+1),IFERROR(INDEX([1]Infrastructure!$F$12:$AF$1281,MATCH($G207,[1]Infrastructure!$E$12:$E$1281,0),MATCH($O207,[1]Infrastructure!$F$5:$AF$5,0)+1),IFERROR(INDEX('[1]Allocations-in-Kind'!$F$12:$AI$1281,MATCH($G207,'[1]Allocations-in-Kind'!$E$12:$E$1281,0),MATCH($O207,'[1]Allocations-in-Kind'!$F$5:$AI$5,0)+1),"")))</f>
        <v/>
      </c>
      <c r="J207" s="68" t="str">
        <f>IFERROR(INDEX([1]Current!$F$12:$AI$1281,MATCH($G207,[1]Current!$E$12:$E$1281,0),MATCH($O207,[1]Current!$F$5:$AI$5,0)+2),IFERROR(INDEX([1]Infrastructure!$F$12:$AF$1281,MATCH($G207,[1]Infrastructure!$E$12:$E$1281,0),MATCH($O207,[1]Infrastructure!$F$5:$AF$5,0)+2),IFERROR(INDEX('[1]Allocations-in-Kind'!$F$12:$AI$1281,MATCH($G207,'[1]Allocations-in-Kind'!$E$12:$E$1281,0),MATCH($O207,'[1]Allocations-in-Kind'!$F$5:$AI$5,0)+2),"")))</f>
        <v/>
      </c>
      <c r="M207" s="109">
        <f t="shared" ref="M207" si="174">IF(LEN(D207)&gt;2,IF(LEN(G207)&gt;2,1,0),0)</f>
        <v>0</v>
      </c>
      <c r="O207" s="105" t="str">
        <f>IFERROR(INDEX([1]Settings!$AE$4:$BF$200,MATCH($A207,[1]Settings!$AP$4:$AP$200,0),1),"")</f>
        <v/>
      </c>
      <c r="Q207" s="105">
        <f>IF(LEN(C207)&lt;2,0,IF(C207=C196,Q196+1,1))</f>
        <v>0</v>
      </c>
      <c r="R207" s="105" t="str">
        <f>IFERROR(LOWER(RIGHT(LEFT(ADDRESS(1,Q207),2))),"")</f>
        <v/>
      </c>
      <c r="S207" s="105">
        <f>IF(Q207&gt;1,1,IF(Q218&gt;1,1,0))</f>
        <v>0</v>
      </c>
    </row>
    <row r="208" spans="1:19" ht="15" hidden="1" customHeight="1" x14ac:dyDescent="0.2">
      <c r="C208" s="186"/>
      <c r="D208" s="188"/>
      <c r="E208" s="202" t="str">
        <f>IFERROR(INDEX([1]Settings!$AE$4:$BF$200,MATCH($A208,[1]Settings!$AK$4:$AK$200,0),1),"")</f>
        <v>Comprehensive Agricultural Support Programme Grant</v>
      </c>
      <c r="F208" s="203" t="str">
        <f>IFERROR(INDEX([1]Settings!$AE$4:$BF$200,MATCH($A208,[1]Settings!$AK$4:$AK$200,0),1),"")</f>
        <v>Comprehensive Agricultural Support Programme Grant</v>
      </c>
      <c r="G208" s="110"/>
      <c r="H208" s="68" t="str">
        <f>IFERROR(INDEX([1]Current!$F$12:$AI$1281,MATCH($G208,[1]Current!$E$12:$E$1281,0),MATCH($O207,[1]Current!$F$5:$AI$5,0)),IFERROR(INDEX([1]Infrastructure!$F$12:$AF$1281,MATCH($G208,[1]Infrastructure!$E$12:$E$1281,0),MATCH($O207,[1]Infrastructure!$F$5:$AF$5,0)),IFERROR(INDEX('[1]Allocations-in-Kind'!$F$12:$AI$1281,MATCH($G208,'[1]Allocations-in-Kind'!$E$12:$E$1281,0),MATCH($O207,'[1]Allocations-in-Kind'!$F$5:$AI$5,0)),"")))</f>
        <v/>
      </c>
      <c r="I208" s="68" t="str">
        <f>IFERROR(INDEX([1]Current!$F$12:$AI$1281,MATCH($G208,[1]Current!$E$12:$E$1281,0),MATCH($O207,[1]Current!$F$5:$AI$5,0)+1),IFERROR(INDEX([1]Infrastructure!$F$12:$AF$1281,MATCH($G208,[1]Infrastructure!$E$12:$E$1281,0),MATCH($O207,[1]Infrastructure!$F$5:$AF$5,0)+1),IFERROR(INDEX('[1]Allocations-in-Kind'!$F$12:$AI$1281,MATCH($G208,'[1]Allocations-in-Kind'!$E$12:$E$1281,0),MATCH($O207,'[1]Allocations-in-Kind'!$F$5:$AI$5,0)+1),"")))</f>
        <v/>
      </c>
      <c r="J208" s="68" t="str">
        <f>IFERROR(INDEX([1]Current!$F$12:$AI$1281,MATCH($G208,[1]Current!$E$12:$E$1281,0),MATCH($O207,[1]Current!$F$5:$AI$5,0)+2),IFERROR(INDEX([1]Infrastructure!$F$12:$AF$1281,MATCH($G208,[1]Infrastructure!$E$12:$E$1281,0),MATCH($O207,[1]Infrastructure!$F$5:$AF$5,0)+2),IFERROR(INDEX('[1]Allocations-in-Kind'!$F$12:$AI$1281,MATCH($G208,'[1]Allocations-in-Kind'!$E$12:$E$1281,0),MATCH($O207,'[1]Allocations-in-Kind'!$F$5:$AI$5,0)+2),"")))</f>
        <v/>
      </c>
      <c r="M208" s="109">
        <f t="shared" ref="M208" si="175">IF(LEN(D207)&gt;2,IF(LEN(G208)&gt;2,1,0),0)</f>
        <v>0</v>
      </c>
    </row>
    <row r="209" spans="1:19" ht="15" hidden="1" customHeight="1" x14ac:dyDescent="0.2">
      <c r="C209" s="186"/>
      <c r="D209" s="188"/>
      <c r="E209" s="202" t="str">
        <f>IFERROR(INDEX([1]Settings!$AE$4:$BF$200,MATCH($A209,[1]Settings!$AK$4:$AK$200,0),1),"")</f>
        <v>Comprehensive Agricultural Support Programme Grant</v>
      </c>
      <c r="F209" s="203" t="str">
        <f>IFERROR(INDEX([1]Settings!$AE$4:$BF$200,MATCH($A209,[1]Settings!$AK$4:$AK$200,0),1),"")</f>
        <v>Comprehensive Agricultural Support Programme Grant</v>
      </c>
      <c r="G209" s="110"/>
      <c r="H209" s="68" t="str">
        <f>IFERROR(INDEX([1]Current!$F$12:$AI$1281,MATCH($G209,[1]Current!$E$12:$E$1281,0),MATCH($O207,[1]Current!$F$5:$AI$5,0)),IFERROR(INDEX([1]Infrastructure!$F$12:$AF$1281,MATCH($G209,[1]Infrastructure!$E$12:$E$1281,0),MATCH($O207,[1]Infrastructure!$F$5:$AF$5,0)),IFERROR(INDEX('[1]Allocations-in-Kind'!$F$12:$AI$1281,MATCH($G209,'[1]Allocations-in-Kind'!$E$12:$E$1281,0),MATCH($O207,'[1]Allocations-in-Kind'!$F$5:$AI$5,0)),"")))</f>
        <v/>
      </c>
      <c r="I209" s="68" t="str">
        <f>IFERROR(INDEX([1]Current!$F$12:$AI$1281,MATCH($G209,[1]Current!$E$12:$E$1281,0),MATCH($O207,[1]Current!$F$5:$AI$5,0)+1),IFERROR(INDEX([1]Infrastructure!$F$12:$AF$1281,MATCH($G209,[1]Infrastructure!$E$12:$E$1281,0),MATCH($O207,[1]Infrastructure!$F$5:$AF$5,0)+1),IFERROR(INDEX('[1]Allocations-in-Kind'!$F$12:$AI$1281,MATCH($G209,'[1]Allocations-in-Kind'!$E$12:$E$1281,0),MATCH($O207,'[1]Allocations-in-Kind'!$F$5:$AI$5,0)+1),"")))</f>
        <v/>
      </c>
      <c r="J209" s="68" t="str">
        <f>IFERROR(INDEX([1]Current!$F$12:$AI$1281,MATCH($G209,[1]Current!$E$12:$E$1281,0),MATCH($O207,[1]Current!$F$5:$AI$5,0)+2),IFERROR(INDEX([1]Infrastructure!$F$12:$AF$1281,MATCH($G209,[1]Infrastructure!$E$12:$E$1281,0),MATCH($O207,[1]Infrastructure!$F$5:$AF$5,0)+2),IFERROR(INDEX('[1]Allocations-in-Kind'!$F$12:$AI$1281,MATCH($G209,'[1]Allocations-in-Kind'!$E$12:$E$1281,0),MATCH($O207,'[1]Allocations-in-Kind'!$F$5:$AI$5,0)+2),"")))</f>
        <v/>
      </c>
      <c r="M209" s="109">
        <f t="shared" ref="M209" si="176">IF(LEN(D207)&gt;2,IF(LEN(G209)&gt;2,1,0),0)</f>
        <v>0</v>
      </c>
    </row>
    <row r="210" spans="1:19" ht="15" hidden="1" customHeight="1" x14ac:dyDescent="0.2">
      <c r="C210" s="186"/>
      <c r="D210" s="188"/>
      <c r="E210" s="202" t="str">
        <f>IFERROR(INDEX([1]Settings!$AE$4:$BF$200,MATCH($A210,[1]Settings!$AK$4:$AK$200,0),1),"")</f>
        <v>Comprehensive Agricultural Support Programme Grant</v>
      </c>
      <c r="F210" s="203" t="str">
        <f>IFERROR(INDEX([1]Settings!$AE$4:$BF$200,MATCH($A210,[1]Settings!$AK$4:$AK$200,0),1),"")</f>
        <v>Comprehensive Agricultural Support Programme Grant</v>
      </c>
      <c r="G210" s="110"/>
      <c r="H210" s="68" t="str">
        <f>IFERROR(INDEX([1]Current!$F$12:$AI$1281,MATCH($G210,[1]Current!$E$12:$E$1281,0),MATCH($O207,[1]Current!$F$5:$AI$5,0)),IFERROR(INDEX([1]Infrastructure!$F$12:$AF$1281,MATCH($G210,[1]Infrastructure!$E$12:$E$1281,0),MATCH($O207,[1]Infrastructure!$F$5:$AF$5,0)),IFERROR(INDEX('[1]Allocations-in-Kind'!$F$12:$AI$1281,MATCH($G210,'[1]Allocations-in-Kind'!$E$12:$E$1281,0),MATCH($O207,'[1]Allocations-in-Kind'!$F$5:$AI$5,0)),"")))</f>
        <v/>
      </c>
      <c r="I210" s="68" t="str">
        <f>IFERROR(INDEX([1]Current!$F$12:$AI$1281,MATCH($G210,[1]Current!$E$12:$E$1281,0),MATCH($O207,[1]Current!$F$5:$AI$5,0)+1),IFERROR(INDEX([1]Infrastructure!$F$12:$AF$1281,MATCH($G210,[1]Infrastructure!$E$12:$E$1281,0),MATCH($O207,[1]Infrastructure!$F$5:$AF$5,0)+1),IFERROR(INDEX('[1]Allocations-in-Kind'!$F$12:$AI$1281,MATCH($G210,'[1]Allocations-in-Kind'!$E$12:$E$1281,0),MATCH($O207,'[1]Allocations-in-Kind'!$F$5:$AI$5,0)+1),"")))</f>
        <v/>
      </c>
      <c r="J210" s="68" t="str">
        <f>IFERROR(INDEX([1]Current!$F$12:$AI$1281,MATCH($G210,[1]Current!$E$12:$E$1281,0),MATCH($O207,[1]Current!$F$5:$AI$5,0)+2),IFERROR(INDEX([1]Infrastructure!$F$12:$AF$1281,MATCH($G210,[1]Infrastructure!$E$12:$E$1281,0),MATCH($O207,[1]Infrastructure!$F$5:$AF$5,0)+2),IFERROR(INDEX('[1]Allocations-in-Kind'!$F$12:$AI$1281,MATCH($G210,'[1]Allocations-in-Kind'!$E$12:$E$1281,0),MATCH($O207,'[1]Allocations-in-Kind'!$F$5:$AI$5,0)+2),"")))</f>
        <v/>
      </c>
      <c r="M210" s="109">
        <f t="shared" ref="M210" si="177">IF(LEN(D207)&gt;2,IF(LEN(G210)&gt;2,1,0),0)</f>
        <v>0</v>
      </c>
    </row>
    <row r="211" spans="1:19" ht="15" hidden="1" customHeight="1" x14ac:dyDescent="0.2">
      <c r="C211" s="186"/>
      <c r="D211" s="188"/>
      <c r="E211" s="202" t="str">
        <f>IFERROR(INDEX([1]Settings!$AE$4:$BF$200,MATCH($A211,[1]Settings!$AK$4:$AK$200,0),1),"")</f>
        <v>Comprehensive Agricultural Support Programme Grant</v>
      </c>
      <c r="F211" s="203" t="str">
        <f>IFERROR(INDEX([1]Settings!$AE$4:$BF$200,MATCH($A211,[1]Settings!$AK$4:$AK$200,0),1),"")</f>
        <v>Comprehensive Agricultural Support Programme Grant</v>
      </c>
      <c r="G211" s="110"/>
      <c r="H211" s="68" t="str">
        <f>IFERROR(INDEX([1]Current!$F$12:$AI$1281,MATCH($G211,[1]Current!$E$12:$E$1281,0),MATCH($O207,[1]Current!$F$5:$AI$5,0)),IFERROR(INDEX([1]Infrastructure!$F$12:$AF$1281,MATCH($G211,[1]Infrastructure!$E$12:$E$1281,0),MATCH($O207,[1]Infrastructure!$F$5:$AF$5,0)),IFERROR(INDEX('[1]Allocations-in-Kind'!$F$12:$AI$1281,MATCH($G211,'[1]Allocations-in-Kind'!$E$12:$E$1281,0),MATCH($O207,'[1]Allocations-in-Kind'!$F$5:$AI$5,0)),"")))</f>
        <v/>
      </c>
      <c r="I211" s="68" t="str">
        <f>IFERROR(INDEX([1]Current!$F$12:$AI$1281,MATCH($G211,[1]Current!$E$12:$E$1281,0),MATCH($O207,[1]Current!$F$5:$AI$5,0)+1),IFERROR(INDEX([1]Infrastructure!$F$12:$AF$1281,MATCH($G211,[1]Infrastructure!$E$12:$E$1281,0),MATCH($O207,[1]Infrastructure!$F$5:$AF$5,0)+1),IFERROR(INDEX('[1]Allocations-in-Kind'!$F$12:$AI$1281,MATCH($G211,'[1]Allocations-in-Kind'!$E$12:$E$1281,0),MATCH($O207,'[1]Allocations-in-Kind'!$F$5:$AI$5,0)+1),"")))</f>
        <v/>
      </c>
      <c r="J211" s="68" t="str">
        <f>IFERROR(INDEX([1]Current!$F$12:$AI$1281,MATCH($G211,[1]Current!$E$12:$E$1281,0),MATCH($O207,[1]Current!$F$5:$AI$5,0)+2),IFERROR(INDEX([1]Infrastructure!$F$12:$AF$1281,MATCH($G211,[1]Infrastructure!$E$12:$E$1281,0),MATCH($O207,[1]Infrastructure!$F$5:$AF$5,0)+2),IFERROR(INDEX('[1]Allocations-in-Kind'!$F$12:$AI$1281,MATCH($G211,'[1]Allocations-in-Kind'!$E$12:$E$1281,0),MATCH($O207,'[1]Allocations-in-Kind'!$F$5:$AI$5,0)+2),"")))</f>
        <v/>
      </c>
      <c r="M211" s="109">
        <f t="shared" ref="M211" si="178">IF(LEN(D207)&gt;2,IF(LEN(G211)&gt;2,1,0),0)</f>
        <v>0</v>
      </c>
    </row>
    <row r="212" spans="1:19" ht="15" hidden="1" customHeight="1" x14ac:dyDescent="0.2">
      <c r="C212" s="186"/>
      <c r="D212" s="188"/>
      <c r="E212" s="202" t="str">
        <f>IFERROR(INDEX([1]Settings!$AE$4:$BF$200,MATCH($A212,[1]Settings!$AK$4:$AK$200,0),1),"")</f>
        <v>Comprehensive Agricultural Support Programme Grant</v>
      </c>
      <c r="F212" s="203" t="str">
        <f>IFERROR(INDEX([1]Settings!$AE$4:$BF$200,MATCH($A212,[1]Settings!$AK$4:$AK$200,0),1),"")</f>
        <v>Comprehensive Agricultural Support Programme Grant</v>
      </c>
      <c r="G212" s="110"/>
      <c r="H212" s="68" t="str">
        <f>IFERROR(INDEX([1]Current!$F$12:$AI$1281,MATCH($G212,[1]Current!$E$12:$E$1281,0),MATCH($O207,[1]Current!$F$5:$AI$5,0)),IFERROR(INDEX([1]Infrastructure!$F$12:$AF$1281,MATCH($G212,[1]Infrastructure!$E$12:$E$1281,0),MATCH($O207,[1]Infrastructure!$F$5:$AF$5,0)),IFERROR(INDEX('[1]Allocations-in-Kind'!$F$12:$AI$1281,MATCH($G212,'[1]Allocations-in-Kind'!$E$12:$E$1281,0),MATCH($O207,'[1]Allocations-in-Kind'!$F$5:$AI$5,0)),"")))</f>
        <v/>
      </c>
      <c r="I212" s="68" t="str">
        <f>IFERROR(INDEX([1]Current!$F$12:$AI$1281,MATCH($G212,[1]Current!$E$12:$E$1281,0),MATCH($O207,[1]Current!$F$5:$AI$5,0)+1),IFERROR(INDEX([1]Infrastructure!$F$12:$AF$1281,MATCH($G212,[1]Infrastructure!$E$12:$E$1281,0),MATCH($O207,[1]Infrastructure!$F$5:$AF$5,0)+1),IFERROR(INDEX('[1]Allocations-in-Kind'!$F$12:$AI$1281,MATCH($G212,'[1]Allocations-in-Kind'!$E$12:$E$1281,0),MATCH($O207,'[1]Allocations-in-Kind'!$F$5:$AI$5,0)+1),"")))</f>
        <v/>
      </c>
      <c r="J212" s="68" t="str">
        <f>IFERROR(INDEX([1]Current!$F$12:$AI$1281,MATCH($G212,[1]Current!$E$12:$E$1281,0),MATCH($O207,[1]Current!$F$5:$AI$5,0)+2),IFERROR(INDEX([1]Infrastructure!$F$12:$AF$1281,MATCH($G212,[1]Infrastructure!$E$12:$E$1281,0),MATCH($O207,[1]Infrastructure!$F$5:$AF$5,0)+2),IFERROR(INDEX('[1]Allocations-in-Kind'!$F$12:$AI$1281,MATCH($G212,'[1]Allocations-in-Kind'!$E$12:$E$1281,0),MATCH($O207,'[1]Allocations-in-Kind'!$F$5:$AI$5,0)+2),"")))</f>
        <v/>
      </c>
      <c r="M212" s="109">
        <f t="shared" ref="M212" si="179">IF(LEN(D207)&gt;2,IF(LEN(G212)&gt;2,1,0),0)</f>
        <v>0</v>
      </c>
    </row>
    <row r="213" spans="1:19" ht="15" hidden="1" customHeight="1" x14ac:dyDescent="0.2">
      <c r="C213" s="186"/>
      <c r="D213" s="188"/>
      <c r="E213" s="202" t="str">
        <f>IFERROR(INDEX([1]Settings!$AE$4:$BF$200,MATCH($A213,[1]Settings!$AK$4:$AK$200,0),1),"")</f>
        <v>Comprehensive Agricultural Support Programme Grant</v>
      </c>
      <c r="F213" s="203" t="str">
        <f>IFERROR(INDEX([1]Settings!$AE$4:$BF$200,MATCH($A213,[1]Settings!$AK$4:$AK$200,0),1),"")</f>
        <v>Comprehensive Agricultural Support Programme Grant</v>
      </c>
      <c r="G213" s="110"/>
      <c r="H213" s="68" t="str">
        <f>IFERROR(INDEX([1]Current!$F$12:$AI$1281,MATCH($G213,[1]Current!$E$12:$E$1281,0),MATCH($O207,[1]Current!$F$5:$AI$5,0)),IFERROR(INDEX([1]Infrastructure!$F$12:$AF$1281,MATCH($G213,[1]Infrastructure!$E$12:$E$1281,0),MATCH($O207,[1]Infrastructure!$F$5:$AF$5,0)),IFERROR(INDEX('[1]Allocations-in-Kind'!$F$12:$AI$1281,MATCH($G213,'[1]Allocations-in-Kind'!$E$12:$E$1281,0),MATCH($O207,'[1]Allocations-in-Kind'!$F$5:$AI$5,0)),"")))</f>
        <v/>
      </c>
      <c r="I213" s="68" t="str">
        <f>IFERROR(INDEX([1]Current!$F$12:$AI$1281,MATCH($G213,[1]Current!$E$12:$E$1281,0),MATCH($O207,[1]Current!$F$5:$AI$5,0)+1),IFERROR(INDEX([1]Infrastructure!$F$12:$AF$1281,MATCH($G213,[1]Infrastructure!$E$12:$E$1281,0),MATCH($O207,[1]Infrastructure!$F$5:$AF$5,0)+1),IFERROR(INDEX('[1]Allocations-in-Kind'!$F$12:$AI$1281,MATCH($G213,'[1]Allocations-in-Kind'!$E$12:$E$1281,0),MATCH($O207,'[1]Allocations-in-Kind'!$F$5:$AI$5,0)+1),"")))</f>
        <v/>
      </c>
      <c r="J213" s="68" t="str">
        <f>IFERROR(INDEX([1]Current!$F$12:$AI$1281,MATCH($G213,[1]Current!$E$12:$E$1281,0),MATCH($O207,[1]Current!$F$5:$AI$5,0)+2),IFERROR(INDEX([1]Infrastructure!$F$12:$AF$1281,MATCH($G213,[1]Infrastructure!$E$12:$E$1281,0),MATCH($O207,[1]Infrastructure!$F$5:$AF$5,0)+2),IFERROR(INDEX('[1]Allocations-in-Kind'!$F$12:$AI$1281,MATCH($G213,'[1]Allocations-in-Kind'!$E$12:$E$1281,0),MATCH($O207,'[1]Allocations-in-Kind'!$F$5:$AI$5,0)+2),"")))</f>
        <v/>
      </c>
      <c r="M213" s="109">
        <f t="shared" ref="M213" si="180">IF(LEN(D207)&gt;2,IF(LEN(G213)&gt;2,1,0),0)</f>
        <v>0</v>
      </c>
    </row>
    <row r="214" spans="1:19" ht="15" hidden="1" customHeight="1" x14ac:dyDescent="0.2">
      <c r="C214" s="186"/>
      <c r="D214" s="188"/>
      <c r="E214" s="202" t="str">
        <f>IFERROR(INDEX([1]Settings!$AE$4:$BF$200,MATCH($A214,[1]Settings!$AK$4:$AK$200,0),1),"")</f>
        <v>Comprehensive Agricultural Support Programme Grant</v>
      </c>
      <c r="F214" s="203" t="str">
        <f>IFERROR(INDEX([1]Settings!$AE$4:$BF$200,MATCH($A214,[1]Settings!$AK$4:$AK$200,0),1),"")</f>
        <v>Comprehensive Agricultural Support Programme Grant</v>
      </c>
      <c r="G214" s="110"/>
      <c r="H214" s="68" t="str">
        <f>IFERROR(INDEX([1]Current!$F$12:$AI$1281,MATCH($G214,[1]Current!$E$12:$E$1281,0),MATCH($O207,[1]Current!$F$5:$AI$5,0)),IFERROR(INDEX([1]Infrastructure!$F$12:$AF$1281,MATCH($G214,[1]Infrastructure!$E$12:$E$1281,0),MATCH($O207,[1]Infrastructure!$F$5:$AF$5,0)),IFERROR(INDEX('[1]Allocations-in-Kind'!$F$12:$AI$1281,MATCH($G214,'[1]Allocations-in-Kind'!$E$12:$E$1281,0),MATCH($O207,'[1]Allocations-in-Kind'!$F$5:$AI$5,0)),"")))</f>
        <v/>
      </c>
      <c r="I214" s="68" t="str">
        <f>IFERROR(INDEX([1]Current!$F$12:$AI$1281,MATCH($G214,[1]Current!$E$12:$E$1281,0),MATCH($O207,[1]Current!$F$5:$AI$5,0)+1),IFERROR(INDEX([1]Infrastructure!$F$12:$AF$1281,MATCH($G214,[1]Infrastructure!$E$12:$E$1281,0),MATCH($O207,[1]Infrastructure!$F$5:$AF$5,0)+1),IFERROR(INDEX('[1]Allocations-in-Kind'!$F$12:$AI$1281,MATCH($G214,'[1]Allocations-in-Kind'!$E$12:$E$1281,0),MATCH($O207,'[1]Allocations-in-Kind'!$F$5:$AI$5,0)+1),"")))</f>
        <v/>
      </c>
      <c r="J214" s="68" t="str">
        <f>IFERROR(INDEX([1]Current!$F$12:$AI$1281,MATCH($G214,[1]Current!$E$12:$E$1281,0),MATCH($O207,[1]Current!$F$5:$AI$5,0)+2),IFERROR(INDEX([1]Infrastructure!$F$12:$AF$1281,MATCH($G214,[1]Infrastructure!$E$12:$E$1281,0),MATCH($O207,[1]Infrastructure!$F$5:$AF$5,0)+2),IFERROR(INDEX('[1]Allocations-in-Kind'!$F$12:$AI$1281,MATCH($G214,'[1]Allocations-in-Kind'!$E$12:$E$1281,0),MATCH($O207,'[1]Allocations-in-Kind'!$F$5:$AI$5,0)+2),"")))</f>
        <v/>
      </c>
      <c r="M214" s="109">
        <f t="shared" ref="M214" si="181">IF(LEN(D207)&gt;2,IF(LEN(G214)&gt;2,1,0),0)</f>
        <v>0</v>
      </c>
    </row>
    <row r="215" spans="1:19" ht="15" hidden="1" customHeight="1" x14ac:dyDescent="0.2">
      <c r="C215" s="186"/>
      <c r="D215" s="188"/>
      <c r="E215" s="202" t="str">
        <f>IFERROR(INDEX([1]Settings!$AE$4:$BF$200,MATCH($A215,[1]Settings!$AK$4:$AK$200,0),1),"")</f>
        <v>Comprehensive Agricultural Support Programme Grant</v>
      </c>
      <c r="F215" s="203" t="str">
        <f>IFERROR(INDEX([1]Settings!$AE$4:$BF$200,MATCH($A215,[1]Settings!$AK$4:$AK$200,0),1),"")</f>
        <v>Comprehensive Agricultural Support Programme Grant</v>
      </c>
      <c r="G215" s="110"/>
      <c r="H215" s="68" t="str">
        <f>IFERROR(INDEX([1]Current!$F$12:$AI$1281,MATCH($G215,[1]Current!$E$12:$E$1281,0),MATCH($O207,[1]Current!$F$5:$AI$5,0)),IFERROR(INDEX([1]Infrastructure!$F$12:$AF$1281,MATCH($G215,[1]Infrastructure!$E$12:$E$1281,0),MATCH($O207,[1]Infrastructure!$F$5:$AF$5,0)),IFERROR(INDEX('[1]Allocations-in-Kind'!$F$12:$AI$1281,MATCH($G215,'[1]Allocations-in-Kind'!$E$12:$E$1281,0),MATCH($O207,'[1]Allocations-in-Kind'!$F$5:$AI$5,0)),"")))</f>
        <v/>
      </c>
      <c r="I215" s="68" t="str">
        <f>IFERROR(INDEX([1]Current!$F$12:$AI$1281,MATCH($G215,[1]Current!$E$12:$E$1281,0),MATCH($O207,[1]Current!$F$5:$AI$5,0)+1),IFERROR(INDEX([1]Infrastructure!$F$12:$AF$1281,MATCH($G215,[1]Infrastructure!$E$12:$E$1281,0),MATCH($O207,[1]Infrastructure!$F$5:$AF$5,0)+1),IFERROR(INDEX('[1]Allocations-in-Kind'!$F$12:$AI$1281,MATCH($G215,'[1]Allocations-in-Kind'!$E$12:$E$1281,0),MATCH($O207,'[1]Allocations-in-Kind'!$F$5:$AI$5,0)+1),"")))</f>
        <v/>
      </c>
      <c r="J215" s="68" t="str">
        <f>IFERROR(INDEX([1]Current!$F$12:$AI$1281,MATCH($G215,[1]Current!$E$12:$E$1281,0),MATCH($O207,[1]Current!$F$5:$AI$5,0)+2),IFERROR(INDEX([1]Infrastructure!$F$12:$AF$1281,MATCH($G215,[1]Infrastructure!$E$12:$E$1281,0),MATCH($O207,[1]Infrastructure!$F$5:$AF$5,0)+2),IFERROR(INDEX('[1]Allocations-in-Kind'!$F$12:$AI$1281,MATCH($G215,'[1]Allocations-in-Kind'!$E$12:$E$1281,0),MATCH($O207,'[1]Allocations-in-Kind'!$F$5:$AI$5,0)+2),"")))</f>
        <v/>
      </c>
      <c r="M215" s="109">
        <f t="shared" ref="M215" si="182">IF(LEN(D207)&gt;2,IF(LEN(G215)&gt;2,1,0),0)</f>
        <v>0</v>
      </c>
    </row>
    <row r="216" spans="1:19" ht="15" hidden="1" customHeight="1" x14ac:dyDescent="0.2">
      <c r="C216" s="186"/>
      <c r="D216" s="188"/>
      <c r="E216" s="202" t="str">
        <f>IFERROR(INDEX([1]Settings!$AE$4:$BF$200,MATCH($A216,[1]Settings!$AK$4:$AK$200,0),1),"")</f>
        <v>Comprehensive Agricultural Support Programme Grant</v>
      </c>
      <c r="F216" s="203" t="str">
        <f>IFERROR(INDEX([1]Settings!$AE$4:$BF$200,MATCH($A216,[1]Settings!$AK$4:$AK$200,0),1),"")</f>
        <v>Comprehensive Agricultural Support Programme Grant</v>
      </c>
      <c r="G216" s="110"/>
      <c r="H216" s="68" t="str">
        <f>IFERROR(INDEX([1]Current!$F$12:$AI$1281,MATCH($G216,[1]Current!$E$12:$E$1281,0),MATCH($O207,[1]Current!$F$5:$AI$5,0)),IFERROR(INDEX([1]Infrastructure!$F$12:$AF$1281,MATCH($G216,[1]Infrastructure!$E$12:$E$1281,0),MATCH($O207,[1]Infrastructure!$F$5:$AF$5,0)),IFERROR(INDEX('[1]Allocations-in-Kind'!$F$12:$AI$1281,MATCH($G216,'[1]Allocations-in-Kind'!$E$12:$E$1281,0),MATCH($O207,'[1]Allocations-in-Kind'!$F$5:$AI$5,0)),"")))</f>
        <v/>
      </c>
      <c r="I216" s="68" t="str">
        <f>IFERROR(INDEX([1]Current!$F$12:$AI$1281,MATCH($G216,[1]Current!$E$12:$E$1281,0),MATCH($O207,[1]Current!$F$5:$AI$5,0)+1),IFERROR(INDEX([1]Infrastructure!$F$12:$AF$1281,MATCH($G216,[1]Infrastructure!$E$12:$E$1281,0),MATCH($O207,[1]Infrastructure!$F$5:$AF$5,0)+1),IFERROR(INDEX('[1]Allocations-in-Kind'!$F$12:$AI$1281,MATCH($G216,'[1]Allocations-in-Kind'!$E$12:$E$1281,0),MATCH($O207,'[1]Allocations-in-Kind'!$F$5:$AI$5,0)+1),"")))</f>
        <v/>
      </c>
      <c r="J216" s="68" t="str">
        <f>IFERROR(INDEX([1]Current!$F$12:$AI$1281,MATCH($G216,[1]Current!$E$12:$E$1281,0),MATCH($O207,[1]Current!$F$5:$AI$5,0)+2),IFERROR(INDEX([1]Infrastructure!$F$12:$AF$1281,MATCH($G216,[1]Infrastructure!$E$12:$E$1281,0),MATCH($O207,[1]Infrastructure!$F$5:$AF$5,0)+2),IFERROR(INDEX('[1]Allocations-in-Kind'!$F$12:$AI$1281,MATCH($G216,'[1]Allocations-in-Kind'!$E$12:$E$1281,0),MATCH($O207,'[1]Allocations-in-Kind'!$F$5:$AI$5,0)+2),"")))</f>
        <v/>
      </c>
      <c r="M216" s="109">
        <f t="shared" si="132"/>
        <v>0</v>
      </c>
    </row>
    <row r="217" spans="1:19" ht="15" hidden="1" customHeight="1" x14ac:dyDescent="0.2">
      <c r="C217" s="187"/>
      <c r="D217" s="189"/>
      <c r="E217" s="204" t="str">
        <f>IFERROR(INDEX([1]Settings!$AE$4:$BF$200,MATCH($A217,[1]Settings!$AK$4:$AK$200,0),1),"")</f>
        <v>Comprehensive Agricultural Support Programme Grant</v>
      </c>
      <c r="F217" s="205" t="str">
        <f>IFERROR(INDEX([1]Settings!$AE$4:$BF$200,MATCH($A217,[1]Settings!$AK$4:$AK$200,0),1),"")</f>
        <v>Comprehensive Agricultural Support Programme Grant</v>
      </c>
      <c r="G217" s="111" t="s">
        <v>10</v>
      </c>
      <c r="H217" s="112">
        <f>SUM(H207:H216)</f>
        <v>0</v>
      </c>
      <c r="I217" s="112">
        <f>SUM(I207:I216)</f>
        <v>0</v>
      </c>
      <c r="J217" s="112">
        <f>SUM(J207:J216)</f>
        <v>0</v>
      </c>
      <c r="M217" s="109">
        <f t="shared" ref="M217" si="183">M207</f>
        <v>0</v>
      </c>
    </row>
    <row r="218" spans="1:19" ht="15" hidden="1" customHeight="1" x14ac:dyDescent="0.2">
      <c r="A218" s="104">
        <v>20</v>
      </c>
      <c r="C218" s="186" t="str">
        <f>_xlfn.IFNA(INDEX([1]Settings!$AE$4:$BF$200,MATCH($A218,[1]Settings!$AP$4:$AP$200,0),2),"")
&amp; CHAR(10) &amp; _xlfn.IFNA("(Vote " &amp; INDEX([1]Settings!$AE$4:$BF$200,MATCH($A218,[1]Settings!$AP$4:$AP$200,0),3) &amp; ")","")</f>
        <v xml:space="preserve">
</v>
      </c>
      <c r="D218" s="188" t="str">
        <f>IF(S218=1,CONCATENATE("(" &amp; $R218&amp; ") ",IFERROR(INDEX([1]Settings!$AE$4:$BF$200,MATCH($A218,[1]Settings!$AP$4:$AP$200,0),1),"")),IFERROR(INDEX([1]Settings!$AE$4:$BF$200,MATCH($A218,[1]Settings!$AP$4:$AP$200,0),1),""))</f>
        <v/>
      </c>
      <c r="E218" s="202" t="str">
        <f>TRIM(IFERROR(INDEX([1]Settings!$AE$4:$BF$200,MATCH($O218,[1]Settings!$AV$4:$AV$200,0),24),""))&amp;"."</f>
        <v>.</v>
      </c>
      <c r="F218" s="203" t="str">
        <f>IFERROR(INDEX([1]Settings!$AE$4:$BF$200,MATCH($O218,[1]Settings!$AV$4:$AV$200,0),20),"")</f>
        <v/>
      </c>
      <c r="G218" s="110"/>
      <c r="H218" s="68" t="str">
        <f>IFERROR(INDEX([1]Current!$F$12:$AI$1281,MATCH($G218,[1]Current!$E$12:$E$1281,0),MATCH($O218,[1]Current!$F$5:$AI$5,0)),IFERROR(INDEX([1]Infrastructure!$F$12:$AF$1281,MATCH($G218,[1]Infrastructure!$E$12:$E$1281,0),MATCH($O218,[1]Infrastructure!$F$5:$AF$5,0)),IFERROR(INDEX('[1]Allocations-in-Kind'!$F$12:$AI$1281,MATCH($G218,'[1]Allocations-in-Kind'!$E$12:$E$1281,0),MATCH($O218,'[1]Allocations-in-Kind'!$F$5:$AI$5,0)),"")))</f>
        <v/>
      </c>
      <c r="I218" s="68" t="str">
        <f>IFERROR(INDEX([1]Current!$F$12:$AI$1281,MATCH($G218,[1]Current!$E$12:$E$1281,0),MATCH($O218,[1]Current!$F$5:$AI$5,0)+1),IFERROR(INDEX([1]Infrastructure!$F$12:$AF$1281,MATCH($G218,[1]Infrastructure!$E$12:$E$1281,0),MATCH($O218,[1]Infrastructure!$F$5:$AF$5,0)+1),IFERROR(INDEX('[1]Allocations-in-Kind'!$F$12:$AI$1281,MATCH($G218,'[1]Allocations-in-Kind'!$E$12:$E$1281,0),MATCH($O218,'[1]Allocations-in-Kind'!$F$5:$AI$5,0)+1),"")))</f>
        <v/>
      </c>
      <c r="J218" s="68" t="str">
        <f>IFERROR(INDEX([1]Current!$F$12:$AI$1281,MATCH($G218,[1]Current!$E$12:$E$1281,0),MATCH($O218,[1]Current!$F$5:$AI$5,0)+2),IFERROR(INDEX([1]Infrastructure!$F$12:$AF$1281,MATCH($G218,[1]Infrastructure!$E$12:$E$1281,0),MATCH($O218,[1]Infrastructure!$F$5:$AF$5,0)+2),IFERROR(INDEX('[1]Allocations-in-Kind'!$F$12:$AI$1281,MATCH($G218,'[1]Allocations-in-Kind'!$E$12:$E$1281,0),MATCH($O218,'[1]Allocations-in-Kind'!$F$5:$AI$5,0)+2),"")))</f>
        <v/>
      </c>
      <c r="M218" s="109">
        <f t="shared" ref="M218" si="184">IF(LEN(D218)&gt;2,IF(LEN(G218)&gt;2,1,0),0)</f>
        <v>0</v>
      </c>
      <c r="O218" s="105" t="str">
        <f>IFERROR(INDEX([1]Settings!$AE$4:$BF$200,MATCH($A218,[1]Settings!$AP$4:$AP$200,0),1),"")</f>
        <v/>
      </c>
      <c r="Q218" s="105">
        <f>IF(LEN(C218)&lt;2,0,IF(C218=C207,Q207+1,1))</f>
        <v>0</v>
      </c>
      <c r="R218" s="105" t="str">
        <f>IFERROR(LOWER(RIGHT(LEFT(ADDRESS(1,Q218),2))),"")</f>
        <v/>
      </c>
      <c r="S218" s="105">
        <f>IF(Q218&gt;1,1,IF(Q229&gt;1,1,0))</f>
        <v>0</v>
      </c>
    </row>
    <row r="219" spans="1:19" ht="15" hidden="1" customHeight="1" x14ac:dyDescent="0.2">
      <c r="C219" s="186"/>
      <c r="D219" s="188"/>
      <c r="E219" s="202" t="str">
        <f>IFERROR(INDEX([1]Settings!$AE$4:$BF$200,MATCH($A219,[1]Settings!$AK$4:$AK$200,0),1),"")</f>
        <v>Comprehensive Agricultural Support Programme Grant</v>
      </c>
      <c r="F219" s="203" t="str">
        <f>IFERROR(INDEX([1]Settings!$AE$4:$BF$200,MATCH($A219,[1]Settings!$AK$4:$AK$200,0),1),"")</f>
        <v>Comprehensive Agricultural Support Programme Grant</v>
      </c>
      <c r="G219" s="110"/>
      <c r="H219" s="68" t="str">
        <f>IFERROR(INDEX([1]Current!$F$12:$AI$1281,MATCH($G219,[1]Current!$E$12:$E$1281,0),MATCH($O218,[1]Current!$F$5:$AI$5,0)),IFERROR(INDEX([1]Infrastructure!$F$12:$AF$1281,MATCH($G219,[1]Infrastructure!$E$12:$E$1281,0),MATCH($O218,[1]Infrastructure!$F$5:$AF$5,0)),IFERROR(INDEX('[1]Allocations-in-Kind'!$F$12:$AI$1281,MATCH($G219,'[1]Allocations-in-Kind'!$E$12:$E$1281,0),MATCH($O218,'[1]Allocations-in-Kind'!$F$5:$AI$5,0)),"")))</f>
        <v/>
      </c>
      <c r="I219" s="68" t="str">
        <f>IFERROR(INDEX([1]Current!$F$12:$AI$1281,MATCH($G219,[1]Current!$E$12:$E$1281,0),MATCH($O218,[1]Current!$F$5:$AI$5,0)+1),IFERROR(INDEX([1]Infrastructure!$F$12:$AF$1281,MATCH($G219,[1]Infrastructure!$E$12:$E$1281,0),MATCH($O218,[1]Infrastructure!$F$5:$AF$5,0)+1),IFERROR(INDEX('[1]Allocations-in-Kind'!$F$12:$AI$1281,MATCH($G219,'[1]Allocations-in-Kind'!$E$12:$E$1281,0),MATCH($O218,'[1]Allocations-in-Kind'!$F$5:$AI$5,0)+1),"")))</f>
        <v/>
      </c>
      <c r="J219" s="68" t="str">
        <f>IFERROR(INDEX([1]Current!$F$12:$AI$1281,MATCH($G219,[1]Current!$E$12:$E$1281,0),MATCH($O218,[1]Current!$F$5:$AI$5,0)+2),IFERROR(INDEX([1]Infrastructure!$F$12:$AF$1281,MATCH($G219,[1]Infrastructure!$E$12:$E$1281,0),MATCH($O218,[1]Infrastructure!$F$5:$AF$5,0)+2),IFERROR(INDEX('[1]Allocations-in-Kind'!$F$12:$AI$1281,MATCH($G219,'[1]Allocations-in-Kind'!$E$12:$E$1281,0),MATCH($O218,'[1]Allocations-in-Kind'!$F$5:$AI$5,0)+2),"")))</f>
        <v/>
      </c>
      <c r="M219" s="109">
        <f t="shared" ref="M219" si="185">IF(LEN(D218)&gt;2,IF(LEN(G219)&gt;2,1,0),0)</f>
        <v>0</v>
      </c>
    </row>
    <row r="220" spans="1:19" ht="15" hidden="1" customHeight="1" x14ac:dyDescent="0.2">
      <c r="C220" s="186"/>
      <c r="D220" s="188"/>
      <c r="E220" s="202" t="str">
        <f>IFERROR(INDEX([1]Settings!$AE$4:$BF$200,MATCH($A220,[1]Settings!$AK$4:$AK$200,0),1),"")</f>
        <v>Comprehensive Agricultural Support Programme Grant</v>
      </c>
      <c r="F220" s="203" t="str">
        <f>IFERROR(INDEX([1]Settings!$AE$4:$BF$200,MATCH($A220,[1]Settings!$AK$4:$AK$200,0),1),"")</f>
        <v>Comprehensive Agricultural Support Programme Grant</v>
      </c>
      <c r="G220" s="110"/>
      <c r="H220" s="68" t="str">
        <f>IFERROR(INDEX([1]Current!$F$12:$AI$1281,MATCH($G220,[1]Current!$E$12:$E$1281,0),MATCH($O218,[1]Current!$F$5:$AI$5,0)),IFERROR(INDEX([1]Infrastructure!$F$12:$AF$1281,MATCH($G220,[1]Infrastructure!$E$12:$E$1281,0),MATCH($O218,[1]Infrastructure!$F$5:$AF$5,0)),IFERROR(INDEX('[1]Allocations-in-Kind'!$F$12:$AI$1281,MATCH($G220,'[1]Allocations-in-Kind'!$E$12:$E$1281,0),MATCH($O218,'[1]Allocations-in-Kind'!$F$5:$AI$5,0)),"")))</f>
        <v/>
      </c>
      <c r="I220" s="68" t="str">
        <f>IFERROR(INDEX([1]Current!$F$12:$AI$1281,MATCH($G220,[1]Current!$E$12:$E$1281,0),MATCH($O218,[1]Current!$F$5:$AI$5,0)+1),IFERROR(INDEX([1]Infrastructure!$F$12:$AF$1281,MATCH($G220,[1]Infrastructure!$E$12:$E$1281,0),MATCH($O218,[1]Infrastructure!$F$5:$AF$5,0)+1),IFERROR(INDEX('[1]Allocations-in-Kind'!$F$12:$AI$1281,MATCH($G220,'[1]Allocations-in-Kind'!$E$12:$E$1281,0),MATCH($O218,'[1]Allocations-in-Kind'!$F$5:$AI$5,0)+1),"")))</f>
        <v/>
      </c>
      <c r="J220" s="68" t="str">
        <f>IFERROR(INDEX([1]Current!$F$12:$AI$1281,MATCH($G220,[1]Current!$E$12:$E$1281,0),MATCH($O218,[1]Current!$F$5:$AI$5,0)+2),IFERROR(INDEX([1]Infrastructure!$F$12:$AF$1281,MATCH($G220,[1]Infrastructure!$E$12:$E$1281,0),MATCH($O218,[1]Infrastructure!$F$5:$AF$5,0)+2),IFERROR(INDEX('[1]Allocations-in-Kind'!$F$12:$AI$1281,MATCH($G220,'[1]Allocations-in-Kind'!$E$12:$E$1281,0),MATCH($O218,'[1]Allocations-in-Kind'!$F$5:$AI$5,0)+2),"")))</f>
        <v/>
      </c>
      <c r="M220" s="109">
        <f t="shared" ref="M220" si="186">IF(LEN(D218)&gt;2,IF(LEN(G220)&gt;2,1,0),0)</f>
        <v>0</v>
      </c>
    </row>
    <row r="221" spans="1:19" ht="15" hidden="1" customHeight="1" x14ac:dyDescent="0.2">
      <c r="C221" s="186"/>
      <c r="D221" s="188"/>
      <c r="E221" s="202" t="str">
        <f>IFERROR(INDEX([1]Settings!$AE$4:$BF$200,MATCH($A221,[1]Settings!$AK$4:$AK$200,0),1),"")</f>
        <v>Comprehensive Agricultural Support Programme Grant</v>
      </c>
      <c r="F221" s="203" t="str">
        <f>IFERROR(INDEX([1]Settings!$AE$4:$BF$200,MATCH($A221,[1]Settings!$AK$4:$AK$200,0),1),"")</f>
        <v>Comprehensive Agricultural Support Programme Grant</v>
      </c>
      <c r="G221" s="110"/>
      <c r="H221" s="68" t="str">
        <f>IFERROR(INDEX([1]Current!$F$12:$AI$1281,MATCH($G221,[1]Current!$E$12:$E$1281,0),MATCH($O218,[1]Current!$F$5:$AI$5,0)),IFERROR(INDEX([1]Infrastructure!$F$12:$AF$1281,MATCH($G221,[1]Infrastructure!$E$12:$E$1281,0),MATCH($O218,[1]Infrastructure!$F$5:$AF$5,0)),IFERROR(INDEX('[1]Allocations-in-Kind'!$F$12:$AI$1281,MATCH($G221,'[1]Allocations-in-Kind'!$E$12:$E$1281,0),MATCH($O218,'[1]Allocations-in-Kind'!$F$5:$AI$5,0)),"")))</f>
        <v/>
      </c>
      <c r="I221" s="68" t="str">
        <f>IFERROR(INDEX([1]Current!$F$12:$AI$1281,MATCH($G221,[1]Current!$E$12:$E$1281,0),MATCH($O218,[1]Current!$F$5:$AI$5,0)+1),IFERROR(INDEX([1]Infrastructure!$F$12:$AF$1281,MATCH($G221,[1]Infrastructure!$E$12:$E$1281,0),MATCH($O218,[1]Infrastructure!$F$5:$AF$5,0)+1),IFERROR(INDEX('[1]Allocations-in-Kind'!$F$12:$AI$1281,MATCH($G221,'[1]Allocations-in-Kind'!$E$12:$E$1281,0),MATCH($O218,'[1]Allocations-in-Kind'!$F$5:$AI$5,0)+1),"")))</f>
        <v/>
      </c>
      <c r="J221" s="68" t="str">
        <f>IFERROR(INDEX([1]Current!$F$12:$AI$1281,MATCH($G221,[1]Current!$E$12:$E$1281,0),MATCH($O218,[1]Current!$F$5:$AI$5,0)+2),IFERROR(INDEX([1]Infrastructure!$F$12:$AF$1281,MATCH($G221,[1]Infrastructure!$E$12:$E$1281,0),MATCH($O218,[1]Infrastructure!$F$5:$AF$5,0)+2),IFERROR(INDEX('[1]Allocations-in-Kind'!$F$12:$AI$1281,MATCH($G221,'[1]Allocations-in-Kind'!$E$12:$E$1281,0),MATCH($O218,'[1]Allocations-in-Kind'!$F$5:$AI$5,0)+2),"")))</f>
        <v/>
      </c>
      <c r="M221" s="109">
        <f t="shared" ref="M221" si="187">IF(LEN(D218)&gt;2,IF(LEN(G221)&gt;2,1,0),0)</f>
        <v>0</v>
      </c>
    </row>
    <row r="222" spans="1:19" ht="15" hidden="1" customHeight="1" x14ac:dyDescent="0.2">
      <c r="C222" s="186"/>
      <c r="D222" s="188"/>
      <c r="E222" s="202" t="str">
        <f>IFERROR(INDEX([1]Settings!$AE$4:$BF$200,MATCH($A222,[1]Settings!$AK$4:$AK$200,0),1),"")</f>
        <v>Comprehensive Agricultural Support Programme Grant</v>
      </c>
      <c r="F222" s="203" t="str">
        <f>IFERROR(INDEX([1]Settings!$AE$4:$BF$200,MATCH($A222,[1]Settings!$AK$4:$AK$200,0),1),"")</f>
        <v>Comprehensive Agricultural Support Programme Grant</v>
      </c>
      <c r="G222" s="110"/>
      <c r="H222" s="68" t="str">
        <f>IFERROR(INDEX([1]Current!$F$12:$AI$1281,MATCH($G222,[1]Current!$E$12:$E$1281,0),MATCH($O218,[1]Current!$F$5:$AI$5,0)),IFERROR(INDEX([1]Infrastructure!$F$12:$AF$1281,MATCH($G222,[1]Infrastructure!$E$12:$E$1281,0),MATCH($O218,[1]Infrastructure!$F$5:$AF$5,0)),IFERROR(INDEX('[1]Allocations-in-Kind'!$F$12:$AI$1281,MATCH($G222,'[1]Allocations-in-Kind'!$E$12:$E$1281,0),MATCH($O218,'[1]Allocations-in-Kind'!$F$5:$AI$5,0)),"")))</f>
        <v/>
      </c>
      <c r="I222" s="68" t="str">
        <f>IFERROR(INDEX([1]Current!$F$12:$AI$1281,MATCH($G222,[1]Current!$E$12:$E$1281,0),MATCH($O218,[1]Current!$F$5:$AI$5,0)+1),IFERROR(INDEX([1]Infrastructure!$F$12:$AF$1281,MATCH($G222,[1]Infrastructure!$E$12:$E$1281,0),MATCH($O218,[1]Infrastructure!$F$5:$AF$5,0)+1),IFERROR(INDEX('[1]Allocations-in-Kind'!$F$12:$AI$1281,MATCH($G222,'[1]Allocations-in-Kind'!$E$12:$E$1281,0),MATCH($O218,'[1]Allocations-in-Kind'!$F$5:$AI$5,0)+1),"")))</f>
        <v/>
      </c>
      <c r="J222" s="68" t="str">
        <f>IFERROR(INDEX([1]Current!$F$12:$AI$1281,MATCH($G222,[1]Current!$E$12:$E$1281,0),MATCH($O218,[1]Current!$F$5:$AI$5,0)+2),IFERROR(INDEX([1]Infrastructure!$F$12:$AF$1281,MATCH($G222,[1]Infrastructure!$E$12:$E$1281,0),MATCH($O218,[1]Infrastructure!$F$5:$AF$5,0)+2),IFERROR(INDEX('[1]Allocations-in-Kind'!$F$12:$AI$1281,MATCH($G222,'[1]Allocations-in-Kind'!$E$12:$E$1281,0),MATCH($O218,'[1]Allocations-in-Kind'!$F$5:$AI$5,0)+2),"")))</f>
        <v/>
      </c>
      <c r="M222" s="109">
        <f t="shared" ref="M222" si="188">IF(LEN(D218)&gt;2,IF(LEN(G222)&gt;2,1,0),0)</f>
        <v>0</v>
      </c>
    </row>
    <row r="223" spans="1:19" ht="15" hidden="1" customHeight="1" x14ac:dyDescent="0.2">
      <c r="C223" s="186"/>
      <c r="D223" s="188"/>
      <c r="E223" s="202" t="str">
        <f>IFERROR(INDEX([1]Settings!$AE$4:$BF$200,MATCH($A223,[1]Settings!$AK$4:$AK$200,0),1),"")</f>
        <v>Comprehensive Agricultural Support Programme Grant</v>
      </c>
      <c r="F223" s="203" t="str">
        <f>IFERROR(INDEX([1]Settings!$AE$4:$BF$200,MATCH($A223,[1]Settings!$AK$4:$AK$200,0),1),"")</f>
        <v>Comprehensive Agricultural Support Programme Grant</v>
      </c>
      <c r="G223" s="110"/>
      <c r="H223" s="68" t="str">
        <f>IFERROR(INDEX([1]Current!$F$12:$AI$1281,MATCH($G223,[1]Current!$E$12:$E$1281,0),MATCH($O218,[1]Current!$F$5:$AI$5,0)),IFERROR(INDEX([1]Infrastructure!$F$12:$AF$1281,MATCH($G223,[1]Infrastructure!$E$12:$E$1281,0),MATCH($O218,[1]Infrastructure!$F$5:$AF$5,0)),IFERROR(INDEX('[1]Allocations-in-Kind'!$F$12:$AI$1281,MATCH($G223,'[1]Allocations-in-Kind'!$E$12:$E$1281,0),MATCH($O218,'[1]Allocations-in-Kind'!$F$5:$AI$5,0)),"")))</f>
        <v/>
      </c>
      <c r="I223" s="68" t="str">
        <f>IFERROR(INDEX([1]Current!$F$12:$AI$1281,MATCH($G223,[1]Current!$E$12:$E$1281,0),MATCH($O218,[1]Current!$F$5:$AI$5,0)+1),IFERROR(INDEX([1]Infrastructure!$F$12:$AF$1281,MATCH($G223,[1]Infrastructure!$E$12:$E$1281,0),MATCH($O218,[1]Infrastructure!$F$5:$AF$5,0)+1),IFERROR(INDEX('[1]Allocations-in-Kind'!$F$12:$AI$1281,MATCH($G223,'[1]Allocations-in-Kind'!$E$12:$E$1281,0),MATCH($O218,'[1]Allocations-in-Kind'!$F$5:$AI$5,0)+1),"")))</f>
        <v/>
      </c>
      <c r="J223" s="68" t="str">
        <f>IFERROR(INDEX([1]Current!$F$12:$AI$1281,MATCH($G223,[1]Current!$E$12:$E$1281,0),MATCH($O218,[1]Current!$F$5:$AI$5,0)+2),IFERROR(INDEX([1]Infrastructure!$F$12:$AF$1281,MATCH($G223,[1]Infrastructure!$E$12:$E$1281,0),MATCH($O218,[1]Infrastructure!$F$5:$AF$5,0)+2),IFERROR(INDEX('[1]Allocations-in-Kind'!$F$12:$AI$1281,MATCH($G223,'[1]Allocations-in-Kind'!$E$12:$E$1281,0),MATCH($O218,'[1]Allocations-in-Kind'!$F$5:$AI$5,0)+2),"")))</f>
        <v/>
      </c>
      <c r="M223" s="109">
        <f t="shared" ref="M223" si="189">IF(LEN(D218)&gt;2,IF(LEN(G223)&gt;2,1,0),0)</f>
        <v>0</v>
      </c>
    </row>
    <row r="224" spans="1:19" ht="15" hidden="1" customHeight="1" x14ac:dyDescent="0.2">
      <c r="C224" s="186"/>
      <c r="D224" s="188"/>
      <c r="E224" s="202" t="str">
        <f>IFERROR(INDEX([1]Settings!$AE$4:$BF$200,MATCH($A224,[1]Settings!$AK$4:$AK$200,0),1),"")</f>
        <v>Comprehensive Agricultural Support Programme Grant</v>
      </c>
      <c r="F224" s="203" t="str">
        <f>IFERROR(INDEX([1]Settings!$AE$4:$BF$200,MATCH($A224,[1]Settings!$AK$4:$AK$200,0),1),"")</f>
        <v>Comprehensive Agricultural Support Programme Grant</v>
      </c>
      <c r="G224" s="110"/>
      <c r="H224" s="68" t="str">
        <f>IFERROR(INDEX([1]Current!$F$12:$AI$1281,MATCH($G224,[1]Current!$E$12:$E$1281,0),MATCH($O218,[1]Current!$F$5:$AI$5,0)),IFERROR(INDEX([1]Infrastructure!$F$12:$AF$1281,MATCH($G224,[1]Infrastructure!$E$12:$E$1281,0),MATCH($O218,[1]Infrastructure!$F$5:$AF$5,0)),IFERROR(INDEX('[1]Allocations-in-Kind'!$F$12:$AI$1281,MATCH($G224,'[1]Allocations-in-Kind'!$E$12:$E$1281,0),MATCH($O218,'[1]Allocations-in-Kind'!$F$5:$AI$5,0)),"")))</f>
        <v/>
      </c>
      <c r="I224" s="68" t="str">
        <f>IFERROR(INDEX([1]Current!$F$12:$AI$1281,MATCH($G224,[1]Current!$E$12:$E$1281,0),MATCH($O218,[1]Current!$F$5:$AI$5,0)+1),IFERROR(INDEX([1]Infrastructure!$F$12:$AF$1281,MATCH($G224,[1]Infrastructure!$E$12:$E$1281,0),MATCH($O218,[1]Infrastructure!$F$5:$AF$5,0)+1),IFERROR(INDEX('[1]Allocations-in-Kind'!$F$12:$AI$1281,MATCH($G224,'[1]Allocations-in-Kind'!$E$12:$E$1281,0),MATCH($O218,'[1]Allocations-in-Kind'!$F$5:$AI$5,0)+1),"")))</f>
        <v/>
      </c>
      <c r="J224" s="68" t="str">
        <f>IFERROR(INDEX([1]Current!$F$12:$AI$1281,MATCH($G224,[1]Current!$E$12:$E$1281,0),MATCH($O218,[1]Current!$F$5:$AI$5,0)+2),IFERROR(INDEX([1]Infrastructure!$F$12:$AF$1281,MATCH($G224,[1]Infrastructure!$E$12:$E$1281,0),MATCH($O218,[1]Infrastructure!$F$5:$AF$5,0)+2),IFERROR(INDEX('[1]Allocations-in-Kind'!$F$12:$AI$1281,MATCH($G224,'[1]Allocations-in-Kind'!$E$12:$E$1281,0),MATCH($O218,'[1]Allocations-in-Kind'!$F$5:$AI$5,0)+2),"")))</f>
        <v/>
      </c>
      <c r="M224" s="109">
        <f t="shared" ref="M224" si="190">IF(LEN(D218)&gt;2,IF(LEN(G224)&gt;2,1,0),0)</f>
        <v>0</v>
      </c>
    </row>
    <row r="225" spans="2:19" ht="15" hidden="1" customHeight="1" x14ac:dyDescent="0.2">
      <c r="C225" s="186"/>
      <c r="D225" s="188"/>
      <c r="E225" s="202" t="str">
        <f>IFERROR(INDEX([1]Settings!$AE$4:$BF$200,MATCH($A225,[1]Settings!$AK$4:$AK$200,0),1),"")</f>
        <v>Comprehensive Agricultural Support Programme Grant</v>
      </c>
      <c r="F225" s="203" t="str">
        <f>IFERROR(INDEX([1]Settings!$AE$4:$BF$200,MATCH($A225,[1]Settings!$AK$4:$AK$200,0),1),"")</f>
        <v>Comprehensive Agricultural Support Programme Grant</v>
      </c>
      <c r="G225" s="110"/>
      <c r="H225" s="68" t="str">
        <f>IFERROR(INDEX([1]Current!$F$12:$AI$1281,MATCH($G225,[1]Current!$E$12:$E$1281,0),MATCH($O218,[1]Current!$F$5:$AI$5,0)),IFERROR(INDEX([1]Infrastructure!$F$12:$AF$1281,MATCH($G225,[1]Infrastructure!$E$12:$E$1281,0),MATCH($O218,[1]Infrastructure!$F$5:$AF$5,0)),IFERROR(INDEX('[1]Allocations-in-Kind'!$F$12:$AI$1281,MATCH($G225,'[1]Allocations-in-Kind'!$E$12:$E$1281,0),MATCH($O218,'[1]Allocations-in-Kind'!$F$5:$AI$5,0)),"")))</f>
        <v/>
      </c>
      <c r="I225" s="68" t="str">
        <f>IFERROR(INDEX([1]Current!$F$12:$AI$1281,MATCH($G225,[1]Current!$E$12:$E$1281,0),MATCH($O218,[1]Current!$F$5:$AI$5,0)+1),IFERROR(INDEX([1]Infrastructure!$F$12:$AF$1281,MATCH($G225,[1]Infrastructure!$E$12:$E$1281,0),MATCH($O218,[1]Infrastructure!$F$5:$AF$5,0)+1),IFERROR(INDEX('[1]Allocations-in-Kind'!$F$12:$AI$1281,MATCH($G225,'[1]Allocations-in-Kind'!$E$12:$E$1281,0),MATCH($O218,'[1]Allocations-in-Kind'!$F$5:$AI$5,0)+1),"")))</f>
        <v/>
      </c>
      <c r="J225" s="68" t="str">
        <f>IFERROR(INDEX([1]Current!$F$12:$AI$1281,MATCH($G225,[1]Current!$E$12:$E$1281,0),MATCH($O218,[1]Current!$F$5:$AI$5,0)+2),IFERROR(INDEX([1]Infrastructure!$F$12:$AF$1281,MATCH($G225,[1]Infrastructure!$E$12:$E$1281,0),MATCH($O218,[1]Infrastructure!$F$5:$AF$5,0)+2),IFERROR(INDEX('[1]Allocations-in-Kind'!$F$12:$AI$1281,MATCH($G225,'[1]Allocations-in-Kind'!$E$12:$E$1281,0),MATCH($O218,'[1]Allocations-in-Kind'!$F$5:$AI$5,0)+2),"")))</f>
        <v/>
      </c>
      <c r="M225" s="109">
        <f t="shared" ref="M225" si="191">IF(LEN(D218)&gt;2,IF(LEN(G225)&gt;2,1,0),0)</f>
        <v>0</v>
      </c>
    </row>
    <row r="226" spans="2:19" ht="15" hidden="1" customHeight="1" x14ac:dyDescent="0.2">
      <c r="C226" s="186"/>
      <c r="D226" s="188"/>
      <c r="E226" s="202" t="str">
        <f>IFERROR(INDEX([1]Settings!$AE$4:$BF$200,MATCH($A226,[1]Settings!$AK$4:$AK$200,0),1),"")</f>
        <v>Comprehensive Agricultural Support Programme Grant</v>
      </c>
      <c r="F226" s="203" t="str">
        <f>IFERROR(INDEX([1]Settings!$AE$4:$BF$200,MATCH($A226,[1]Settings!$AK$4:$AK$200,0),1),"")</f>
        <v>Comprehensive Agricultural Support Programme Grant</v>
      </c>
      <c r="G226" s="110"/>
      <c r="H226" s="68" t="str">
        <f>IFERROR(INDEX([1]Current!$F$12:$AI$1281,MATCH($G226,[1]Current!$E$12:$E$1281,0),MATCH($O218,[1]Current!$F$5:$AI$5,0)),IFERROR(INDEX([1]Infrastructure!$F$12:$AF$1281,MATCH($G226,[1]Infrastructure!$E$12:$E$1281,0),MATCH($O218,[1]Infrastructure!$F$5:$AF$5,0)),IFERROR(INDEX('[1]Allocations-in-Kind'!$F$12:$AI$1281,MATCH($G226,'[1]Allocations-in-Kind'!$E$12:$E$1281,0),MATCH($O218,'[1]Allocations-in-Kind'!$F$5:$AI$5,0)),"")))</f>
        <v/>
      </c>
      <c r="I226" s="68" t="str">
        <f>IFERROR(INDEX([1]Current!$F$12:$AI$1281,MATCH($G226,[1]Current!$E$12:$E$1281,0),MATCH($O218,[1]Current!$F$5:$AI$5,0)+1),IFERROR(INDEX([1]Infrastructure!$F$12:$AF$1281,MATCH($G226,[1]Infrastructure!$E$12:$E$1281,0),MATCH($O218,[1]Infrastructure!$F$5:$AF$5,0)+1),IFERROR(INDEX('[1]Allocations-in-Kind'!$F$12:$AI$1281,MATCH($G226,'[1]Allocations-in-Kind'!$E$12:$E$1281,0),MATCH($O218,'[1]Allocations-in-Kind'!$F$5:$AI$5,0)+1),"")))</f>
        <v/>
      </c>
      <c r="J226" s="68" t="str">
        <f>IFERROR(INDEX([1]Current!$F$12:$AI$1281,MATCH($G226,[1]Current!$E$12:$E$1281,0),MATCH($O218,[1]Current!$F$5:$AI$5,0)+2),IFERROR(INDEX([1]Infrastructure!$F$12:$AF$1281,MATCH($G226,[1]Infrastructure!$E$12:$E$1281,0),MATCH($O218,[1]Infrastructure!$F$5:$AF$5,0)+2),IFERROR(INDEX('[1]Allocations-in-Kind'!$F$12:$AI$1281,MATCH($G226,'[1]Allocations-in-Kind'!$E$12:$E$1281,0),MATCH($O218,'[1]Allocations-in-Kind'!$F$5:$AI$5,0)+2),"")))</f>
        <v/>
      </c>
      <c r="M226" s="109">
        <f t="shared" ref="M226" si="192">IF(LEN(D218)&gt;2,IF(LEN(G226)&gt;2,1,0),0)</f>
        <v>0</v>
      </c>
    </row>
    <row r="227" spans="2:19" ht="15" hidden="1" customHeight="1" x14ac:dyDescent="0.2">
      <c r="C227" s="186"/>
      <c r="D227" s="188"/>
      <c r="E227" s="202" t="str">
        <f>IFERROR(INDEX([1]Settings!$AE$4:$BF$200,MATCH($A227,[1]Settings!$AK$4:$AK$200,0),1),"")</f>
        <v>Comprehensive Agricultural Support Programme Grant</v>
      </c>
      <c r="F227" s="203" t="str">
        <f>IFERROR(INDEX([1]Settings!$AE$4:$BF$200,MATCH($A227,[1]Settings!$AK$4:$AK$200,0),1),"")</f>
        <v>Comprehensive Agricultural Support Programme Grant</v>
      </c>
      <c r="G227" s="110"/>
      <c r="H227" s="68" t="str">
        <f>IFERROR(INDEX([1]Current!$F$12:$AI$1281,MATCH($G227,[1]Current!$E$12:$E$1281,0),MATCH($O218,[1]Current!$F$5:$AI$5,0)),IFERROR(INDEX([1]Infrastructure!$F$12:$AF$1281,MATCH($G227,[1]Infrastructure!$E$12:$E$1281,0),MATCH($O218,[1]Infrastructure!$F$5:$AF$5,0)),IFERROR(INDEX('[1]Allocations-in-Kind'!$F$12:$AI$1281,MATCH($G227,'[1]Allocations-in-Kind'!$E$12:$E$1281,0),MATCH($O218,'[1]Allocations-in-Kind'!$F$5:$AI$5,0)),"")))</f>
        <v/>
      </c>
      <c r="I227" s="68" t="str">
        <f>IFERROR(INDEX([1]Current!$F$12:$AI$1281,MATCH($G227,[1]Current!$E$12:$E$1281,0),MATCH($O218,[1]Current!$F$5:$AI$5,0)+1),IFERROR(INDEX([1]Infrastructure!$F$12:$AF$1281,MATCH($G227,[1]Infrastructure!$E$12:$E$1281,0),MATCH($O218,[1]Infrastructure!$F$5:$AF$5,0)+1),IFERROR(INDEX('[1]Allocations-in-Kind'!$F$12:$AI$1281,MATCH($G227,'[1]Allocations-in-Kind'!$E$12:$E$1281,0),MATCH($O218,'[1]Allocations-in-Kind'!$F$5:$AI$5,0)+1),"")))</f>
        <v/>
      </c>
      <c r="J227" s="68" t="str">
        <f>IFERROR(INDEX([1]Current!$F$12:$AI$1281,MATCH($G227,[1]Current!$E$12:$E$1281,0),MATCH($O218,[1]Current!$F$5:$AI$5,0)+2),IFERROR(INDEX([1]Infrastructure!$F$12:$AF$1281,MATCH($G227,[1]Infrastructure!$E$12:$E$1281,0),MATCH($O218,[1]Infrastructure!$F$5:$AF$5,0)+2),IFERROR(INDEX('[1]Allocations-in-Kind'!$F$12:$AI$1281,MATCH($G227,'[1]Allocations-in-Kind'!$E$12:$E$1281,0),MATCH($O218,'[1]Allocations-in-Kind'!$F$5:$AI$5,0)+2),"")))</f>
        <v/>
      </c>
      <c r="M227" s="109">
        <f t="shared" ref="M227" si="193">IF(LEN(D$9)&gt;2,IF(LEN(G227)&gt;2,1,0),0)</f>
        <v>0</v>
      </c>
    </row>
    <row r="228" spans="2:19" ht="15" hidden="1" customHeight="1" x14ac:dyDescent="0.2">
      <c r="C228" s="186"/>
      <c r="D228" s="189"/>
      <c r="E228" s="204" t="str">
        <f>IFERROR(INDEX([1]Settings!$AE$4:$BF$200,MATCH($A228,[1]Settings!$AK$4:$AK$200,0),1),"")</f>
        <v>Comprehensive Agricultural Support Programme Grant</v>
      </c>
      <c r="F228" s="205" t="str">
        <f>IFERROR(INDEX([1]Settings!$AE$4:$BF$200,MATCH($A228,[1]Settings!$AK$4:$AK$200,0),1),"")</f>
        <v>Comprehensive Agricultural Support Programme Grant</v>
      </c>
      <c r="G228" s="111" t="s">
        <v>10</v>
      </c>
      <c r="H228" s="112">
        <f>SUM(H218:H227)</f>
        <v>0</v>
      </c>
      <c r="I228" s="112">
        <f>SUM(I218:I227)</f>
        <v>0</v>
      </c>
      <c r="J228" s="112">
        <f>SUM(J218:J227)</f>
        <v>0</v>
      </c>
      <c r="M228" s="109">
        <f t="shared" ref="M228" si="194">M218</f>
        <v>0</v>
      </c>
    </row>
    <row r="229" spans="2:19" ht="15" customHeight="1" x14ac:dyDescent="0.2"/>
    <row r="230" spans="2:19" ht="15" customHeight="1" x14ac:dyDescent="0.2"/>
    <row r="231" spans="2:19" ht="15" customHeight="1" x14ac:dyDescent="0.2"/>
    <row r="232" spans="2:19" ht="15" customHeight="1" x14ac:dyDescent="0.2"/>
    <row r="233" spans="2:19" ht="15" customHeight="1" x14ac:dyDescent="0.2"/>
    <row r="234" spans="2:19" ht="15" customHeight="1" x14ac:dyDescent="0.2"/>
    <row r="235" spans="2:19" ht="15" customHeight="1" x14ac:dyDescent="0.2"/>
    <row r="236" spans="2:19" s="104" customFormat="1" ht="15" customHeight="1" x14ac:dyDescent="0.2">
      <c r="B236" s="105"/>
      <c r="C236" s="99"/>
      <c r="D236" s="105"/>
      <c r="E236" s="105"/>
      <c r="F236" s="105"/>
      <c r="G236" s="105"/>
      <c r="H236" s="105"/>
      <c r="I236" s="105"/>
      <c r="J236" s="105"/>
      <c r="K236" s="105"/>
      <c r="L236" s="105"/>
      <c r="M236" s="109"/>
      <c r="N236" s="105"/>
      <c r="O236" s="105"/>
      <c r="P236" s="105"/>
      <c r="Q236" s="105"/>
      <c r="R236" s="105"/>
      <c r="S236" s="105"/>
    </row>
    <row r="237" spans="2:19" s="104" customFormat="1" ht="15" customHeight="1" x14ac:dyDescent="0.2">
      <c r="B237" s="105"/>
      <c r="C237" s="99"/>
      <c r="D237" s="105"/>
      <c r="E237" s="105"/>
      <c r="F237" s="105"/>
      <c r="G237" s="105"/>
      <c r="H237" s="105"/>
      <c r="I237" s="105"/>
      <c r="J237" s="105"/>
      <c r="K237" s="105"/>
      <c r="L237" s="105"/>
      <c r="M237" s="109"/>
      <c r="N237" s="105"/>
      <c r="O237" s="105"/>
      <c r="P237" s="105"/>
      <c r="Q237" s="105"/>
      <c r="R237" s="105"/>
      <c r="S237" s="105"/>
    </row>
    <row r="238" spans="2:19" s="104" customFormat="1" ht="15" customHeight="1" x14ac:dyDescent="0.2">
      <c r="B238" s="105"/>
      <c r="C238" s="99"/>
      <c r="D238" s="105"/>
      <c r="E238" s="105"/>
      <c r="F238" s="105"/>
      <c r="G238" s="105"/>
      <c r="H238" s="105"/>
      <c r="I238" s="105"/>
      <c r="J238" s="105"/>
      <c r="K238" s="105"/>
      <c r="L238" s="105"/>
      <c r="M238" s="109"/>
      <c r="N238" s="105"/>
      <c r="O238" s="105"/>
      <c r="P238" s="105"/>
      <c r="Q238" s="105"/>
      <c r="R238" s="105"/>
      <c r="S238" s="105"/>
    </row>
    <row r="239" spans="2:19" s="104" customFormat="1" ht="15" customHeight="1" x14ac:dyDescent="0.2">
      <c r="B239" s="105"/>
      <c r="C239" s="99"/>
      <c r="D239" s="105"/>
      <c r="E239" s="105"/>
      <c r="F239" s="105"/>
      <c r="G239" s="105"/>
      <c r="H239" s="105"/>
      <c r="I239" s="105"/>
      <c r="J239" s="105"/>
      <c r="K239" s="105"/>
      <c r="L239" s="105"/>
      <c r="M239" s="109"/>
      <c r="N239" s="105"/>
      <c r="O239" s="105"/>
      <c r="P239" s="105"/>
      <c r="Q239" s="105"/>
      <c r="R239" s="105"/>
      <c r="S239" s="105"/>
    </row>
    <row r="240" spans="2:19" s="104" customFormat="1" ht="15" customHeight="1" x14ac:dyDescent="0.2">
      <c r="B240" s="105"/>
      <c r="C240" s="99"/>
      <c r="D240" s="105"/>
      <c r="E240" s="105"/>
      <c r="F240" s="105"/>
      <c r="G240" s="105"/>
      <c r="H240" s="105"/>
      <c r="I240" s="105"/>
      <c r="J240" s="105"/>
      <c r="K240" s="105"/>
      <c r="L240" s="105"/>
      <c r="M240" s="109"/>
      <c r="N240" s="105"/>
      <c r="O240" s="105"/>
      <c r="P240" s="105"/>
      <c r="Q240" s="105"/>
      <c r="R240" s="105"/>
      <c r="S240" s="105"/>
    </row>
    <row r="241" spans="2:19" s="104" customFormat="1" ht="15" customHeight="1" x14ac:dyDescent="0.2">
      <c r="B241" s="105"/>
      <c r="C241" s="99"/>
      <c r="D241" s="105"/>
      <c r="E241" s="105"/>
      <c r="F241" s="105"/>
      <c r="G241" s="105"/>
      <c r="H241" s="105"/>
      <c r="I241" s="105"/>
      <c r="J241" s="105"/>
      <c r="K241" s="105"/>
      <c r="L241" s="105"/>
      <c r="M241" s="109"/>
      <c r="N241" s="105"/>
      <c r="O241" s="105"/>
      <c r="P241" s="105"/>
      <c r="Q241" s="105"/>
      <c r="R241" s="105"/>
      <c r="S241" s="105"/>
    </row>
    <row r="242" spans="2:19" s="104" customFormat="1" ht="15" customHeight="1" x14ac:dyDescent="0.2">
      <c r="B242" s="105"/>
      <c r="C242" s="99"/>
      <c r="D242" s="105"/>
      <c r="E242" s="105"/>
      <c r="F242" s="105"/>
      <c r="G242" s="105"/>
      <c r="H242" s="105"/>
      <c r="I242" s="105"/>
      <c r="J242" s="105"/>
      <c r="K242" s="105"/>
      <c r="L242" s="105"/>
      <c r="M242" s="109"/>
      <c r="N242" s="105"/>
      <c r="O242" s="105"/>
      <c r="P242" s="105"/>
      <c r="Q242" s="105"/>
      <c r="R242" s="105"/>
      <c r="S242" s="105"/>
    </row>
    <row r="243" spans="2:19" s="104" customFormat="1" ht="15" customHeight="1" x14ac:dyDescent="0.2">
      <c r="B243" s="105"/>
      <c r="C243" s="99"/>
      <c r="D243" s="105"/>
      <c r="E243" s="105"/>
      <c r="F243" s="105"/>
      <c r="G243" s="105"/>
      <c r="H243" s="105"/>
      <c r="I243" s="105"/>
      <c r="J243" s="105"/>
      <c r="K243" s="105"/>
      <c r="L243" s="105"/>
      <c r="M243" s="109"/>
      <c r="N243" s="105"/>
      <c r="O243" s="105"/>
      <c r="P243" s="105"/>
      <c r="Q243" s="105"/>
      <c r="R243" s="105"/>
      <c r="S243" s="105"/>
    </row>
    <row r="244" spans="2:19" s="104" customFormat="1" ht="15" customHeight="1" x14ac:dyDescent="0.2">
      <c r="B244" s="105"/>
      <c r="C244" s="99"/>
      <c r="D244" s="105"/>
      <c r="E244" s="105"/>
      <c r="F244" s="105"/>
      <c r="G244" s="105"/>
      <c r="H244" s="105"/>
      <c r="I244" s="105"/>
      <c r="J244" s="105"/>
      <c r="K244" s="105"/>
      <c r="L244" s="105"/>
      <c r="M244" s="109"/>
      <c r="N244" s="105"/>
      <c r="O244" s="105"/>
      <c r="P244" s="105"/>
      <c r="Q244" s="105"/>
      <c r="R244" s="105"/>
      <c r="S244" s="105"/>
    </row>
    <row r="245" spans="2:19" s="104" customFormat="1" ht="15" customHeight="1" x14ac:dyDescent="0.2">
      <c r="B245" s="105"/>
      <c r="C245" s="99"/>
      <c r="D245" s="105"/>
      <c r="E245" s="105"/>
      <c r="F245" s="105"/>
      <c r="G245" s="105"/>
      <c r="H245" s="105"/>
      <c r="I245" s="105"/>
      <c r="J245" s="105"/>
      <c r="K245" s="105"/>
      <c r="L245" s="105"/>
      <c r="M245" s="109"/>
      <c r="N245" s="105"/>
      <c r="O245" s="105"/>
      <c r="P245" s="105"/>
      <c r="Q245" s="105"/>
      <c r="R245" s="105"/>
      <c r="S245" s="105"/>
    </row>
    <row r="246" spans="2:19" s="104" customFormat="1" ht="15" customHeight="1" x14ac:dyDescent="0.2">
      <c r="B246" s="105"/>
      <c r="C246" s="99"/>
      <c r="D246" s="105"/>
      <c r="E246" s="105"/>
      <c r="F246" s="105"/>
      <c r="G246" s="105"/>
      <c r="H246" s="105"/>
      <c r="I246" s="105"/>
      <c r="J246" s="105"/>
      <c r="K246" s="105"/>
      <c r="L246" s="105"/>
      <c r="M246" s="109"/>
      <c r="N246" s="105"/>
      <c r="O246" s="105"/>
      <c r="P246" s="105"/>
      <c r="Q246" s="105"/>
      <c r="R246" s="105"/>
      <c r="S246" s="105"/>
    </row>
    <row r="247" spans="2:19" s="104" customFormat="1" ht="15" customHeight="1" x14ac:dyDescent="0.2">
      <c r="B247" s="105"/>
      <c r="C247" s="99"/>
      <c r="D247" s="105"/>
      <c r="E247" s="105"/>
      <c r="F247" s="105"/>
      <c r="G247" s="105"/>
      <c r="H247" s="105"/>
      <c r="I247" s="105"/>
      <c r="J247" s="105"/>
      <c r="K247" s="105"/>
      <c r="L247" s="105"/>
      <c r="M247" s="109"/>
      <c r="N247" s="105"/>
      <c r="O247" s="105"/>
      <c r="P247" s="105"/>
      <c r="Q247" s="105"/>
      <c r="R247" s="105"/>
      <c r="S247" s="105"/>
    </row>
    <row r="248" spans="2:19" s="104" customFormat="1" ht="15" customHeight="1" x14ac:dyDescent="0.2">
      <c r="B248" s="105"/>
      <c r="C248" s="99"/>
      <c r="D248" s="105"/>
      <c r="E248" s="105"/>
      <c r="F248" s="105"/>
      <c r="G248" s="105"/>
      <c r="H248" s="105"/>
      <c r="I248" s="105"/>
      <c r="J248" s="105"/>
      <c r="K248" s="105"/>
      <c r="L248" s="105"/>
      <c r="M248" s="109"/>
      <c r="N248" s="105"/>
      <c r="O248" s="105"/>
      <c r="P248" s="105"/>
      <c r="Q248" s="105"/>
      <c r="R248" s="105"/>
      <c r="S248" s="105"/>
    </row>
    <row r="249" spans="2:19" s="104" customFormat="1" ht="15" customHeight="1" x14ac:dyDescent="0.2">
      <c r="B249" s="105"/>
      <c r="C249" s="99"/>
      <c r="D249" s="105"/>
      <c r="E249" s="105"/>
      <c r="F249" s="105"/>
      <c r="G249" s="105"/>
      <c r="H249" s="105"/>
      <c r="I249" s="105"/>
      <c r="J249" s="105"/>
      <c r="K249" s="105"/>
      <c r="L249" s="105"/>
      <c r="M249" s="109"/>
      <c r="N249" s="105"/>
      <c r="O249" s="105"/>
      <c r="P249" s="105"/>
      <c r="Q249" s="105"/>
      <c r="R249" s="105"/>
      <c r="S249" s="105"/>
    </row>
    <row r="250" spans="2:19" s="104" customFormat="1" ht="15" customHeight="1" x14ac:dyDescent="0.2">
      <c r="B250" s="105"/>
      <c r="C250" s="99"/>
      <c r="D250" s="105"/>
      <c r="E250" s="105"/>
      <c r="F250" s="105"/>
      <c r="G250" s="105"/>
      <c r="H250" s="105"/>
      <c r="I250" s="105"/>
      <c r="J250" s="105"/>
      <c r="K250" s="105"/>
      <c r="L250" s="105"/>
      <c r="M250" s="109"/>
      <c r="N250" s="105"/>
      <c r="O250" s="105"/>
      <c r="P250" s="105"/>
      <c r="Q250" s="105"/>
      <c r="R250" s="105"/>
      <c r="S250" s="105"/>
    </row>
    <row r="251" spans="2:19" s="104" customFormat="1" ht="15" customHeight="1" x14ac:dyDescent="0.2">
      <c r="B251" s="105"/>
      <c r="C251" s="99"/>
      <c r="D251" s="105"/>
      <c r="E251" s="105"/>
      <c r="F251" s="105"/>
      <c r="G251" s="105"/>
      <c r="H251" s="105"/>
      <c r="I251" s="105"/>
      <c r="J251" s="105"/>
      <c r="K251" s="105"/>
      <c r="L251" s="105"/>
      <c r="M251" s="109"/>
      <c r="N251" s="105"/>
      <c r="O251" s="105"/>
      <c r="P251" s="105"/>
      <c r="Q251" s="105"/>
      <c r="R251" s="105"/>
      <c r="S251" s="105"/>
    </row>
    <row r="252" spans="2:19" s="104" customFormat="1" ht="15" customHeight="1" x14ac:dyDescent="0.2">
      <c r="B252" s="105"/>
      <c r="C252" s="99"/>
      <c r="D252" s="105"/>
      <c r="E252" s="105"/>
      <c r="F252" s="105"/>
      <c r="G252" s="105"/>
      <c r="H252" s="105"/>
      <c r="I252" s="105"/>
      <c r="J252" s="105"/>
      <c r="K252" s="105"/>
      <c r="L252" s="105"/>
      <c r="M252" s="109"/>
      <c r="N252" s="105"/>
      <c r="O252" s="105"/>
      <c r="P252" s="105"/>
      <c r="Q252" s="105"/>
      <c r="R252" s="105"/>
      <c r="S252" s="105"/>
    </row>
    <row r="253" spans="2:19" s="104" customFormat="1" ht="15" customHeight="1" x14ac:dyDescent="0.2">
      <c r="B253" s="105"/>
      <c r="C253" s="99"/>
      <c r="D253" s="105"/>
      <c r="E253" s="105"/>
      <c r="F253" s="105"/>
      <c r="G253" s="105"/>
      <c r="H253" s="105"/>
      <c r="I253" s="105"/>
      <c r="J253" s="105"/>
      <c r="K253" s="105"/>
      <c r="L253" s="105"/>
      <c r="M253" s="109"/>
      <c r="N253" s="105"/>
      <c r="O253" s="105"/>
      <c r="P253" s="105"/>
      <c r="Q253" s="105"/>
      <c r="R253" s="105"/>
      <c r="S253" s="105"/>
    </row>
    <row r="254" spans="2:19" s="104" customFormat="1" ht="15" customHeight="1" x14ac:dyDescent="0.2">
      <c r="B254" s="105"/>
      <c r="C254" s="99"/>
      <c r="D254" s="105"/>
      <c r="E254" s="105"/>
      <c r="F254" s="105"/>
      <c r="G254" s="105"/>
      <c r="H254" s="105"/>
      <c r="I254" s="105"/>
      <c r="J254" s="105"/>
      <c r="K254" s="105"/>
      <c r="L254" s="105"/>
      <c r="M254" s="109"/>
      <c r="N254" s="105"/>
      <c r="O254" s="105"/>
      <c r="P254" s="105"/>
      <c r="Q254" s="105"/>
      <c r="R254" s="105"/>
      <c r="S254" s="105"/>
    </row>
    <row r="255" spans="2:19" s="104" customFormat="1" ht="15" customHeight="1" x14ac:dyDescent="0.2">
      <c r="B255" s="105"/>
      <c r="C255" s="99"/>
      <c r="D255" s="105"/>
      <c r="E255" s="105"/>
      <c r="F255" s="105"/>
      <c r="G255" s="105"/>
      <c r="H255" s="105"/>
      <c r="I255" s="105"/>
      <c r="J255" s="105"/>
      <c r="K255" s="105"/>
      <c r="L255" s="105"/>
      <c r="M255" s="109"/>
      <c r="N255" s="105"/>
      <c r="O255" s="105"/>
      <c r="P255" s="105"/>
      <c r="Q255" s="105"/>
      <c r="R255" s="105"/>
      <c r="S255" s="105"/>
    </row>
    <row r="256" spans="2:19" s="104" customFormat="1" ht="15" customHeight="1" x14ac:dyDescent="0.2">
      <c r="B256" s="105"/>
      <c r="C256" s="99"/>
      <c r="D256" s="105"/>
      <c r="E256" s="105"/>
      <c r="F256" s="105"/>
      <c r="G256" s="105"/>
      <c r="H256" s="105"/>
      <c r="I256" s="105"/>
      <c r="J256" s="105"/>
      <c r="K256" s="105"/>
      <c r="L256" s="105"/>
      <c r="M256" s="109"/>
      <c r="N256" s="105"/>
      <c r="O256" s="105"/>
      <c r="P256" s="105"/>
      <c r="Q256" s="105"/>
      <c r="R256" s="105"/>
      <c r="S256" s="105"/>
    </row>
    <row r="257" spans="2:19" s="104" customFormat="1" ht="15" customHeight="1" x14ac:dyDescent="0.2">
      <c r="B257" s="105"/>
      <c r="C257" s="99"/>
      <c r="D257" s="105"/>
      <c r="E257" s="105"/>
      <c r="F257" s="105"/>
      <c r="G257" s="105"/>
      <c r="H257" s="105"/>
      <c r="I257" s="105"/>
      <c r="J257" s="105"/>
      <c r="K257" s="105"/>
      <c r="L257" s="105"/>
      <c r="M257" s="109"/>
      <c r="N257" s="105"/>
      <c r="O257" s="105"/>
      <c r="P257" s="105"/>
      <c r="Q257" s="105"/>
      <c r="R257" s="105"/>
      <c r="S257" s="105"/>
    </row>
    <row r="258" spans="2:19" s="104" customFormat="1" ht="15" customHeight="1" x14ac:dyDescent="0.2">
      <c r="B258" s="105"/>
      <c r="C258" s="99"/>
      <c r="D258" s="105"/>
      <c r="E258" s="105"/>
      <c r="F258" s="105"/>
      <c r="G258" s="105"/>
      <c r="H258" s="105"/>
      <c r="I258" s="105"/>
      <c r="J258" s="105"/>
      <c r="K258" s="105"/>
      <c r="L258" s="105"/>
      <c r="M258" s="109"/>
      <c r="N258" s="105"/>
      <c r="O258" s="105"/>
      <c r="P258" s="105"/>
      <c r="Q258" s="105"/>
      <c r="R258" s="105"/>
      <c r="S258" s="105"/>
    </row>
    <row r="259" spans="2:19" s="104" customFormat="1" ht="15" customHeight="1" x14ac:dyDescent="0.2">
      <c r="B259" s="105"/>
      <c r="C259" s="99"/>
      <c r="D259" s="105"/>
      <c r="E259" s="105"/>
      <c r="F259" s="105"/>
      <c r="G259" s="105"/>
      <c r="H259" s="105"/>
      <c r="I259" s="105"/>
      <c r="J259" s="105"/>
      <c r="K259" s="105"/>
      <c r="L259" s="105"/>
      <c r="M259" s="109"/>
      <c r="N259" s="105"/>
      <c r="O259" s="105"/>
      <c r="P259" s="105"/>
      <c r="Q259" s="105"/>
      <c r="R259" s="105"/>
      <c r="S259" s="105"/>
    </row>
    <row r="260" spans="2:19" s="104" customFormat="1" ht="15" customHeight="1" x14ac:dyDescent="0.2">
      <c r="B260" s="105"/>
      <c r="C260" s="99"/>
      <c r="D260" s="105"/>
      <c r="E260" s="105"/>
      <c r="F260" s="105"/>
      <c r="G260" s="105"/>
      <c r="H260" s="105"/>
      <c r="I260" s="105"/>
      <c r="J260" s="105"/>
      <c r="K260" s="105"/>
      <c r="L260" s="105"/>
      <c r="M260" s="109"/>
      <c r="N260" s="105"/>
      <c r="O260" s="105"/>
      <c r="P260" s="105"/>
      <c r="Q260" s="105"/>
      <c r="R260" s="105"/>
      <c r="S260" s="105"/>
    </row>
    <row r="261" spans="2:19" s="104" customFormat="1" ht="15" customHeight="1" x14ac:dyDescent="0.2">
      <c r="B261" s="105"/>
      <c r="C261" s="99"/>
      <c r="D261" s="105"/>
      <c r="E261" s="105"/>
      <c r="F261" s="105"/>
      <c r="G261" s="105"/>
      <c r="H261" s="105"/>
      <c r="I261" s="105"/>
      <c r="J261" s="105"/>
      <c r="K261" s="105"/>
      <c r="L261" s="105"/>
      <c r="M261" s="109"/>
      <c r="N261" s="105"/>
      <c r="O261" s="105"/>
      <c r="P261" s="105"/>
      <c r="Q261" s="105"/>
      <c r="R261" s="105"/>
      <c r="S261" s="105"/>
    </row>
    <row r="262" spans="2:19" s="104" customFormat="1" ht="15" customHeight="1" x14ac:dyDescent="0.2">
      <c r="B262" s="105"/>
      <c r="C262" s="99"/>
      <c r="D262" s="105"/>
      <c r="E262" s="105"/>
      <c r="F262" s="105"/>
      <c r="G262" s="105"/>
      <c r="H262" s="105"/>
      <c r="I262" s="105"/>
      <c r="J262" s="105"/>
      <c r="K262" s="105"/>
      <c r="L262" s="105"/>
      <c r="M262" s="109"/>
      <c r="N262" s="105"/>
      <c r="O262" s="105"/>
      <c r="P262" s="105"/>
      <c r="Q262" s="105"/>
      <c r="R262" s="105"/>
      <c r="S262" s="105"/>
    </row>
    <row r="263" spans="2:19" s="104" customFormat="1" ht="15" customHeight="1" x14ac:dyDescent="0.2">
      <c r="B263" s="105"/>
      <c r="C263" s="99"/>
      <c r="D263" s="105"/>
      <c r="E263" s="105"/>
      <c r="F263" s="105"/>
      <c r="G263" s="105"/>
      <c r="H263" s="105"/>
      <c r="I263" s="105"/>
      <c r="J263" s="105"/>
      <c r="K263" s="105"/>
      <c r="L263" s="105"/>
      <c r="M263" s="109"/>
      <c r="N263" s="105"/>
      <c r="O263" s="105"/>
      <c r="P263" s="105"/>
      <c r="Q263" s="105"/>
      <c r="R263" s="105"/>
      <c r="S263" s="105"/>
    </row>
    <row r="264" spans="2:19" s="104" customFormat="1" ht="15" customHeight="1" x14ac:dyDescent="0.2">
      <c r="B264" s="105"/>
      <c r="C264" s="99"/>
      <c r="D264" s="105"/>
      <c r="E264" s="105"/>
      <c r="F264" s="105"/>
      <c r="G264" s="105"/>
      <c r="H264" s="105"/>
      <c r="I264" s="105"/>
      <c r="J264" s="105"/>
      <c r="K264" s="105"/>
      <c r="L264" s="105"/>
      <c r="M264" s="109"/>
      <c r="N264" s="105"/>
      <c r="O264" s="105"/>
      <c r="P264" s="105"/>
      <c r="Q264" s="105"/>
      <c r="R264" s="105"/>
      <c r="S264" s="105"/>
    </row>
    <row r="265" spans="2:19" s="104" customFormat="1" ht="15" customHeight="1" x14ac:dyDescent="0.2">
      <c r="B265" s="105"/>
      <c r="C265" s="99"/>
      <c r="D265" s="105"/>
      <c r="E265" s="105"/>
      <c r="F265" s="105"/>
      <c r="G265" s="105"/>
      <c r="H265" s="105"/>
      <c r="I265" s="105"/>
      <c r="J265" s="105"/>
      <c r="K265" s="105"/>
      <c r="L265" s="105"/>
      <c r="M265" s="109"/>
      <c r="N265" s="105"/>
      <c r="O265" s="105"/>
      <c r="P265" s="105"/>
      <c r="Q265" s="105"/>
      <c r="R265" s="105"/>
      <c r="S265" s="105"/>
    </row>
    <row r="266" spans="2:19" s="104" customFormat="1" ht="15" customHeight="1" x14ac:dyDescent="0.2">
      <c r="B266" s="105"/>
      <c r="C266" s="99"/>
      <c r="D266" s="105"/>
      <c r="E266" s="105"/>
      <c r="F266" s="105"/>
      <c r="G266" s="105"/>
      <c r="H266" s="105"/>
      <c r="I266" s="105"/>
      <c r="J266" s="105"/>
      <c r="K266" s="105"/>
      <c r="L266" s="105"/>
      <c r="M266" s="109"/>
      <c r="N266" s="105"/>
      <c r="O266" s="105"/>
      <c r="P266" s="105"/>
      <c r="Q266" s="105"/>
      <c r="R266" s="105"/>
      <c r="S266" s="105"/>
    </row>
    <row r="267" spans="2:19" s="104" customFormat="1" ht="15" customHeight="1" x14ac:dyDescent="0.2">
      <c r="B267" s="105"/>
      <c r="C267" s="99"/>
      <c r="D267" s="105"/>
      <c r="E267" s="105"/>
      <c r="F267" s="105"/>
      <c r="G267" s="105"/>
      <c r="H267" s="105"/>
      <c r="I267" s="105"/>
      <c r="J267" s="105"/>
      <c r="K267" s="105"/>
      <c r="L267" s="105"/>
      <c r="M267" s="109"/>
      <c r="N267" s="105"/>
      <c r="O267" s="105"/>
      <c r="P267" s="105"/>
      <c r="Q267" s="105"/>
      <c r="R267" s="105"/>
      <c r="S267" s="105"/>
    </row>
    <row r="268" spans="2:19" s="104" customFormat="1" ht="15" customHeight="1" x14ac:dyDescent="0.2">
      <c r="B268" s="105"/>
      <c r="C268" s="99"/>
      <c r="D268" s="105"/>
      <c r="E268" s="105"/>
      <c r="F268" s="105"/>
      <c r="G268" s="105"/>
      <c r="H268" s="105"/>
      <c r="I268" s="105"/>
      <c r="J268" s="105"/>
      <c r="K268" s="105"/>
      <c r="L268" s="105"/>
      <c r="M268" s="109"/>
      <c r="N268" s="105"/>
      <c r="O268" s="105"/>
      <c r="P268" s="105"/>
      <c r="Q268" s="105"/>
      <c r="R268" s="105"/>
      <c r="S268" s="105"/>
    </row>
    <row r="269" spans="2:19" s="104" customFormat="1" ht="15" customHeight="1" x14ac:dyDescent="0.2">
      <c r="B269" s="105"/>
      <c r="C269" s="99"/>
      <c r="D269" s="105"/>
      <c r="E269" s="105"/>
      <c r="F269" s="105"/>
      <c r="G269" s="105"/>
      <c r="H269" s="105"/>
      <c r="I269" s="105"/>
      <c r="J269" s="105"/>
      <c r="K269" s="105"/>
      <c r="L269" s="105"/>
      <c r="M269" s="109"/>
      <c r="N269" s="105"/>
      <c r="O269" s="105"/>
      <c r="P269" s="105"/>
      <c r="Q269" s="105"/>
      <c r="R269" s="105"/>
      <c r="S269" s="105"/>
    </row>
    <row r="270" spans="2:19" s="104" customFormat="1" ht="15" customHeight="1" x14ac:dyDescent="0.2">
      <c r="B270" s="105"/>
      <c r="C270" s="99"/>
      <c r="D270" s="105"/>
      <c r="E270" s="105"/>
      <c r="F270" s="105"/>
      <c r="G270" s="105"/>
      <c r="H270" s="105"/>
      <c r="I270" s="105"/>
      <c r="J270" s="105"/>
      <c r="K270" s="105"/>
      <c r="L270" s="105"/>
      <c r="M270" s="109"/>
      <c r="N270" s="105"/>
      <c r="O270" s="105"/>
      <c r="P270" s="105"/>
      <c r="Q270" s="105"/>
      <c r="R270" s="105"/>
      <c r="S270" s="105"/>
    </row>
    <row r="271" spans="2:19" s="104" customFormat="1" ht="15" customHeight="1" x14ac:dyDescent="0.2">
      <c r="B271" s="105"/>
      <c r="C271" s="99"/>
      <c r="D271" s="105"/>
      <c r="E271" s="105"/>
      <c r="F271" s="105"/>
      <c r="G271" s="105"/>
      <c r="H271" s="105"/>
      <c r="I271" s="105"/>
      <c r="J271" s="105"/>
      <c r="K271" s="105"/>
      <c r="L271" s="105"/>
      <c r="M271" s="109"/>
      <c r="N271" s="105"/>
      <c r="O271" s="105"/>
      <c r="P271" s="105"/>
      <c r="Q271" s="105"/>
      <c r="R271" s="105"/>
      <c r="S271" s="105"/>
    </row>
    <row r="272" spans="2:19" s="104" customFormat="1" ht="15" customHeight="1" x14ac:dyDescent="0.2">
      <c r="B272" s="105"/>
      <c r="C272" s="99"/>
      <c r="D272" s="105"/>
      <c r="E272" s="105"/>
      <c r="F272" s="105"/>
      <c r="G272" s="105"/>
      <c r="H272" s="105"/>
      <c r="I272" s="105"/>
      <c r="J272" s="105"/>
      <c r="K272" s="105"/>
      <c r="L272" s="105"/>
      <c r="M272" s="109"/>
      <c r="N272" s="105"/>
      <c r="O272" s="105"/>
      <c r="P272" s="105"/>
      <c r="Q272" s="105"/>
      <c r="R272" s="105"/>
      <c r="S272" s="105"/>
    </row>
    <row r="273" spans="2:19" s="104" customFormat="1" ht="15" customHeight="1" x14ac:dyDescent="0.2">
      <c r="B273" s="105"/>
      <c r="C273" s="99"/>
      <c r="D273" s="105"/>
      <c r="E273" s="105"/>
      <c r="F273" s="105"/>
      <c r="G273" s="105"/>
      <c r="H273" s="105"/>
      <c r="I273" s="105"/>
      <c r="J273" s="105"/>
      <c r="K273" s="105"/>
      <c r="L273" s="105"/>
      <c r="M273" s="109"/>
      <c r="N273" s="105"/>
      <c r="O273" s="105"/>
      <c r="P273" s="105"/>
      <c r="Q273" s="105"/>
      <c r="R273" s="105"/>
      <c r="S273" s="105"/>
    </row>
    <row r="274" spans="2:19" s="104" customFormat="1" ht="15" customHeight="1" x14ac:dyDescent="0.2">
      <c r="B274" s="105"/>
      <c r="C274" s="99"/>
      <c r="D274" s="105"/>
      <c r="E274" s="105"/>
      <c r="F274" s="105"/>
      <c r="G274" s="105"/>
      <c r="H274" s="105"/>
      <c r="I274" s="105"/>
      <c r="J274" s="105"/>
      <c r="K274" s="105"/>
      <c r="L274" s="105"/>
      <c r="M274" s="109"/>
      <c r="N274" s="105"/>
      <c r="O274" s="105"/>
      <c r="P274" s="105"/>
      <c r="Q274" s="105"/>
      <c r="R274" s="105"/>
      <c r="S274" s="105"/>
    </row>
    <row r="275" spans="2:19" s="104" customFormat="1" ht="15" customHeight="1" x14ac:dyDescent="0.2">
      <c r="B275" s="105"/>
      <c r="C275" s="99"/>
      <c r="D275" s="105"/>
      <c r="E275" s="105"/>
      <c r="F275" s="105"/>
      <c r="G275" s="105"/>
      <c r="H275" s="105"/>
      <c r="I275" s="105"/>
      <c r="J275" s="105"/>
      <c r="K275" s="105"/>
      <c r="L275" s="105"/>
      <c r="M275" s="109"/>
      <c r="N275" s="105"/>
      <c r="O275" s="105"/>
      <c r="P275" s="105"/>
      <c r="Q275" s="105"/>
      <c r="R275" s="105"/>
      <c r="S275" s="105"/>
    </row>
    <row r="276" spans="2:19" s="104" customFormat="1" ht="15" customHeight="1" x14ac:dyDescent="0.2">
      <c r="B276" s="105"/>
      <c r="C276" s="99"/>
      <c r="D276" s="105"/>
      <c r="E276" s="105"/>
      <c r="F276" s="105"/>
      <c r="G276" s="105"/>
      <c r="H276" s="105"/>
      <c r="I276" s="105"/>
      <c r="J276" s="105"/>
      <c r="K276" s="105"/>
      <c r="L276" s="105"/>
      <c r="M276" s="109"/>
      <c r="N276" s="105"/>
      <c r="O276" s="105"/>
      <c r="P276" s="105"/>
      <c r="Q276" s="105"/>
      <c r="R276" s="105"/>
      <c r="S276" s="105"/>
    </row>
    <row r="277" spans="2:19" s="104" customFormat="1" ht="15" customHeight="1" x14ac:dyDescent="0.2">
      <c r="B277" s="105"/>
      <c r="C277" s="99"/>
      <c r="D277" s="105"/>
      <c r="E277" s="105"/>
      <c r="F277" s="105"/>
      <c r="G277" s="105"/>
      <c r="H277" s="105"/>
      <c r="I277" s="105"/>
      <c r="J277" s="105"/>
      <c r="K277" s="105"/>
      <c r="L277" s="105"/>
      <c r="M277" s="109"/>
      <c r="N277" s="105"/>
      <c r="O277" s="105"/>
      <c r="P277" s="105"/>
      <c r="Q277" s="105"/>
      <c r="R277" s="105"/>
      <c r="S277" s="105"/>
    </row>
    <row r="278" spans="2:19" s="104" customFormat="1" ht="15" customHeight="1" x14ac:dyDescent="0.2">
      <c r="B278" s="105"/>
      <c r="C278" s="99"/>
      <c r="D278" s="105"/>
      <c r="E278" s="105"/>
      <c r="F278" s="105"/>
      <c r="G278" s="105"/>
      <c r="H278" s="105"/>
      <c r="I278" s="105"/>
      <c r="J278" s="105"/>
      <c r="K278" s="105"/>
      <c r="L278" s="105"/>
      <c r="M278" s="109"/>
      <c r="N278" s="105"/>
      <c r="O278" s="105"/>
      <c r="P278" s="105"/>
      <c r="Q278" s="105"/>
      <c r="R278" s="105"/>
      <c r="S278" s="105"/>
    </row>
    <row r="279" spans="2:19" s="104" customFormat="1" ht="15" customHeight="1" x14ac:dyDescent="0.2">
      <c r="B279" s="105"/>
      <c r="C279" s="99"/>
      <c r="D279" s="105"/>
      <c r="E279" s="105"/>
      <c r="F279" s="105"/>
      <c r="G279" s="105"/>
      <c r="H279" s="105"/>
      <c r="I279" s="105"/>
      <c r="J279" s="105"/>
      <c r="K279" s="105"/>
      <c r="L279" s="105"/>
      <c r="M279" s="109"/>
      <c r="N279" s="105"/>
      <c r="O279" s="105"/>
      <c r="P279" s="105"/>
      <c r="Q279" s="105"/>
      <c r="R279" s="105"/>
      <c r="S279" s="105"/>
    </row>
    <row r="280" spans="2:19" s="104" customFormat="1" ht="15" customHeight="1" x14ac:dyDescent="0.2">
      <c r="B280" s="105"/>
      <c r="C280" s="99"/>
      <c r="D280" s="105"/>
      <c r="E280" s="105"/>
      <c r="F280" s="105"/>
      <c r="G280" s="105"/>
      <c r="H280" s="105"/>
      <c r="I280" s="105"/>
      <c r="J280" s="105"/>
      <c r="K280" s="105"/>
      <c r="L280" s="105"/>
      <c r="M280" s="109"/>
      <c r="N280" s="105"/>
      <c r="O280" s="105"/>
      <c r="P280" s="105"/>
      <c r="Q280" s="105"/>
      <c r="R280" s="105"/>
      <c r="S280" s="105"/>
    </row>
    <row r="281" spans="2:19" s="104" customFormat="1" ht="15" customHeight="1" x14ac:dyDescent="0.2">
      <c r="B281" s="105"/>
      <c r="C281" s="99"/>
      <c r="D281" s="105"/>
      <c r="E281" s="105"/>
      <c r="F281" s="105"/>
      <c r="G281" s="105"/>
      <c r="H281" s="105"/>
      <c r="I281" s="105"/>
      <c r="J281" s="105"/>
      <c r="K281" s="105"/>
      <c r="L281" s="105"/>
      <c r="M281" s="109"/>
      <c r="N281" s="105"/>
      <c r="O281" s="105"/>
      <c r="P281" s="105"/>
      <c r="Q281" s="105"/>
      <c r="R281" s="105"/>
      <c r="S281" s="105"/>
    </row>
    <row r="282" spans="2:19" s="104" customFormat="1" ht="15" customHeight="1" x14ac:dyDescent="0.2">
      <c r="B282" s="105"/>
      <c r="C282" s="99"/>
      <c r="D282" s="105"/>
      <c r="E282" s="105"/>
      <c r="F282" s="105"/>
      <c r="G282" s="105"/>
      <c r="H282" s="105"/>
      <c r="I282" s="105"/>
      <c r="J282" s="105"/>
      <c r="K282" s="105"/>
      <c r="L282" s="105"/>
      <c r="M282" s="109"/>
      <c r="N282" s="105"/>
      <c r="O282" s="105"/>
      <c r="P282" s="105"/>
      <c r="Q282" s="105"/>
      <c r="R282" s="105"/>
      <c r="S282" s="105"/>
    </row>
    <row r="283" spans="2:19" s="104" customFormat="1" ht="15" customHeight="1" x14ac:dyDescent="0.2">
      <c r="B283" s="105"/>
      <c r="C283" s="99"/>
      <c r="D283" s="105"/>
      <c r="E283" s="105"/>
      <c r="F283" s="105"/>
      <c r="G283" s="105"/>
      <c r="H283" s="105"/>
      <c r="I283" s="105"/>
      <c r="J283" s="105"/>
      <c r="K283" s="105"/>
      <c r="L283" s="105"/>
      <c r="M283" s="109"/>
      <c r="N283" s="105"/>
      <c r="O283" s="105"/>
      <c r="P283" s="105"/>
      <c r="Q283" s="105"/>
      <c r="R283" s="105"/>
      <c r="S283" s="105"/>
    </row>
    <row r="284" spans="2:19" s="104" customFormat="1" ht="15" customHeight="1" x14ac:dyDescent="0.2">
      <c r="B284" s="105"/>
      <c r="C284" s="99"/>
      <c r="D284" s="105"/>
      <c r="E284" s="105"/>
      <c r="F284" s="105"/>
      <c r="G284" s="105"/>
      <c r="H284" s="105"/>
      <c r="I284" s="105"/>
      <c r="J284" s="105"/>
      <c r="K284" s="105"/>
      <c r="L284" s="105"/>
      <c r="M284" s="109"/>
      <c r="N284" s="105"/>
      <c r="O284" s="105"/>
      <c r="P284" s="105"/>
      <c r="Q284" s="105"/>
      <c r="R284" s="105"/>
      <c r="S284" s="105"/>
    </row>
    <row r="285" spans="2:19" s="104" customFormat="1" ht="15" customHeight="1" x14ac:dyDescent="0.2">
      <c r="B285" s="105"/>
      <c r="C285" s="99"/>
      <c r="D285" s="105"/>
      <c r="E285" s="105"/>
      <c r="F285" s="105"/>
      <c r="G285" s="105"/>
      <c r="H285" s="105"/>
      <c r="I285" s="105"/>
      <c r="J285" s="105"/>
      <c r="K285" s="105"/>
      <c r="L285" s="105"/>
      <c r="M285" s="109"/>
      <c r="N285" s="105"/>
      <c r="O285" s="105"/>
      <c r="P285" s="105"/>
      <c r="Q285" s="105"/>
      <c r="R285" s="105"/>
      <c r="S285" s="105"/>
    </row>
    <row r="286" spans="2:19" s="104" customFormat="1" ht="15" customHeight="1" x14ac:dyDescent="0.2">
      <c r="B286" s="105"/>
      <c r="C286" s="99"/>
      <c r="D286" s="105"/>
      <c r="E286" s="105"/>
      <c r="F286" s="105"/>
      <c r="G286" s="105"/>
      <c r="H286" s="105"/>
      <c r="I286" s="105"/>
      <c r="J286" s="105"/>
      <c r="K286" s="105"/>
      <c r="L286" s="105"/>
      <c r="M286" s="109"/>
      <c r="N286" s="105"/>
      <c r="O286" s="105"/>
      <c r="P286" s="105"/>
      <c r="Q286" s="105"/>
      <c r="R286" s="105"/>
      <c r="S286" s="105"/>
    </row>
    <row r="287" spans="2:19" s="104" customFormat="1" ht="15" customHeight="1" x14ac:dyDescent="0.2">
      <c r="B287" s="105"/>
      <c r="C287" s="99"/>
      <c r="D287" s="105"/>
      <c r="E287" s="105"/>
      <c r="F287" s="105"/>
      <c r="G287" s="105"/>
      <c r="H287" s="105"/>
      <c r="I287" s="105"/>
      <c r="J287" s="105"/>
      <c r="K287" s="105"/>
      <c r="L287" s="105"/>
      <c r="M287" s="109"/>
      <c r="N287" s="105"/>
      <c r="O287" s="105"/>
      <c r="P287" s="105"/>
      <c r="Q287" s="105"/>
      <c r="R287" s="105"/>
      <c r="S287" s="105"/>
    </row>
    <row r="288" spans="2:19" s="104" customFormat="1" ht="15" customHeight="1" x14ac:dyDescent="0.2">
      <c r="B288" s="105"/>
      <c r="C288" s="99"/>
      <c r="D288" s="105"/>
      <c r="E288" s="105"/>
      <c r="F288" s="105"/>
      <c r="G288" s="105"/>
      <c r="H288" s="105"/>
      <c r="I288" s="105"/>
      <c r="J288" s="105"/>
      <c r="K288" s="105"/>
      <c r="L288" s="105"/>
      <c r="M288" s="109"/>
      <c r="N288" s="105"/>
      <c r="O288" s="105"/>
      <c r="P288" s="105"/>
      <c r="Q288" s="105"/>
      <c r="R288" s="105"/>
      <c r="S288" s="105"/>
    </row>
    <row r="289" spans="2:19" s="104" customFormat="1" ht="15" customHeight="1" x14ac:dyDescent="0.2">
      <c r="B289" s="105"/>
      <c r="C289" s="99"/>
      <c r="D289" s="105"/>
      <c r="E289" s="105"/>
      <c r="F289" s="105"/>
      <c r="G289" s="105"/>
      <c r="H289" s="105"/>
      <c r="I289" s="105"/>
      <c r="J289" s="105"/>
      <c r="K289" s="105"/>
      <c r="L289" s="105"/>
      <c r="M289" s="109"/>
      <c r="N289" s="105"/>
      <c r="O289" s="105"/>
      <c r="P289" s="105"/>
      <c r="Q289" s="105"/>
      <c r="R289" s="105"/>
      <c r="S289" s="105"/>
    </row>
    <row r="290" spans="2:19" s="104" customFormat="1" ht="15" customHeight="1" x14ac:dyDescent="0.2">
      <c r="B290" s="105"/>
      <c r="C290" s="99"/>
      <c r="D290" s="105"/>
      <c r="E290" s="105"/>
      <c r="F290" s="105"/>
      <c r="G290" s="105"/>
      <c r="H290" s="105"/>
      <c r="I290" s="105"/>
      <c r="J290" s="105"/>
      <c r="K290" s="105"/>
      <c r="L290" s="105"/>
      <c r="M290" s="109"/>
      <c r="N290" s="105"/>
      <c r="O290" s="105"/>
      <c r="P290" s="105"/>
      <c r="Q290" s="105"/>
      <c r="R290" s="105"/>
      <c r="S290" s="105"/>
    </row>
    <row r="291" spans="2:19" s="104" customFormat="1" ht="15" customHeight="1" x14ac:dyDescent="0.2">
      <c r="B291" s="105"/>
      <c r="C291" s="99"/>
      <c r="D291" s="105"/>
      <c r="E291" s="105"/>
      <c r="F291" s="105"/>
      <c r="G291" s="105"/>
      <c r="H291" s="105"/>
      <c r="I291" s="105"/>
      <c r="J291" s="105"/>
      <c r="K291" s="105"/>
      <c r="L291" s="105"/>
      <c r="M291" s="109"/>
      <c r="N291" s="105"/>
      <c r="O291" s="105"/>
      <c r="P291" s="105"/>
      <c r="Q291" s="105"/>
      <c r="R291" s="105"/>
      <c r="S291" s="105"/>
    </row>
    <row r="292" spans="2:19" s="104" customFormat="1" ht="15" customHeight="1" x14ac:dyDescent="0.2">
      <c r="B292" s="105"/>
      <c r="C292" s="99"/>
      <c r="D292" s="105"/>
      <c r="E292" s="105"/>
      <c r="F292" s="105"/>
      <c r="G292" s="105"/>
      <c r="H292" s="105"/>
      <c r="I292" s="105"/>
      <c r="J292" s="105"/>
      <c r="K292" s="105"/>
      <c r="L292" s="105"/>
      <c r="M292" s="109"/>
      <c r="N292" s="105"/>
      <c r="O292" s="105"/>
      <c r="P292" s="105"/>
      <c r="Q292" s="105"/>
      <c r="R292" s="105"/>
      <c r="S292" s="105"/>
    </row>
    <row r="293" spans="2:19" s="104" customFormat="1" ht="15" customHeight="1" x14ac:dyDescent="0.2">
      <c r="B293" s="105"/>
      <c r="C293" s="99"/>
      <c r="D293" s="105"/>
      <c r="E293" s="105"/>
      <c r="F293" s="105"/>
      <c r="G293" s="105"/>
      <c r="H293" s="105"/>
      <c r="I293" s="105"/>
      <c r="J293" s="105"/>
      <c r="K293" s="105"/>
      <c r="L293" s="105"/>
      <c r="M293" s="109"/>
      <c r="N293" s="105"/>
      <c r="O293" s="105"/>
      <c r="P293" s="105"/>
      <c r="Q293" s="105"/>
      <c r="R293" s="105"/>
      <c r="S293" s="105"/>
    </row>
    <row r="294" spans="2:19" s="104" customFormat="1" ht="15" customHeight="1" x14ac:dyDescent="0.2">
      <c r="B294" s="105"/>
      <c r="C294" s="99"/>
      <c r="D294" s="105"/>
      <c r="E294" s="105"/>
      <c r="F294" s="105"/>
      <c r="G294" s="105"/>
      <c r="H294" s="105"/>
      <c r="I294" s="105"/>
      <c r="J294" s="105"/>
      <c r="K294" s="105"/>
      <c r="L294" s="105"/>
      <c r="M294" s="109"/>
      <c r="N294" s="105"/>
      <c r="O294" s="105"/>
      <c r="P294" s="105"/>
      <c r="Q294" s="105"/>
      <c r="R294" s="105"/>
      <c r="S294" s="105"/>
    </row>
    <row r="295" spans="2:19" s="104" customFormat="1" ht="15" customHeight="1" x14ac:dyDescent="0.2">
      <c r="B295" s="105"/>
      <c r="C295" s="99"/>
      <c r="D295" s="105"/>
      <c r="E295" s="105"/>
      <c r="F295" s="105"/>
      <c r="G295" s="105"/>
      <c r="H295" s="105"/>
      <c r="I295" s="105"/>
      <c r="J295" s="105"/>
      <c r="K295" s="105"/>
      <c r="L295" s="105"/>
      <c r="M295" s="109"/>
      <c r="N295" s="105"/>
      <c r="O295" s="105"/>
      <c r="P295" s="105"/>
      <c r="Q295" s="105"/>
      <c r="R295" s="105"/>
      <c r="S295" s="105"/>
    </row>
    <row r="296" spans="2:19" s="104" customFormat="1" ht="15" customHeight="1" x14ac:dyDescent="0.2">
      <c r="B296" s="105"/>
      <c r="C296" s="99"/>
      <c r="D296" s="105"/>
      <c r="E296" s="105"/>
      <c r="F296" s="105"/>
      <c r="G296" s="105"/>
      <c r="H296" s="105"/>
      <c r="I296" s="105"/>
      <c r="J296" s="105"/>
      <c r="K296" s="105"/>
      <c r="L296" s="105"/>
      <c r="M296" s="109"/>
      <c r="N296" s="105"/>
      <c r="O296" s="105"/>
      <c r="P296" s="105"/>
      <c r="Q296" s="105"/>
      <c r="R296" s="105"/>
      <c r="S296" s="105"/>
    </row>
    <row r="297" spans="2:19" s="104" customFormat="1" ht="15" customHeight="1" x14ac:dyDescent="0.2">
      <c r="B297" s="105"/>
      <c r="C297" s="99"/>
      <c r="D297" s="105"/>
      <c r="E297" s="105"/>
      <c r="F297" s="105"/>
      <c r="G297" s="105"/>
      <c r="H297" s="105"/>
      <c r="I297" s="105"/>
      <c r="J297" s="105"/>
      <c r="K297" s="105"/>
      <c r="L297" s="105"/>
      <c r="M297" s="109"/>
      <c r="N297" s="105"/>
      <c r="O297" s="105"/>
      <c r="P297" s="105"/>
      <c r="Q297" s="105"/>
      <c r="R297" s="105"/>
      <c r="S297" s="105"/>
    </row>
    <row r="298" spans="2:19" s="104" customFormat="1" ht="15" customHeight="1" x14ac:dyDescent="0.2">
      <c r="B298" s="105"/>
      <c r="C298" s="99"/>
      <c r="D298" s="105"/>
      <c r="E298" s="105"/>
      <c r="F298" s="105"/>
      <c r="G298" s="105"/>
      <c r="H298" s="105"/>
      <c r="I298" s="105"/>
      <c r="J298" s="105"/>
      <c r="K298" s="105"/>
      <c r="L298" s="105"/>
      <c r="M298" s="109"/>
      <c r="N298" s="105"/>
      <c r="O298" s="105"/>
      <c r="P298" s="105"/>
      <c r="Q298" s="105"/>
      <c r="R298" s="105"/>
      <c r="S298" s="105"/>
    </row>
    <row r="299" spans="2:19" s="104" customFormat="1" ht="15" customHeight="1" x14ac:dyDescent="0.2">
      <c r="B299" s="105"/>
      <c r="C299" s="99"/>
      <c r="D299" s="105"/>
      <c r="E299" s="105"/>
      <c r="F299" s="105"/>
      <c r="G299" s="105"/>
      <c r="H299" s="105"/>
      <c r="I299" s="105"/>
      <c r="J299" s="105"/>
      <c r="K299" s="105"/>
      <c r="L299" s="105"/>
      <c r="M299" s="109"/>
      <c r="N299" s="105"/>
      <c r="O299" s="105"/>
      <c r="P299" s="105"/>
      <c r="Q299" s="105"/>
      <c r="R299" s="105"/>
      <c r="S299" s="105"/>
    </row>
    <row r="300" spans="2:19" s="104" customFormat="1" ht="15" customHeight="1" x14ac:dyDescent="0.2">
      <c r="B300" s="105"/>
      <c r="C300" s="99"/>
      <c r="D300" s="105"/>
      <c r="E300" s="105"/>
      <c r="F300" s="105"/>
      <c r="G300" s="105"/>
      <c r="H300" s="105"/>
      <c r="I300" s="105"/>
      <c r="J300" s="105"/>
      <c r="K300" s="105"/>
      <c r="L300" s="105"/>
      <c r="M300" s="109"/>
      <c r="N300" s="105"/>
      <c r="O300" s="105"/>
      <c r="P300" s="105"/>
      <c r="Q300" s="105"/>
      <c r="R300" s="105"/>
      <c r="S300" s="105"/>
    </row>
    <row r="301" spans="2:19" s="104" customFormat="1" ht="15" customHeight="1" x14ac:dyDescent="0.2">
      <c r="B301" s="105"/>
      <c r="C301" s="99"/>
      <c r="D301" s="105"/>
      <c r="E301" s="105"/>
      <c r="F301" s="105"/>
      <c r="G301" s="105"/>
      <c r="H301" s="105"/>
      <c r="I301" s="105"/>
      <c r="J301" s="105"/>
      <c r="K301" s="105"/>
      <c r="L301" s="105"/>
      <c r="M301" s="109"/>
      <c r="N301" s="105"/>
      <c r="O301" s="105"/>
      <c r="P301" s="105"/>
      <c r="Q301" s="105"/>
      <c r="R301" s="105"/>
      <c r="S301" s="105"/>
    </row>
    <row r="302" spans="2:19" s="104" customFormat="1" ht="15" customHeight="1" x14ac:dyDescent="0.2">
      <c r="B302" s="105"/>
      <c r="C302" s="99"/>
      <c r="D302" s="105"/>
      <c r="E302" s="105"/>
      <c r="F302" s="105"/>
      <c r="G302" s="105"/>
      <c r="H302" s="105"/>
      <c r="I302" s="105"/>
      <c r="J302" s="105"/>
      <c r="K302" s="105"/>
      <c r="L302" s="105"/>
      <c r="M302" s="109"/>
      <c r="N302" s="105"/>
      <c r="O302" s="105"/>
      <c r="P302" s="105"/>
      <c r="Q302" s="105"/>
      <c r="R302" s="105"/>
      <c r="S302" s="105"/>
    </row>
    <row r="303" spans="2:19" s="104" customFormat="1" ht="15" customHeight="1" x14ac:dyDescent="0.2">
      <c r="B303" s="105"/>
      <c r="C303" s="99"/>
      <c r="D303" s="105"/>
      <c r="E303" s="105"/>
      <c r="F303" s="105"/>
      <c r="G303" s="105"/>
      <c r="H303" s="105"/>
      <c r="I303" s="105"/>
      <c r="J303" s="105"/>
      <c r="K303" s="105"/>
      <c r="L303" s="105"/>
      <c r="M303" s="109"/>
      <c r="N303" s="105"/>
      <c r="O303" s="105"/>
      <c r="P303" s="105"/>
      <c r="Q303" s="105"/>
      <c r="R303" s="105"/>
      <c r="S303" s="105"/>
    </row>
    <row r="304" spans="2:19" s="104" customFormat="1" ht="15" customHeight="1" x14ac:dyDescent="0.2">
      <c r="B304" s="105"/>
      <c r="C304" s="99"/>
      <c r="D304" s="105"/>
      <c r="E304" s="105"/>
      <c r="F304" s="105"/>
      <c r="G304" s="105"/>
      <c r="H304" s="105"/>
      <c r="I304" s="105"/>
      <c r="J304" s="105"/>
      <c r="K304" s="105"/>
      <c r="L304" s="105"/>
      <c r="M304" s="109"/>
      <c r="N304" s="105"/>
      <c r="O304" s="105"/>
      <c r="P304" s="105"/>
      <c r="Q304" s="105"/>
      <c r="R304" s="105"/>
      <c r="S304" s="105"/>
    </row>
    <row r="305" spans="2:19" s="104" customFormat="1" ht="15" customHeight="1" x14ac:dyDescent="0.2">
      <c r="B305" s="105"/>
      <c r="C305" s="99"/>
      <c r="D305" s="105"/>
      <c r="E305" s="105"/>
      <c r="F305" s="105"/>
      <c r="G305" s="105"/>
      <c r="H305" s="105"/>
      <c r="I305" s="105"/>
      <c r="J305" s="105"/>
      <c r="K305" s="105"/>
      <c r="L305" s="105"/>
      <c r="M305" s="109"/>
      <c r="N305" s="105"/>
      <c r="O305" s="105"/>
      <c r="P305" s="105"/>
      <c r="Q305" s="105"/>
      <c r="R305" s="105"/>
      <c r="S305" s="105"/>
    </row>
    <row r="306" spans="2:19" s="104" customFormat="1" ht="15" customHeight="1" x14ac:dyDescent="0.2">
      <c r="B306" s="105"/>
      <c r="C306" s="99"/>
      <c r="D306" s="105"/>
      <c r="E306" s="105"/>
      <c r="F306" s="105"/>
      <c r="G306" s="105"/>
      <c r="H306" s="105"/>
      <c r="I306" s="105"/>
      <c r="J306" s="105"/>
      <c r="K306" s="105"/>
      <c r="L306" s="105"/>
      <c r="M306" s="109"/>
      <c r="N306" s="105"/>
      <c r="O306" s="105"/>
      <c r="P306" s="105"/>
      <c r="Q306" s="105"/>
      <c r="R306" s="105"/>
      <c r="S306" s="105"/>
    </row>
    <row r="307" spans="2:19" s="104" customFormat="1" ht="15" customHeight="1" x14ac:dyDescent="0.2">
      <c r="B307" s="105"/>
      <c r="C307" s="99"/>
      <c r="D307" s="105"/>
      <c r="E307" s="105"/>
      <c r="F307" s="105"/>
      <c r="G307" s="105"/>
      <c r="H307" s="105"/>
      <c r="I307" s="105"/>
      <c r="J307" s="105"/>
      <c r="K307" s="105"/>
      <c r="L307" s="105"/>
      <c r="M307" s="109"/>
      <c r="N307" s="105"/>
      <c r="O307" s="105"/>
      <c r="P307" s="105"/>
      <c r="Q307" s="105"/>
      <c r="R307" s="105"/>
      <c r="S307" s="105"/>
    </row>
    <row r="308" spans="2:19" s="104" customFormat="1" ht="15" customHeight="1" x14ac:dyDescent="0.2">
      <c r="B308" s="105"/>
      <c r="C308" s="99"/>
      <c r="D308" s="105"/>
      <c r="E308" s="105"/>
      <c r="F308" s="105"/>
      <c r="G308" s="105"/>
      <c r="H308" s="105"/>
      <c r="I308" s="105"/>
      <c r="J308" s="105"/>
      <c r="K308" s="105"/>
      <c r="L308" s="105"/>
      <c r="M308" s="109"/>
      <c r="N308" s="105"/>
      <c r="O308" s="105"/>
      <c r="P308" s="105"/>
      <c r="Q308" s="105"/>
      <c r="R308" s="105"/>
      <c r="S308" s="105"/>
    </row>
    <row r="309" spans="2:19" s="104" customFormat="1" ht="15" customHeight="1" x14ac:dyDescent="0.2">
      <c r="B309" s="105"/>
      <c r="C309" s="99"/>
      <c r="D309" s="105"/>
      <c r="E309" s="105"/>
      <c r="F309" s="105"/>
      <c r="G309" s="105"/>
      <c r="H309" s="105"/>
      <c r="I309" s="105"/>
      <c r="J309" s="105"/>
      <c r="K309" s="105"/>
      <c r="L309" s="105"/>
      <c r="M309" s="109"/>
      <c r="N309" s="105"/>
      <c r="O309" s="105"/>
      <c r="P309" s="105"/>
      <c r="Q309" s="105"/>
      <c r="R309" s="105"/>
      <c r="S309" s="105"/>
    </row>
    <row r="310" spans="2:19" s="104" customFormat="1" ht="15" customHeight="1" x14ac:dyDescent="0.2">
      <c r="B310" s="105"/>
      <c r="C310" s="99"/>
      <c r="D310" s="105"/>
      <c r="E310" s="105"/>
      <c r="F310" s="105"/>
      <c r="G310" s="105"/>
      <c r="H310" s="105"/>
      <c r="I310" s="105"/>
      <c r="J310" s="105"/>
      <c r="K310" s="105"/>
      <c r="L310" s="105"/>
      <c r="M310" s="109"/>
      <c r="N310" s="105"/>
      <c r="O310" s="105"/>
      <c r="P310" s="105"/>
      <c r="Q310" s="105"/>
      <c r="R310" s="105"/>
      <c r="S310" s="105"/>
    </row>
    <row r="311" spans="2:19" s="104" customFormat="1" ht="15" customHeight="1" x14ac:dyDescent="0.2">
      <c r="B311" s="105"/>
      <c r="C311" s="99"/>
      <c r="D311" s="105"/>
      <c r="E311" s="105"/>
      <c r="F311" s="105"/>
      <c r="G311" s="105"/>
      <c r="H311" s="105"/>
      <c r="I311" s="105"/>
      <c r="J311" s="105"/>
      <c r="K311" s="105"/>
      <c r="L311" s="105"/>
      <c r="M311" s="109"/>
      <c r="N311" s="105"/>
      <c r="O311" s="105"/>
      <c r="P311" s="105"/>
      <c r="Q311" s="105"/>
      <c r="R311" s="105"/>
      <c r="S311" s="105"/>
    </row>
    <row r="312" spans="2:19" s="104" customFormat="1" ht="15" customHeight="1" x14ac:dyDescent="0.2">
      <c r="B312" s="105"/>
      <c r="C312" s="99"/>
      <c r="D312" s="105"/>
      <c r="E312" s="105"/>
      <c r="F312" s="105"/>
      <c r="G312" s="105"/>
      <c r="H312" s="105"/>
      <c r="I312" s="105"/>
      <c r="J312" s="105"/>
      <c r="K312" s="105"/>
      <c r="L312" s="105"/>
      <c r="M312" s="109"/>
      <c r="N312" s="105"/>
      <c r="O312" s="105"/>
      <c r="P312" s="105"/>
      <c r="Q312" s="105"/>
      <c r="R312" s="105"/>
      <c r="S312" s="105"/>
    </row>
    <row r="313" spans="2:19" s="104" customFormat="1" ht="15" customHeight="1" x14ac:dyDescent="0.2">
      <c r="B313" s="105"/>
      <c r="C313" s="99"/>
      <c r="D313" s="105"/>
      <c r="E313" s="105"/>
      <c r="F313" s="105"/>
      <c r="G313" s="105"/>
      <c r="H313" s="105"/>
      <c r="I313" s="105"/>
      <c r="J313" s="105"/>
      <c r="K313" s="105"/>
      <c r="L313" s="105"/>
      <c r="M313" s="109"/>
      <c r="N313" s="105"/>
      <c r="O313" s="105"/>
      <c r="P313" s="105"/>
      <c r="Q313" s="105"/>
      <c r="R313" s="105"/>
      <c r="S313" s="105"/>
    </row>
    <row r="314" spans="2:19" s="104" customFormat="1" ht="15" customHeight="1" x14ac:dyDescent="0.2">
      <c r="B314" s="105"/>
      <c r="C314" s="99"/>
      <c r="D314" s="105"/>
      <c r="E314" s="105"/>
      <c r="F314" s="105"/>
      <c r="G314" s="105"/>
      <c r="H314" s="105"/>
      <c r="I314" s="105"/>
      <c r="J314" s="105"/>
      <c r="K314" s="105"/>
      <c r="L314" s="105"/>
      <c r="M314" s="109"/>
      <c r="N314" s="105"/>
      <c r="O314" s="105"/>
      <c r="P314" s="105"/>
      <c r="Q314" s="105"/>
      <c r="R314" s="105"/>
      <c r="S314" s="105"/>
    </row>
    <row r="315" spans="2:19" s="104" customFormat="1" ht="15" customHeight="1" x14ac:dyDescent="0.2">
      <c r="B315" s="105"/>
      <c r="C315" s="99"/>
      <c r="D315" s="105"/>
      <c r="E315" s="105"/>
      <c r="F315" s="105"/>
      <c r="G315" s="105"/>
      <c r="H315" s="105"/>
      <c r="I315" s="105"/>
      <c r="J315" s="105"/>
      <c r="K315" s="105"/>
      <c r="L315" s="105"/>
      <c r="M315" s="109"/>
      <c r="N315" s="105"/>
      <c r="O315" s="105"/>
      <c r="P315" s="105"/>
      <c r="Q315" s="105"/>
      <c r="R315" s="105"/>
      <c r="S315" s="105"/>
    </row>
    <row r="316" spans="2:19" s="104" customFormat="1" ht="15" customHeight="1" x14ac:dyDescent="0.2">
      <c r="B316" s="105"/>
      <c r="C316" s="99"/>
      <c r="D316" s="105"/>
      <c r="E316" s="105"/>
      <c r="F316" s="105"/>
      <c r="G316" s="105"/>
      <c r="H316" s="105"/>
      <c r="I316" s="105"/>
      <c r="J316" s="105"/>
      <c r="K316" s="105"/>
      <c r="L316" s="105"/>
      <c r="M316" s="109"/>
      <c r="N316" s="105"/>
      <c r="O316" s="105"/>
      <c r="P316" s="105"/>
      <c r="Q316" s="105"/>
      <c r="R316" s="105"/>
      <c r="S316" s="105"/>
    </row>
    <row r="317" spans="2:19" s="104" customFormat="1" ht="15" customHeight="1" x14ac:dyDescent="0.2">
      <c r="B317" s="105"/>
      <c r="C317" s="99"/>
      <c r="D317" s="105"/>
      <c r="E317" s="105"/>
      <c r="F317" s="105"/>
      <c r="G317" s="105"/>
      <c r="H317" s="105"/>
      <c r="I317" s="105"/>
      <c r="J317" s="105"/>
      <c r="K317" s="105"/>
      <c r="L317" s="105"/>
      <c r="M317" s="109"/>
      <c r="N317" s="105"/>
      <c r="O317" s="105"/>
      <c r="P317" s="105"/>
      <c r="Q317" s="105"/>
      <c r="R317" s="105"/>
      <c r="S317" s="105"/>
    </row>
    <row r="318" spans="2:19" s="104" customFormat="1" ht="15" customHeight="1" x14ac:dyDescent="0.2">
      <c r="B318" s="105"/>
      <c r="C318" s="99"/>
      <c r="D318" s="105"/>
      <c r="E318" s="105"/>
      <c r="F318" s="105"/>
      <c r="G318" s="105"/>
      <c r="H318" s="105"/>
      <c r="I318" s="105"/>
      <c r="J318" s="105"/>
      <c r="K318" s="105"/>
      <c r="L318" s="105"/>
      <c r="M318" s="109"/>
      <c r="N318" s="105"/>
      <c r="O318" s="105"/>
      <c r="P318" s="105"/>
      <c r="Q318" s="105"/>
      <c r="R318" s="105"/>
      <c r="S318" s="105"/>
    </row>
    <row r="319" spans="2:19" s="104" customFormat="1" ht="15" customHeight="1" x14ac:dyDescent="0.2">
      <c r="B319" s="105"/>
      <c r="C319" s="99"/>
      <c r="D319" s="105"/>
      <c r="E319" s="105"/>
      <c r="F319" s="105"/>
      <c r="G319" s="105"/>
      <c r="H319" s="105"/>
      <c r="I319" s="105"/>
      <c r="J319" s="105"/>
      <c r="K319" s="105"/>
      <c r="L319" s="105"/>
      <c r="M319" s="109"/>
      <c r="N319" s="105"/>
      <c r="O319" s="105"/>
      <c r="P319" s="105"/>
      <c r="Q319" s="105"/>
      <c r="R319" s="105"/>
      <c r="S319" s="105"/>
    </row>
    <row r="320" spans="2:19" s="104" customFormat="1" ht="15" customHeight="1" x14ac:dyDescent="0.2">
      <c r="B320" s="105"/>
      <c r="C320" s="99"/>
      <c r="D320" s="105"/>
      <c r="E320" s="105"/>
      <c r="F320" s="105"/>
      <c r="G320" s="105"/>
      <c r="H320" s="105"/>
      <c r="I320" s="105"/>
      <c r="J320" s="105"/>
      <c r="K320" s="105"/>
      <c r="L320" s="105"/>
      <c r="M320" s="109"/>
      <c r="N320" s="105"/>
      <c r="O320" s="105"/>
      <c r="P320" s="105"/>
      <c r="Q320" s="105"/>
      <c r="R320" s="105"/>
      <c r="S320" s="105"/>
    </row>
    <row r="321" spans="2:19" s="104" customFormat="1" ht="15" customHeight="1" x14ac:dyDescent="0.2">
      <c r="B321" s="105"/>
      <c r="C321" s="99"/>
      <c r="D321" s="105"/>
      <c r="E321" s="105"/>
      <c r="F321" s="105"/>
      <c r="G321" s="105"/>
      <c r="H321" s="105"/>
      <c r="I321" s="105"/>
      <c r="J321" s="105"/>
      <c r="K321" s="105"/>
      <c r="L321" s="105"/>
      <c r="M321" s="109"/>
      <c r="N321" s="105"/>
      <c r="O321" s="105"/>
      <c r="P321" s="105"/>
      <c r="Q321" s="105"/>
      <c r="R321" s="105"/>
      <c r="S321" s="105"/>
    </row>
    <row r="322" spans="2:19" s="104" customFormat="1" ht="15" customHeight="1" x14ac:dyDescent="0.2">
      <c r="B322" s="105"/>
      <c r="C322" s="99"/>
      <c r="D322" s="105"/>
      <c r="E322" s="105"/>
      <c r="F322" s="105"/>
      <c r="G322" s="105"/>
      <c r="H322" s="105"/>
      <c r="I322" s="105"/>
      <c r="J322" s="105"/>
      <c r="K322" s="105"/>
      <c r="L322" s="105"/>
      <c r="M322" s="109"/>
      <c r="N322" s="105"/>
      <c r="O322" s="105"/>
      <c r="P322" s="105"/>
      <c r="Q322" s="105"/>
      <c r="R322" s="105"/>
      <c r="S322" s="105"/>
    </row>
    <row r="323" spans="2:19" s="104" customFormat="1" ht="15" customHeight="1" x14ac:dyDescent="0.2">
      <c r="B323" s="105"/>
      <c r="C323" s="99"/>
      <c r="D323" s="105"/>
      <c r="E323" s="105"/>
      <c r="F323" s="105"/>
      <c r="G323" s="105"/>
      <c r="H323" s="105"/>
      <c r="I323" s="105"/>
      <c r="J323" s="105"/>
      <c r="K323" s="105"/>
      <c r="L323" s="105"/>
      <c r="M323" s="109"/>
      <c r="N323" s="105"/>
      <c r="O323" s="105"/>
      <c r="P323" s="105"/>
      <c r="Q323" s="105"/>
      <c r="R323" s="105"/>
      <c r="S323" s="105"/>
    </row>
    <row r="324" spans="2:19" s="104" customFormat="1" ht="15" customHeight="1" x14ac:dyDescent="0.2">
      <c r="B324" s="105"/>
      <c r="C324" s="99"/>
      <c r="D324" s="105"/>
      <c r="E324" s="105"/>
      <c r="F324" s="105"/>
      <c r="G324" s="105"/>
      <c r="H324" s="105"/>
      <c r="I324" s="105"/>
      <c r="J324" s="105"/>
      <c r="K324" s="105"/>
      <c r="L324" s="105"/>
      <c r="M324" s="109"/>
      <c r="N324" s="105"/>
      <c r="O324" s="105"/>
      <c r="P324" s="105"/>
      <c r="Q324" s="105"/>
      <c r="R324" s="105"/>
      <c r="S324" s="105"/>
    </row>
    <row r="325" spans="2:19" s="104" customFormat="1" ht="15" customHeight="1" x14ac:dyDescent="0.2">
      <c r="B325" s="105"/>
      <c r="C325" s="99"/>
      <c r="D325" s="105"/>
      <c r="E325" s="105"/>
      <c r="F325" s="105"/>
      <c r="G325" s="105"/>
      <c r="H325" s="105"/>
      <c r="I325" s="105"/>
      <c r="J325" s="105"/>
      <c r="K325" s="105"/>
      <c r="L325" s="105"/>
      <c r="M325" s="109"/>
      <c r="N325" s="105"/>
      <c r="O325" s="105"/>
      <c r="P325" s="105"/>
      <c r="Q325" s="105"/>
      <c r="R325" s="105"/>
      <c r="S325" s="105"/>
    </row>
    <row r="326" spans="2:19" s="104" customFormat="1" ht="15" customHeight="1" x14ac:dyDescent="0.2">
      <c r="B326" s="105"/>
      <c r="C326" s="99"/>
      <c r="D326" s="105"/>
      <c r="E326" s="105"/>
      <c r="F326" s="105"/>
      <c r="G326" s="105"/>
      <c r="H326" s="105"/>
      <c r="I326" s="105"/>
      <c r="J326" s="105"/>
      <c r="K326" s="105"/>
      <c r="L326" s="105"/>
      <c r="M326" s="109"/>
      <c r="N326" s="105"/>
      <c r="O326" s="105"/>
      <c r="P326" s="105"/>
      <c r="Q326" s="105"/>
      <c r="R326" s="105"/>
      <c r="S326" s="105"/>
    </row>
    <row r="327" spans="2:19" s="104" customFormat="1" ht="15" customHeight="1" x14ac:dyDescent="0.2">
      <c r="B327" s="105"/>
      <c r="C327" s="99"/>
      <c r="D327" s="105"/>
      <c r="E327" s="105"/>
      <c r="F327" s="105"/>
      <c r="G327" s="105"/>
      <c r="H327" s="105"/>
      <c r="I327" s="105"/>
      <c r="J327" s="105"/>
      <c r="K327" s="105"/>
      <c r="L327" s="105"/>
      <c r="M327" s="109"/>
      <c r="N327" s="105"/>
      <c r="O327" s="105"/>
      <c r="P327" s="105"/>
      <c r="Q327" s="105"/>
      <c r="R327" s="105"/>
      <c r="S327" s="105"/>
    </row>
    <row r="328" spans="2:19" s="104" customFormat="1" ht="15" customHeight="1" x14ac:dyDescent="0.2">
      <c r="B328" s="105"/>
      <c r="C328" s="99"/>
      <c r="D328" s="105"/>
      <c r="E328" s="105"/>
      <c r="F328" s="105"/>
      <c r="G328" s="105"/>
      <c r="H328" s="105"/>
      <c r="I328" s="105"/>
      <c r="J328" s="105"/>
      <c r="K328" s="105"/>
      <c r="L328" s="105"/>
      <c r="M328" s="109"/>
      <c r="N328" s="105"/>
      <c r="O328" s="105"/>
      <c r="P328" s="105"/>
      <c r="Q328" s="105"/>
      <c r="R328" s="105"/>
      <c r="S328" s="105"/>
    </row>
    <row r="329" spans="2:19" s="104" customFormat="1" ht="15" customHeight="1" x14ac:dyDescent="0.2">
      <c r="B329" s="105"/>
      <c r="C329" s="99"/>
      <c r="D329" s="105"/>
      <c r="E329" s="105"/>
      <c r="F329" s="105"/>
      <c r="G329" s="105"/>
      <c r="H329" s="105"/>
      <c r="I329" s="105"/>
      <c r="J329" s="105"/>
      <c r="K329" s="105"/>
      <c r="L329" s="105"/>
      <c r="M329" s="109"/>
      <c r="N329" s="105"/>
      <c r="O329" s="105"/>
      <c r="P329" s="105"/>
      <c r="Q329" s="105"/>
      <c r="R329" s="105"/>
      <c r="S329" s="105"/>
    </row>
    <row r="330" spans="2:19" s="104" customFormat="1" ht="15" customHeight="1" x14ac:dyDescent="0.2">
      <c r="B330" s="105"/>
      <c r="C330" s="99"/>
      <c r="D330" s="105"/>
      <c r="E330" s="105"/>
      <c r="F330" s="105"/>
      <c r="G330" s="105"/>
      <c r="H330" s="105"/>
      <c r="I330" s="105"/>
      <c r="J330" s="105"/>
      <c r="K330" s="105"/>
      <c r="L330" s="105"/>
      <c r="M330" s="109"/>
      <c r="N330" s="105"/>
      <c r="O330" s="105"/>
      <c r="P330" s="105"/>
      <c r="Q330" s="105"/>
      <c r="R330" s="105"/>
      <c r="S330" s="105"/>
    </row>
    <row r="331" spans="2:19" s="104" customFormat="1" ht="15" customHeight="1" x14ac:dyDescent="0.2">
      <c r="B331" s="105"/>
      <c r="C331" s="99"/>
      <c r="D331" s="105"/>
      <c r="E331" s="105"/>
      <c r="F331" s="105"/>
      <c r="G331" s="105"/>
      <c r="H331" s="105"/>
      <c r="I331" s="105"/>
      <c r="J331" s="105"/>
      <c r="K331" s="105"/>
      <c r="L331" s="105"/>
      <c r="M331" s="109"/>
      <c r="N331" s="105"/>
      <c r="O331" s="105"/>
      <c r="P331" s="105"/>
      <c r="Q331" s="105"/>
      <c r="R331" s="105"/>
      <c r="S331" s="105"/>
    </row>
    <row r="332" spans="2:19" s="104" customFormat="1" ht="15" customHeight="1" x14ac:dyDescent="0.2">
      <c r="B332" s="105"/>
      <c r="C332" s="99"/>
      <c r="D332" s="105"/>
      <c r="E332" s="105"/>
      <c r="F332" s="105"/>
      <c r="G332" s="105"/>
      <c r="H332" s="105"/>
      <c r="I332" s="105"/>
      <c r="J332" s="105"/>
      <c r="K332" s="105"/>
      <c r="L332" s="105"/>
      <c r="M332" s="109"/>
      <c r="N332" s="105"/>
      <c r="O332" s="105"/>
      <c r="P332" s="105"/>
      <c r="Q332" s="105"/>
      <c r="R332" s="105"/>
      <c r="S332" s="105"/>
    </row>
    <row r="333" spans="2:19" s="104" customFormat="1" ht="15" customHeight="1" x14ac:dyDescent="0.2">
      <c r="B333" s="105"/>
      <c r="C333" s="99"/>
      <c r="D333" s="105"/>
      <c r="E333" s="105"/>
      <c r="F333" s="105"/>
      <c r="G333" s="105"/>
      <c r="H333" s="105"/>
      <c r="I333" s="105"/>
      <c r="J333" s="105"/>
      <c r="K333" s="105"/>
      <c r="L333" s="105"/>
      <c r="M333" s="109"/>
      <c r="N333" s="105"/>
      <c r="O333" s="105"/>
      <c r="P333" s="105"/>
      <c r="Q333" s="105"/>
      <c r="R333" s="105"/>
      <c r="S333" s="105"/>
    </row>
    <row r="334" spans="2:19" s="104" customFormat="1" ht="15" customHeight="1" x14ac:dyDescent="0.2">
      <c r="B334" s="105"/>
      <c r="C334" s="99"/>
      <c r="D334" s="105"/>
      <c r="E334" s="105"/>
      <c r="F334" s="105"/>
      <c r="G334" s="105"/>
      <c r="H334" s="105"/>
      <c r="I334" s="105"/>
      <c r="J334" s="105"/>
      <c r="K334" s="105"/>
      <c r="L334" s="105"/>
      <c r="M334" s="109"/>
      <c r="N334" s="105"/>
      <c r="O334" s="105"/>
      <c r="P334" s="105"/>
      <c r="Q334" s="105"/>
      <c r="R334" s="105"/>
      <c r="S334" s="105"/>
    </row>
    <row r="335" spans="2:19" s="104" customFormat="1" ht="15" customHeight="1" x14ac:dyDescent="0.2">
      <c r="B335" s="105"/>
      <c r="C335" s="99"/>
      <c r="D335" s="105"/>
      <c r="E335" s="105"/>
      <c r="F335" s="105"/>
      <c r="G335" s="105"/>
      <c r="H335" s="105"/>
      <c r="I335" s="105"/>
      <c r="J335" s="105"/>
      <c r="K335" s="105"/>
      <c r="L335" s="105"/>
      <c r="M335" s="109"/>
      <c r="N335" s="105"/>
      <c r="O335" s="105"/>
      <c r="P335" s="105"/>
      <c r="Q335" s="105"/>
      <c r="R335" s="105"/>
      <c r="S335" s="105"/>
    </row>
    <row r="336" spans="2:19" s="104" customFormat="1" ht="15" customHeight="1" x14ac:dyDescent="0.2">
      <c r="B336" s="105"/>
      <c r="C336" s="99"/>
      <c r="D336" s="105"/>
      <c r="E336" s="105"/>
      <c r="F336" s="105"/>
      <c r="G336" s="105"/>
      <c r="H336" s="105"/>
      <c r="I336" s="105"/>
      <c r="J336" s="105"/>
      <c r="K336" s="105"/>
      <c r="L336" s="105"/>
      <c r="M336" s="109"/>
      <c r="N336" s="105"/>
      <c r="O336" s="105"/>
      <c r="P336" s="105"/>
      <c r="Q336" s="105"/>
      <c r="R336" s="105"/>
      <c r="S336" s="105"/>
    </row>
    <row r="337" spans="2:19" s="104" customFormat="1" ht="15" customHeight="1" x14ac:dyDescent="0.2">
      <c r="B337" s="105"/>
      <c r="C337" s="99"/>
      <c r="D337" s="105"/>
      <c r="E337" s="105"/>
      <c r="F337" s="105"/>
      <c r="G337" s="105"/>
      <c r="H337" s="105"/>
      <c r="I337" s="105"/>
      <c r="J337" s="105"/>
      <c r="K337" s="105"/>
      <c r="L337" s="105"/>
      <c r="M337" s="109"/>
      <c r="N337" s="105"/>
      <c r="O337" s="105"/>
      <c r="P337" s="105"/>
      <c r="Q337" s="105"/>
      <c r="R337" s="105"/>
      <c r="S337" s="105"/>
    </row>
    <row r="338" spans="2:19" s="104" customFormat="1" ht="15" customHeight="1" x14ac:dyDescent="0.2">
      <c r="B338" s="105"/>
      <c r="C338" s="99"/>
      <c r="D338" s="105"/>
      <c r="E338" s="105"/>
      <c r="F338" s="105"/>
      <c r="G338" s="105"/>
      <c r="H338" s="105"/>
      <c r="I338" s="105"/>
      <c r="J338" s="105"/>
      <c r="K338" s="105"/>
      <c r="L338" s="105"/>
      <c r="M338" s="109"/>
      <c r="N338" s="105"/>
      <c r="O338" s="105"/>
      <c r="P338" s="105"/>
      <c r="Q338" s="105"/>
      <c r="R338" s="105"/>
      <c r="S338" s="105"/>
    </row>
    <row r="339" spans="2:19" s="104" customFormat="1" ht="15" customHeight="1" x14ac:dyDescent="0.2">
      <c r="B339" s="105"/>
      <c r="C339" s="99"/>
      <c r="D339" s="105"/>
      <c r="E339" s="105"/>
      <c r="F339" s="105"/>
      <c r="G339" s="105"/>
      <c r="H339" s="105"/>
      <c r="I339" s="105"/>
      <c r="J339" s="105"/>
      <c r="K339" s="105"/>
      <c r="L339" s="105"/>
      <c r="M339" s="109"/>
      <c r="N339" s="105"/>
      <c r="O339" s="105"/>
      <c r="P339" s="105"/>
      <c r="Q339" s="105"/>
      <c r="R339" s="105"/>
      <c r="S339" s="105"/>
    </row>
    <row r="340" spans="2:19" s="104" customFormat="1" ht="15" customHeight="1" x14ac:dyDescent="0.2">
      <c r="B340" s="105"/>
      <c r="C340" s="99"/>
      <c r="D340" s="105"/>
      <c r="E340" s="105"/>
      <c r="F340" s="105"/>
      <c r="G340" s="105"/>
      <c r="H340" s="105"/>
      <c r="I340" s="105"/>
      <c r="J340" s="105"/>
      <c r="K340" s="105"/>
      <c r="L340" s="105"/>
      <c r="M340" s="109"/>
      <c r="N340" s="105"/>
      <c r="O340" s="105"/>
      <c r="P340" s="105"/>
      <c r="Q340" s="105"/>
      <c r="R340" s="105"/>
      <c r="S340" s="105"/>
    </row>
    <row r="341" spans="2:19" s="104" customFormat="1" ht="15" customHeight="1" x14ac:dyDescent="0.2">
      <c r="B341" s="105"/>
      <c r="C341" s="99"/>
      <c r="D341" s="105"/>
      <c r="E341" s="105"/>
      <c r="F341" s="105"/>
      <c r="G341" s="105"/>
      <c r="H341" s="105"/>
      <c r="I341" s="105"/>
      <c r="J341" s="105"/>
      <c r="K341" s="105"/>
      <c r="L341" s="105"/>
      <c r="M341" s="109"/>
      <c r="N341" s="105"/>
      <c r="O341" s="105"/>
      <c r="P341" s="105"/>
      <c r="Q341" s="105"/>
      <c r="R341" s="105"/>
      <c r="S341" s="105"/>
    </row>
    <row r="342" spans="2:19" s="104" customFormat="1" ht="15" customHeight="1" x14ac:dyDescent="0.2">
      <c r="B342" s="105"/>
      <c r="C342" s="99"/>
      <c r="D342" s="105"/>
      <c r="E342" s="105"/>
      <c r="F342" s="105"/>
      <c r="G342" s="105"/>
      <c r="H342" s="105"/>
      <c r="I342" s="105"/>
      <c r="J342" s="105"/>
      <c r="K342" s="105"/>
      <c r="L342" s="105"/>
      <c r="M342" s="109"/>
      <c r="N342" s="105"/>
      <c r="O342" s="105"/>
      <c r="P342" s="105"/>
      <c r="Q342" s="105"/>
      <c r="R342" s="105"/>
      <c r="S342" s="105"/>
    </row>
    <row r="343" spans="2:19" s="104" customFormat="1" ht="15" customHeight="1" x14ac:dyDescent="0.2">
      <c r="B343" s="105"/>
      <c r="C343" s="99"/>
      <c r="D343" s="105"/>
      <c r="E343" s="105"/>
      <c r="F343" s="105"/>
      <c r="G343" s="105"/>
      <c r="H343" s="105"/>
      <c r="I343" s="105"/>
      <c r="J343" s="105"/>
      <c r="K343" s="105"/>
      <c r="L343" s="105"/>
      <c r="M343" s="109"/>
      <c r="N343" s="105"/>
      <c r="O343" s="105"/>
      <c r="P343" s="105"/>
      <c r="Q343" s="105"/>
      <c r="R343" s="105"/>
      <c r="S343" s="105"/>
    </row>
    <row r="344" spans="2:19" s="104" customFormat="1" ht="15" customHeight="1" x14ac:dyDescent="0.2">
      <c r="B344" s="105"/>
      <c r="C344" s="99"/>
      <c r="D344" s="105"/>
      <c r="E344" s="105"/>
      <c r="F344" s="105"/>
      <c r="G344" s="105"/>
      <c r="H344" s="105"/>
      <c r="I344" s="105"/>
      <c r="J344" s="105"/>
      <c r="K344" s="105"/>
      <c r="L344" s="105"/>
      <c r="M344" s="109"/>
      <c r="N344" s="105"/>
      <c r="O344" s="105"/>
      <c r="P344" s="105"/>
      <c r="Q344" s="105"/>
      <c r="R344" s="105"/>
      <c r="S344" s="105"/>
    </row>
    <row r="345" spans="2:19" s="104" customFormat="1" ht="15" customHeight="1" x14ac:dyDescent="0.2">
      <c r="B345" s="105"/>
      <c r="C345" s="99"/>
      <c r="D345" s="105"/>
      <c r="E345" s="105"/>
      <c r="F345" s="105"/>
      <c r="G345" s="105"/>
      <c r="H345" s="105"/>
      <c r="I345" s="105"/>
      <c r="J345" s="105"/>
      <c r="K345" s="105"/>
      <c r="L345" s="105"/>
      <c r="M345" s="109"/>
      <c r="N345" s="105"/>
      <c r="O345" s="105"/>
      <c r="P345" s="105"/>
      <c r="Q345" s="105"/>
      <c r="R345" s="105"/>
      <c r="S345" s="105"/>
    </row>
    <row r="346" spans="2:19" s="104" customFormat="1" ht="15" customHeight="1" x14ac:dyDescent="0.2">
      <c r="B346" s="105"/>
      <c r="C346" s="99"/>
      <c r="D346" s="105"/>
      <c r="E346" s="105"/>
      <c r="F346" s="105"/>
      <c r="G346" s="105"/>
      <c r="H346" s="105"/>
      <c r="I346" s="105"/>
      <c r="J346" s="105"/>
      <c r="K346" s="105"/>
      <c r="L346" s="105"/>
      <c r="M346" s="109"/>
      <c r="N346" s="105"/>
      <c r="O346" s="105"/>
      <c r="P346" s="105"/>
      <c r="Q346" s="105"/>
      <c r="R346" s="105"/>
      <c r="S346" s="105"/>
    </row>
    <row r="347" spans="2:19" s="104" customFormat="1" ht="15" customHeight="1" x14ac:dyDescent="0.2">
      <c r="B347" s="105"/>
      <c r="C347" s="99"/>
      <c r="D347" s="105"/>
      <c r="E347" s="105"/>
      <c r="F347" s="105"/>
      <c r="G347" s="105"/>
      <c r="H347" s="105"/>
      <c r="I347" s="105"/>
      <c r="J347" s="105"/>
      <c r="K347" s="105"/>
      <c r="L347" s="105"/>
      <c r="M347" s="109"/>
      <c r="N347" s="105"/>
      <c r="O347" s="105"/>
      <c r="P347" s="105"/>
      <c r="Q347" s="105"/>
      <c r="R347" s="105"/>
      <c r="S347" s="105"/>
    </row>
    <row r="348" spans="2:19" s="104" customFormat="1" ht="15" customHeight="1" x14ac:dyDescent="0.2">
      <c r="B348" s="105"/>
      <c r="C348" s="99"/>
      <c r="D348" s="105"/>
      <c r="E348" s="105"/>
      <c r="F348" s="105"/>
      <c r="G348" s="105"/>
      <c r="H348" s="105"/>
      <c r="I348" s="105"/>
      <c r="J348" s="105"/>
      <c r="K348" s="105"/>
      <c r="L348" s="105"/>
      <c r="M348" s="109"/>
      <c r="N348" s="105"/>
      <c r="O348" s="105"/>
      <c r="P348" s="105"/>
      <c r="Q348" s="105"/>
      <c r="R348" s="105"/>
      <c r="S348" s="105"/>
    </row>
    <row r="349" spans="2:19" s="104" customFormat="1" ht="15" customHeight="1" x14ac:dyDescent="0.2">
      <c r="B349" s="105"/>
      <c r="C349" s="99"/>
      <c r="D349" s="105"/>
      <c r="E349" s="105"/>
      <c r="F349" s="105"/>
      <c r="G349" s="105"/>
      <c r="H349" s="105"/>
      <c r="I349" s="105"/>
      <c r="J349" s="105"/>
      <c r="K349" s="105"/>
      <c r="L349" s="105"/>
      <c r="M349" s="109"/>
      <c r="N349" s="105"/>
      <c r="O349" s="105"/>
      <c r="P349" s="105"/>
      <c r="Q349" s="105"/>
      <c r="R349" s="105"/>
      <c r="S349" s="105"/>
    </row>
    <row r="350" spans="2:19" s="104" customFormat="1" ht="15" customHeight="1" x14ac:dyDescent="0.2">
      <c r="B350" s="105"/>
      <c r="C350" s="99"/>
      <c r="D350" s="105"/>
      <c r="E350" s="105"/>
      <c r="F350" s="105"/>
      <c r="G350" s="105"/>
      <c r="H350" s="105"/>
      <c r="I350" s="105"/>
      <c r="J350" s="105"/>
      <c r="K350" s="105"/>
      <c r="L350" s="105"/>
      <c r="M350" s="109"/>
      <c r="N350" s="105"/>
      <c r="O350" s="105"/>
      <c r="P350" s="105"/>
      <c r="Q350" s="105"/>
      <c r="R350" s="105"/>
      <c r="S350" s="105"/>
    </row>
    <row r="351" spans="2:19" s="104" customFormat="1" ht="15" customHeight="1" x14ac:dyDescent="0.2">
      <c r="B351" s="105"/>
      <c r="C351" s="99"/>
      <c r="D351" s="105"/>
      <c r="E351" s="105"/>
      <c r="F351" s="105"/>
      <c r="G351" s="105"/>
      <c r="H351" s="105"/>
      <c r="I351" s="105"/>
      <c r="J351" s="105"/>
      <c r="K351" s="105"/>
      <c r="L351" s="105"/>
      <c r="M351" s="109"/>
      <c r="N351" s="105"/>
      <c r="O351" s="105"/>
      <c r="P351" s="105"/>
      <c r="Q351" s="105"/>
      <c r="R351" s="105"/>
      <c r="S351" s="105"/>
    </row>
    <row r="352" spans="2:19" s="104" customFormat="1" ht="15" customHeight="1" x14ac:dyDescent="0.2">
      <c r="B352" s="105"/>
      <c r="C352" s="99"/>
      <c r="D352" s="105"/>
      <c r="E352" s="105"/>
      <c r="F352" s="105"/>
      <c r="G352" s="105"/>
      <c r="H352" s="105"/>
      <c r="I352" s="105"/>
      <c r="J352" s="105"/>
      <c r="K352" s="105"/>
      <c r="L352" s="105"/>
      <c r="M352" s="109"/>
      <c r="N352" s="105"/>
      <c r="O352" s="105"/>
      <c r="P352" s="105"/>
      <c r="Q352" s="105"/>
      <c r="R352" s="105"/>
      <c r="S352" s="105"/>
    </row>
    <row r="353" spans="2:19" s="104" customFormat="1" ht="15" customHeight="1" x14ac:dyDescent="0.2">
      <c r="B353" s="105"/>
      <c r="C353" s="99"/>
      <c r="D353" s="105"/>
      <c r="E353" s="105"/>
      <c r="F353" s="105"/>
      <c r="G353" s="105"/>
      <c r="H353" s="105"/>
      <c r="I353" s="105"/>
      <c r="J353" s="105"/>
      <c r="K353" s="105"/>
      <c r="L353" s="105"/>
      <c r="M353" s="109"/>
      <c r="N353" s="105"/>
      <c r="O353" s="105"/>
      <c r="P353" s="105"/>
      <c r="Q353" s="105"/>
      <c r="R353" s="105"/>
      <c r="S353" s="105"/>
    </row>
    <row r="354" spans="2:19" s="104" customFormat="1" ht="15" customHeight="1" x14ac:dyDescent="0.2">
      <c r="B354" s="105"/>
      <c r="C354" s="99"/>
      <c r="D354" s="105"/>
      <c r="E354" s="105"/>
      <c r="F354" s="105"/>
      <c r="G354" s="105"/>
      <c r="H354" s="105"/>
      <c r="I354" s="105"/>
      <c r="J354" s="105"/>
      <c r="K354" s="105"/>
      <c r="L354" s="105"/>
      <c r="M354" s="109"/>
      <c r="N354" s="105"/>
      <c r="O354" s="105"/>
      <c r="P354" s="105"/>
      <c r="Q354" s="105"/>
      <c r="R354" s="105"/>
      <c r="S354" s="105"/>
    </row>
    <row r="355" spans="2:19" s="104" customFormat="1" ht="15" customHeight="1" x14ac:dyDescent="0.2">
      <c r="B355" s="105"/>
      <c r="C355" s="99"/>
      <c r="D355" s="105"/>
      <c r="E355" s="105"/>
      <c r="F355" s="105"/>
      <c r="G355" s="105"/>
      <c r="H355" s="105"/>
      <c r="I355" s="105"/>
      <c r="J355" s="105"/>
      <c r="K355" s="105"/>
      <c r="L355" s="105"/>
      <c r="M355" s="109"/>
      <c r="N355" s="105"/>
      <c r="O355" s="105"/>
      <c r="P355" s="105"/>
      <c r="Q355" s="105"/>
      <c r="R355" s="105"/>
      <c r="S355" s="105"/>
    </row>
    <row r="356" spans="2:19" s="104" customFormat="1" ht="15" customHeight="1" x14ac:dyDescent="0.2">
      <c r="B356" s="105"/>
      <c r="C356" s="99"/>
      <c r="D356" s="105"/>
      <c r="E356" s="105"/>
      <c r="F356" s="105"/>
      <c r="G356" s="105"/>
      <c r="H356" s="105"/>
      <c r="I356" s="105"/>
      <c r="J356" s="105"/>
      <c r="K356" s="105"/>
      <c r="L356" s="105"/>
      <c r="M356" s="109"/>
      <c r="N356" s="105"/>
      <c r="O356" s="105"/>
      <c r="P356" s="105"/>
      <c r="Q356" s="105"/>
      <c r="R356" s="105"/>
      <c r="S356" s="105"/>
    </row>
    <row r="357" spans="2:19" s="104" customFormat="1" ht="15" customHeight="1" x14ac:dyDescent="0.2">
      <c r="B357" s="105"/>
      <c r="C357" s="99"/>
      <c r="D357" s="105"/>
      <c r="E357" s="105"/>
      <c r="F357" s="105"/>
      <c r="G357" s="105"/>
      <c r="H357" s="105"/>
      <c r="I357" s="105"/>
      <c r="J357" s="105"/>
      <c r="K357" s="105"/>
      <c r="L357" s="105"/>
      <c r="M357" s="109"/>
      <c r="N357" s="105"/>
      <c r="O357" s="105"/>
      <c r="P357" s="105"/>
      <c r="Q357" s="105"/>
      <c r="R357" s="105"/>
      <c r="S357" s="105"/>
    </row>
    <row r="358" spans="2:19" s="104" customFormat="1" ht="15" customHeight="1" x14ac:dyDescent="0.2">
      <c r="B358" s="105"/>
      <c r="C358" s="99"/>
      <c r="D358" s="105"/>
      <c r="E358" s="105"/>
      <c r="F358" s="105"/>
      <c r="G358" s="105"/>
      <c r="H358" s="105"/>
      <c r="I358" s="105"/>
      <c r="J358" s="105"/>
      <c r="K358" s="105"/>
      <c r="L358" s="105"/>
      <c r="M358" s="109"/>
      <c r="N358" s="105"/>
      <c r="O358" s="105"/>
      <c r="P358" s="105"/>
      <c r="Q358" s="105"/>
      <c r="R358" s="105"/>
      <c r="S358" s="105"/>
    </row>
    <row r="359" spans="2:19" s="104" customFormat="1" ht="15" customHeight="1" x14ac:dyDescent="0.2">
      <c r="B359" s="105"/>
      <c r="C359" s="99"/>
      <c r="D359" s="105"/>
      <c r="E359" s="105"/>
      <c r="F359" s="105"/>
      <c r="G359" s="105"/>
      <c r="H359" s="105"/>
      <c r="I359" s="105"/>
      <c r="J359" s="105"/>
      <c r="K359" s="105"/>
      <c r="L359" s="105"/>
      <c r="M359" s="109"/>
      <c r="N359" s="105"/>
      <c r="O359" s="105"/>
      <c r="P359" s="105"/>
      <c r="Q359" s="105"/>
      <c r="R359" s="105"/>
      <c r="S359" s="105"/>
    </row>
    <row r="360" spans="2:19" s="104" customFormat="1" ht="15" customHeight="1" x14ac:dyDescent="0.2">
      <c r="B360" s="105"/>
      <c r="C360" s="99"/>
      <c r="D360" s="105"/>
      <c r="E360" s="105"/>
      <c r="F360" s="105"/>
      <c r="G360" s="105"/>
      <c r="H360" s="105"/>
      <c r="I360" s="105"/>
      <c r="J360" s="105"/>
      <c r="K360" s="105"/>
      <c r="L360" s="105"/>
      <c r="M360" s="109"/>
      <c r="N360" s="105"/>
      <c r="O360" s="105"/>
      <c r="P360" s="105"/>
      <c r="Q360" s="105"/>
      <c r="R360" s="105"/>
      <c r="S360" s="105"/>
    </row>
    <row r="361" spans="2:19" s="104" customFormat="1" ht="15" customHeight="1" x14ac:dyDescent="0.2">
      <c r="B361" s="105"/>
      <c r="C361" s="99"/>
      <c r="D361" s="105"/>
      <c r="E361" s="105"/>
      <c r="F361" s="105"/>
      <c r="G361" s="105"/>
      <c r="H361" s="105"/>
      <c r="I361" s="105"/>
      <c r="J361" s="105"/>
      <c r="K361" s="105"/>
      <c r="L361" s="105"/>
      <c r="M361" s="109"/>
      <c r="N361" s="105"/>
      <c r="O361" s="105"/>
      <c r="P361" s="105"/>
      <c r="Q361" s="105"/>
      <c r="R361" s="105"/>
      <c r="S361" s="105"/>
    </row>
    <row r="362" spans="2:19" s="104" customFormat="1" ht="15" customHeight="1" x14ac:dyDescent="0.2">
      <c r="B362" s="105"/>
      <c r="C362" s="99"/>
      <c r="D362" s="105"/>
      <c r="E362" s="105"/>
      <c r="F362" s="105"/>
      <c r="G362" s="105"/>
      <c r="H362" s="105"/>
      <c r="I362" s="105"/>
      <c r="J362" s="105"/>
      <c r="K362" s="105"/>
      <c r="L362" s="105"/>
      <c r="M362" s="109"/>
      <c r="N362" s="105"/>
      <c r="O362" s="105"/>
      <c r="P362" s="105"/>
      <c r="Q362" s="105"/>
      <c r="R362" s="105"/>
      <c r="S362" s="105"/>
    </row>
    <row r="363" spans="2:19" s="104" customFormat="1" ht="15" customHeight="1" x14ac:dyDescent="0.2">
      <c r="B363" s="105"/>
      <c r="C363" s="99"/>
      <c r="D363" s="105"/>
      <c r="E363" s="105"/>
      <c r="F363" s="105"/>
      <c r="G363" s="105"/>
      <c r="H363" s="105"/>
      <c r="I363" s="105"/>
      <c r="J363" s="105"/>
      <c r="K363" s="105"/>
      <c r="L363" s="105"/>
      <c r="M363" s="109"/>
      <c r="N363" s="105"/>
      <c r="O363" s="105"/>
      <c r="P363" s="105"/>
      <c r="Q363" s="105"/>
      <c r="R363" s="105"/>
      <c r="S363" s="105"/>
    </row>
    <row r="364" spans="2:19" s="104" customFormat="1" ht="15" customHeight="1" x14ac:dyDescent="0.2">
      <c r="B364" s="105"/>
      <c r="C364" s="99"/>
      <c r="D364" s="105"/>
      <c r="E364" s="105"/>
      <c r="F364" s="105"/>
      <c r="G364" s="105"/>
      <c r="H364" s="105"/>
      <c r="I364" s="105"/>
      <c r="J364" s="105"/>
      <c r="K364" s="105"/>
      <c r="L364" s="105"/>
      <c r="M364" s="109"/>
      <c r="N364" s="105"/>
      <c r="O364" s="105"/>
      <c r="P364" s="105"/>
      <c r="Q364" s="105"/>
      <c r="R364" s="105"/>
      <c r="S364" s="105"/>
    </row>
    <row r="365" spans="2:19" s="104" customFormat="1" ht="15" customHeight="1" x14ac:dyDescent="0.2">
      <c r="B365" s="105"/>
      <c r="C365" s="99"/>
      <c r="D365" s="105"/>
      <c r="E365" s="105"/>
      <c r="F365" s="105"/>
      <c r="G365" s="105"/>
      <c r="H365" s="105"/>
      <c r="I365" s="105"/>
      <c r="J365" s="105"/>
      <c r="K365" s="105"/>
      <c r="L365" s="105"/>
      <c r="M365" s="109"/>
      <c r="N365" s="105"/>
      <c r="O365" s="105"/>
      <c r="P365" s="105"/>
      <c r="Q365" s="105"/>
      <c r="R365" s="105"/>
      <c r="S365" s="105"/>
    </row>
    <row r="366" spans="2:19" s="104" customFormat="1" ht="15" customHeight="1" x14ac:dyDescent="0.2">
      <c r="B366" s="105"/>
      <c r="C366" s="99"/>
      <c r="D366" s="105"/>
      <c r="E366" s="105"/>
      <c r="F366" s="105"/>
      <c r="G366" s="105"/>
      <c r="H366" s="105"/>
      <c r="I366" s="105"/>
      <c r="J366" s="105"/>
      <c r="K366" s="105"/>
      <c r="L366" s="105"/>
      <c r="M366" s="109"/>
      <c r="N366" s="105"/>
      <c r="O366" s="105"/>
      <c r="P366" s="105"/>
      <c r="Q366" s="105"/>
      <c r="R366" s="105"/>
      <c r="S366" s="105"/>
    </row>
    <row r="367" spans="2:19" s="104" customFormat="1" ht="15" customHeight="1" x14ac:dyDescent="0.2">
      <c r="B367" s="105"/>
      <c r="C367" s="99"/>
      <c r="D367" s="105"/>
      <c r="E367" s="105"/>
      <c r="F367" s="105"/>
      <c r="G367" s="105"/>
      <c r="H367" s="105"/>
      <c r="I367" s="105"/>
      <c r="J367" s="105"/>
      <c r="K367" s="105"/>
      <c r="L367" s="105"/>
      <c r="M367" s="109"/>
      <c r="N367" s="105"/>
      <c r="O367" s="105"/>
      <c r="P367" s="105"/>
      <c r="Q367" s="105"/>
      <c r="R367" s="105"/>
      <c r="S367" s="105"/>
    </row>
    <row r="368" spans="2:19" s="104" customFormat="1" ht="15" customHeight="1" x14ac:dyDescent="0.2">
      <c r="B368" s="105"/>
      <c r="C368" s="99"/>
      <c r="D368" s="105"/>
      <c r="E368" s="105"/>
      <c r="F368" s="105"/>
      <c r="G368" s="105"/>
      <c r="H368" s="105"/>
      <c r="I368" s="105"/>
      <c r="J368" s="105"/>
      <c r="K368" s="105"/>
      <c r="L368" s="105"/>
      <c r="M368" s="109"/>
      <c r="N368" s="105"/>
      <c r="O368" s="105"/>
      <c r="P368" s="105"/>
      <c r="Q368" s="105"/>
      <c r="R368" s="105"/>
      <c r="S368" s="105"/>
    </row>
    <row r="369" spans="2:19" s="104" customFormat="1" ht="15" customHeight="1" x14ac:dyDescent="0.2">
      <c r="B369" s="105"/>
      <c r="C369" s="99"/>
      <c r="D369" s="105"/>
      <c r="E369" s="105"/>
      <c r="F369" s="105"/>
      <c r="G369" s="105"/>
      <c r="H369" s="105"/>
      <c r="I369" s="105"/>
      <c r="J369" s="105"/>
      <c r="K369" s="105"/>
      <c r="L369" s="105"/>
      <c r="M369" s="109"/>
      <c r="N369" s="105"/>
      <c r="O369" s="105"/>
      <c r="P369" s="105"/>
      <c r="Q369" s="105"/>
      <c r="R369" s="105"/>
      <c r="S369" s="105"/>
    </row>
    <row r="370" spans="2:19" s="104" customFormat="1" ht="15" customHeight="1" x14ac:dyDescent="0.2">
      <c r="B370" s="105"/>
      <c r="C370" s="99"/>
      <c r="D370" s="105"/>
      <c r="E370" s="105"/>
      <c r="F370" s="105"/>
      <c r="G370" s="105"/>
      <c r="H370" s="105"/>
      <c r="I370" s="105"/>
      <c r="J370" s="105"/>
      <c r="K370" s="105"/>
      <c r="L370" s="105"/>
      <c r="M370" s="109"/>
      <c r="N370" s="105"/>
      <c r="O370" s="105"/>
      <c r="P370" s="105"/>
      <c r="Q370" s="105"/>
      <c r="R370" s="105"/>
      <c r="S370" s="105"/>
    </row>
    <row r="371" spans="2:19" s="104" customFormat="1" ht="15" customHeight="1" x14ac:dyDescent="0.2">
      <c r="B371" s="105"/>
      <c r="C371" s="99"/>
      <c r="D371" s="105"/>
      <c r="E371" s="105"/>
      <c r="F371" s="105"/>
      <c r="G371" s="105"/>
      <c r="H371" s="105"/>
      <c r="I371" s="105"/>
      <c r="J371" s="105"/>
      <c r="K371" s="105"/>
      <c r="L371" s="105"/>
      <c r="M371" s="109"/>
      <c r="N371" s="105"/>
      <c r="O371" s="105"/>
      <c r="P371" s="105"/>
      <c r="Q371" s="105"/>
      <c r="R371" s="105"/>
      <c r="S371" s="105"/>
    </row>
    <row r="372" spans="2:19" s="104" customFormat="1" ht="15" customHeight="1" x14ac:dyDescent="0.2">
      <c r="B372" s="105"/>
      <c r="C372" s="99"/>
      <c r="D372" s="105"/>
      <c r="E372" s="105"/>
      <c r="F372" s="105"/>
      <c r="G372" s="105"/>
      <c r="H372" s="105"/>
      <c r="I372" s="105"/>
      <c r="J372" s="105"/>
      <c r="K372" s="105"/>
      <c r="L372" s="105"/>
      <c r="M372" s="109"/>
      <c r="N372" s="105"/>
      <c r="O372" s="105"/>
      <c r="P372" s="105"/>
      <c r="Q372" s="105"/>
      <c r="R372" s="105"/>
      <c r="S372" s="105"/>
    </row>
    <row r="373" spans="2:19" s="104" customFormat="1" ht="15" customHeight="1" x14ac:dyDescent="0.2">
      <c r="B373" s="105"/>
      <c r="C373" s="99"/>
      <c r="D373" s="105"/>
      <c r="E373" s="105"/>
      <c r="F373" s="105"/>
      <c r="G373" s="105"/>
      <c r="H373" s="105"/>
      <c r="I373" s="105"/>
      <c r="J373" s="105"/>
      <c r="K373" s="105"/>
      <c r="L373" s="105"/>
      <c r="M373" s="109"/>
      <c r="N373" s="105"/>
      <c r="O373" s="105"/>
      <c r="P373" s="105"/>
      <c r="Q373" s="105"/>
      <c r="R373" s="105"/>
      <c r="S373" s="105"/>
    </row>
    <row r="374" spans="2:19" s="104" customFormat="1" ht="15" customHeight="1" x14ac:dyDescent="0.2">
      <c r="B374" s="105"/>
      <c r="C374" s="99"/>
      <c r="D374" s="105"/>
      <c r="E374" s="105"/>
      <c r="F374" s="105"/>
      <c r="G374" s="105"/>
      <c r="H374" s="105"/>
      <c r="I374" s="105"/>
      <c r="J374" s="105"/>
      <c r="K374" s="105"/>
      <c r="L374" s="105"/>
      <c r="M374" s="109"/>
      <c r="N374" s="105"/>
      <c r="O374" s="105"/>
      <c r="P374" s="105"/>
      <c r="Q374" s="105"/>
      <c r="R374" s="105"/>
      <c r="S374" s="105"/>
    </row>
    <row r="375" spans="2:19" s="104" customFormat="1" ht="15" customHeight="1" x14ac:dyDescent="0.2">
      <c r="B375" s="105"/>
      <c r="C375" s="99"/>
      <c r="D375" s="105"/>
      <c r="E375" s="105"/>
      <c r="F375" s="105"/>
      <c r="G375" s="105"/>
      <c r="H375" s="105"/>
      <c r="I375" s="105"/>
      <c r="J375" s="105"/>
      <c r="K375" s="105"/>
      <c r="L375" s="105"/>
      <c r="M375" s="109"/>
      <c r="N375" s="105"/>
      <c r="O375" s="105"/>
      <c r="P375" s="105"/>
      <c r="Q375" s="105"/>
      <c r="R375" s="105"/>
      <c r="S375" s="105"/>
    </row>
    <row r="376" spans="2:19" s="104" customFormat="1" ht="15" customHeight="1" x14ac:dyDescent="0.2">
      <c r="B376" s="105"/>
      <c r="C376" s="99"/>
      <c r="D376" s="105"/>
      <c r="E376" s="105"/>
      <c r="F376" s="105"/>
      <c r="G376" s="105"/>
      <c r="H376" s="105"/>
      <c r="I376" s="105"/>
      <c r="J376" s="105"/>
      <c r="K376" s="105"/>
      <c r="L376" s="105"/>
      <c r="M376" s="109"/>
      <c r="N376" s="105"/>
      <c r="O376" s="105"/>
      <c r="P376" s="105"/>
      <c r="Q376" s="105"/>
      <c r="R376" s="105"/>
      <c r="S376" s="105"/>
    </row>
    <row r="377" spans="2:19" s="104" customFormat="1" ht="15" customHeight="1" x14ac:dyDescent="0.2">
      <c r="B377" s="105"/>
      <c r="C377" s="99"/>
      <c r="D377" s="105"/>
      <c r="E377" s="105"/>
      <c r="F377" s="105"/>
      <c r="G377" s="105"/>
      <c r="H377" s="105"/>
      <c r="I377" s="105"/>
      <c r="J377" s="105"/>
      <c r="K377" s="105"/>
      <c r="L377" s="105"/>
      <c r="M377" s="109"/>
      <c r="N377" s="105"/>
      <c r="O377" s="105"/>
      <c r="P377" s="105"/>
      <c r="Q377" s="105"/>
      <c r="R377" s="105"/>
      <c r="S377" s="105"/>
    </row>
    <row r="378" spans="2:19" s="104" customFormat="1" ht="15" customHeight="1" x14ac:dyDescent="0.2">
      <c r="B378" s="105"/>
      <c r="C378" s="99"/>
      <c r="D378" s="105"/>
      <c r="E378" s="105"/>
      <c r="F378" s="105"/>
      <c r="G378" s="105"/>
      <c r="H378" s="105"/>
      <c r="I378" s="105"/>
      <c r="J378" s="105"/>
      <c r="K378" s="105"/>
      <c r="L378" s="105"/>
      <c r="M378" s="109"/>
      <c r="N378" s="105"/>
      <c r="O378" s="105"/>
      <c r="P378" s="105"/>
      <c r="Q378" s="105"/>
      <c r="R378" s="105"/>
      <c r="S378" s="105"/>
    </row>
    <row r="379" spans="2:19" s="104" customFormat="1" ht="15" customHeight="1" x14ac:dyDescent="0.2">
      <c r="B379" s="105"/>
      <c r="C379" s="99"/>
      <c r="D379" s="105"/>
      <c r="E379" s="105"/>
      <c r="F379" s="105"/>
      <c r="G379" s="105"/>
      <c r="H379" s="105"/>
      <c r="I379" s="105"/>
      <c r="J379" s="105"/>
      <c r="K379" s="105"/>
      <c r="L379" s="105"/>
      <c r="M379" s="109"/>
      <c r="N379" s="105"/>
      <c r="O379" s="105"/>
      <c r="P379" s="105"/>
      <c r="Q379" s="105"/>
      <c r="R379" s="105"/>
      <c r="S379" s="105"/>
    </row>
    <row r="380" spans="2:19" s="104" customFormat="1" ht="15" customHeight="1" x14ac:dyDescent="0.2">
      <c r="B380" s="105"/>
      <c r="C380" s="99"/>
      <c r="D380" s="105"/>
      <c r="E380" s="105"/>
      <c r="F380" s="105"/>
      <c r="G380" s="105"/>
      <c r="H380" s="105"/>
      <c r="I380" s="105"/>
      <c r="J380" s="105"/>
      <c r="K380" s="105"/>
      <c r="L380" s="105"/>
      <c r="M380" s="109"/>
      <c r="N380" s="105"/>
      <c r="O380" s="105"/>
      <c r="P380" s="105"/>
      <c r="Q380" s="105"/>
      <c r="R380" s="105"/>
      <c r="S380" s="105"/>
    </row>
    <row r="381" spans="2:19" s="104" customFormat="1" ht="15" customHeight="1" x14ac:dyDescent="0.2">
      <c r="B381" s="105"/>
      <c r="C381" s="99"/>
      <c r="D381" s="105"/>
      <c r="E381" s="105"/>
      <c r="F381" s="105"/>
      <c r="G381" s="105"/>
      <c r="H381" s="105"/>
      <c r="I381" s="105"/>
      <c r="J381" s="105"/>
      <c r="K381" s="105"/>
      <c r="L381" s="105"/>
      <c r="M381" s="109"/>
      <c r="N381" s="105"/>
      <c r="O381" s="105"/>
      <c r="P381" s="105"/>
      <c r="Q381" s="105"/>
      <c r="R381" s="105"/>
      <c r="S381" s="105"/>
    </row>
    <row r="382" spans="2:19" s="104" customFormat="1" ht="15" customHeight="1" x14ac:dyDescent="0.2">
      <c r="B382" s="105"/>
      <c r="C382" s="99"/>
      <c r="D382" s="105"/>
      <c r="E382" s="105"/>
      <c r="F382" s="105"/>
      <c r="G382" s="105"/>
      <c r="H382" s="105"/>
      <c r="I382" s="105"/>
      <c r="J382" s="105"/>
      <c r="K382" s="105"/>
      <c r="L382" s="105"/>
      <c r="M382" s="109"/>
      <c r="N382" s="105"/>
      <c r="O382" s="105"/>
      <c r="P382" s="105"/>
      <c r="Q382" s="105"/>
      <c r="R382" s="105"/>
      <c r="S382" s="105"/>
    </row>
    <row r="383" spans="2:19" s="104" customFormat="1" ht="15" customHeight="1" x14ac:dyDescent="0.2">
      <c r="B383" s="105"/>
      <c r="C383" s="99"/>
      <c r="D383" s="105"/>
      <c r="E383" s="105"/>
      <c r="F383" s="105"/>
      <c r="G383" s="105"/>
      <c r="H383" s="105"/>
      <c r="I383" s="105"/>
      <c r="J383" s="105"/>
      <c r="K383" s="105"/>
      <c r="L383" s="105"/>
      <c r="M383" s="109"/>
      <c r="N383" s="105"/>
      <c r="O383" s="105"/>
      <c r="P383" s="105"/>
      <c r="Q383" s="105"/>
      <c r="R383" s="105"/>
      <c r="S383" s="105"/>
    </row>
    <row r="384" spans="2:19" s="104" customFormat="1" ht="15" customHeight="1" x14ac:dyDescent="0.2">
      <c r="B384" s="105"/>
      <c r="C384" s="99"/>
      <c r="D384" s="105"/>
      <c r="E384" s="105"/>
      <c r="F384" s="105"/>
      <c r="G384" s="105"/>
      <c r="H384" s="105"/>
      <c r="I384" s="105"/>
      <c r="J384" s="105"/>
      <c r="K384" s="105"/>
      <c r="L384" s="105"/>
      <c r="M384" s="109"/>
      <c r="N384" s="105"/>
      <c r="O384" s="105"/>
      <c r="P384" s="105"/>
      <c r="Q384" s="105"/>
      <c r="R384" s="105"/>
      <c r="S384" s="105"/>
    </row>
    <row r="385" spans="2:19" s="104" customFormat="1" ht="15" customHeight="1" x14ac:dyDescent="0.2">
      <c r="B385" s="105"/>
      <c r="C385" s="99"/>
      <c r="D385" s="105"/>
      <c r="E385" s="105"/>
      <c r="F385" s="105"/>
      <c r="G385" s="105"/>
      <c r="H385" s="105"/>
      <c r="I385" s="105"/>
      <c r="J385" s="105"/>
      <c r="K385" s="105"/>
      <c r="L385" s="105"/>
      <c r="M385" s="109"/>
      <c r="N385" s="105"/>
      <c r="O385" s="105"/>
      <c r="P385" s="105"/>
      <c r="Q385" s="105"/>
      <c r="R385" s="105"/>
      <c r="S385" s="105"/>
    </row>
    <row r="386" spans="2:19" s="104" customFormat="1" ht="15" customHeight="1" x14ac:dyDescent="0.2">
      <c r="B386" s="105"/>
      <c r="C386" s="99"/>
      <c r="D386" s="105"/>
      <c r="E386" s="105"/>
      <c r="F386" s="105"/>
      <c r="G386" s="105"/>
      <c r="H386" s="105"/>
      <c r="I386" s="105"/>
      <c r="J386" s="105"/>
      <c r="K386" s="105"/>
      <c r="L386" s="105"/>
      <c r="M386" s="109"/>
      <c r="N386" s="105"/>
      <c r="O386" s="105"/>
      <c r="P386" s="105"/>
      <c r="Q386" s="105"/>
      <c r="R386" s="105"/>
      <c r="S386" s="105"/>
    </row>
    <row r="387" spans="2:19" s="104" customFormat="1" ht="15" customHeight="1" x14ac:dyDescent="0.2">
      <c r="B387" s="105"/>
      <c r="C387" s="99"/>
      <c r="D387" s="105"/>
      <c r="E387" s="105"/>
      <c r="F387" s="105"/>
      <c r="G387" s="105"/>
      <c r="H387" s="105"/>
      <c r="I387" s="105"/>
      <c r="J387" s="105"/>
      <c r="K387" s="105"/>
      <c r="L387" s="105"/>
      <c r="M387" s="109"/>
      <c r="N387" s="105"/>
      <c r="O387" s="105"/>
      <c r="P387" s="105"/>
      <c r="Q387" s="105"/>
      <c r="R387" s="105"/>
      <c r="S387" s="105"/>
    </row>
    <row r="388" spans="2:19" s="104" customFormat="1" ht="15" customHeight="1" x14ac:dyDescent="0.2">
      <c r="B388" s="105"/>
      <c r="C388" s="99"/>
      <c r="D388" s="105"/>
      <c r="E388" s="105"/>
      <c r="F388" s="105"/>
      <c r="G388" s="105"/>
      <c r="H388" s="105"/>
      <c r="I388" s="105"/>
      <c r="J388" s="105"/>
      <c r="K388" s="105"/>
      <c r="L388" s="105"/>
      <c r="M388" s="109"/>
      <c r="N388" s="105"/>
      <c r="O388" s="105"/>
      <c r="P388" s="105"/>
      <c r="Q388" s="105"/>
      <c r="R388" s="105"/>
      <c r="S388" s="105"/>
    </row>
    <row r="389" spans="2:19" s="104" customFormat="1" ht="15" customHeight="1" x14ac:dyDescent="0.2">
      <c r="B389" s="105"/>
      <c r="C389" s="99"/>
      <c r="D389" s="105"/>
      <c r="E389" s="105"/>
      <c r="F389" s="105"/>
      <c r="G389" s="105"/>
      <c r="H389" s="105"/>
      <c r="I389" s="105"/>
      <c r="J389" s="105"/>
      <c r="K389" s="105"/>
      <c r="L389" s="105"/>
      <c r="M389" s="109"/>
      <c r="N389" s="105"/>
      <c r="O389" s="105"/>
      <c r="P389" s="105"/>
      <c r="Q389" s="105"/>
      <c r="R389" s="105"/>
      <c r="S389" s="105"/>
    </row>
    <row r="390" spans="2:19" s="104" customFormat="1" ht="15" customHeight="1" x14ac:dyDescent="0.2">
      <c r="B390" s="105"/>
      <c r="C390" s="99"/>
      <c r="D390" s="105"/>
      <c r="E390" s="105"/>
      <c r="F390" s="105"/>
      <c r="G390" s="105"/>
      <c r="H390" s="105"/>
      <c r="I390" s="105"/>
      <c r="J390" s="105"/>
      <c r="K390" s="105"/>
      <c r="L390" s="105"/>
      <c r="M390" s="109"/>
      <c r="N390" s="105"/>
      <c r="O390" s="105"/>
      <c r="P390" s="105"/>
      <c r="Q390" s="105"/>
      <c r="R390" s="105"/>
      <c r="S390" s="105"/>
    </row>
    <row r="391" spans="2:19" s="104" customFormat="1" ht="15" customHeight="1" x14ac:dyDescent="0.2">
      <c r="B391" s="105"/>
      <c r="C391" s="99"/>
      <c r="D391" s="105"/>
      <c r="E391" s="105"/>
      <c r="F391" s="105"/>
      <c r="G391" s="105"/>
      <c r="H391" s="105"/>
      <c r="I391" s="105"/>
      <c r="J391" s="105"/>
      <c r="K391" s="105"/>
      <c r="L391" s="105"/>
      <c r="M391" s="109"/>
      <c r="N391" s="105"/>
      <c r="O391" s="105"/>
      <c r="P391" s="105"/>
      <c r="Q391" s="105"/>
      <c r="R391" s="105"/>
      <c r="S391" s="105"/>
    </row>
    <row r="392" spans="2:19" s="104" customFormat="1" ht="15" customHeight="1" x14ac:dyDescent="0.2">
      <c r="B392" s="105"/>
      <c r="C392" s="99"/>
      <c r="D392" s="105"/>
      <c r="E392" s="105"/>
      <c r="F392" s="105"/>
      <c r="G392" s="105"/>
      <c r="H392" s="105"/>
      <c r="I392" s="105"/>
      <c r="J392" s="105"/>
      <c r="K392" s="105"/>
      <c r="L392" s="105"/>
      <c r="M392" s="109"/>
      <c r="N392" s="105"/>
      <c r="O392" s="105"/>
      <c r="P392" s="105"/>
      <c r="Q392" s="105"/>
      <c r="R392" s="105"/>
      <c r="S392" s="105"/>
    </row>
    <row r="393" spans="2:19" s="104" customFormat="1" ht="15" customHeight="1" x14ac:dyDescent="0.2">
      <c r="B393" s="105"/>
      <c r="C393" s="99"/>
      <c r="D393" s="105"/>
      <c r="E393" s="105"/>
      <c r="F393" s="105"/>
      <c r="G393" s="105"/>
      <c r="H393" s="105"/>
      <c r="I393" s="105"/>
      <c r="J393" s="105"/>
      <c r="K393" s="105"/>
      <c r="L393" s="105"/>
      <c r="M393" s="109"/>
      <c r="N393" s="105"/>
      <c r="O393" s="105"/>
      <c r="P393" s="105"/>
      <c r="Q393" s="105"/>
      <c r="R393" s="105"/>
      <c r="S393" s="105"/>
    </row>
    <row r="394" spans="2:19" s="104" customFormat="1" ht="15" customHeight="1" x14ac:dyDescent="0.2">
      <c r="B394" s="105"/>
      <c r="C394" s="99"/>
      <c r="D394" s="105"/>
      <c r="E394" s="105"/>
      <c r="F394" s="105"/>
      <c r="G394" s="105"/>
      <c r="H394" s="105"/>
      <c r="I394" s="105"/>
      <c r="J394" s="105"/>
      <c r="K394" s="105"/>
      <c r="L394" s="105"/>
      <c r="M394" s="109"/>
      <c r="N394" s="105"/>
      <c r="O394" s="105"/>
      <c r="P394" s="105"/>
      <c r="Q394" s="105"/>
      <c r="R394" s="105"/>
      <c r="S394" s="105"/>
    </row>
    <row r="395" spans="2:19" s="104" customFormat="1" ht="15" customHeight="1" x14ac:dyDescent="0.2">
      <c r="B395" s="105"/>
      <c r="C395" s="99"/>
      <c r="D395" s="105"/>
      <c r="E395" s="105"/>
      <c r="F395" s="105"/>
      <c r="G395" s="105"/>
      <c r="H395" s="105"/>
      <c r="I395" s="105"/>
      <c r="J395" s="105"/>
      <c r="K395" s="105"/>
      <c r="L395" s="105"/>
      <c r="M395" s="109"/>
      <c r="N395" s="105"/>
      <c r="O395" s="105"/>
      <c r="P395" s="105"/>
      <c r="Q395" s="105"/>
      <c r="R395" s="105"/>
      <c r="S395" s="105"/>
    </row>
    <row r="396" spans="2:19" s="104" customFormat="1" ht="15" customHeight="1" x14ac:dyDescent="0.2">
      <c r="B396" s="105"/>
      <c r="C396" s="99"/>
      <c r="D396" s="105"/>
      <c r="E396" s="105"/>
      <c r="F396" s="105"/>
      <c r="G396" s="105"/>
      <c r="H396" s="105"/>
      <c r="I396" s="105"/>
      <c r="J396" s="105"/>
      <c r="K396" s="105"/>
      <c r="L396" s="105"/>
      <c r="M396" s="109"/>
      <c r="N396" s="105"/>
      <c r="O396" s="105"/>
      <c r="P396" s="105"/>
      <c r="Q396" s="105"/>
      <c r="R396" s="105"/>
      <c r="S396" s="105"/>
    </row>
    <row r="397" spans="2:19" s="104" customFormat="1" ht="15" customHeight="1" x14ac:dyDescent="0.2">
      <c r="B397" s="105"/>
      <c r="C397" s="99"/>
      <c r="D397" s="105"/>
      <c r="E397" s="105"/>
      <c r="F397" s="105"/>
      <c r="G397" s="105"/>
      <c r="H397" s="105"/>
      <c r="I397" s="105"/>
      <c r="J397" s="105"/>
      <c r="K397" s="105"/>
      <c r="L397" s="105"/>
      <c r="M397" s="109"/>
      <c r="N397" s="105"/>
      <c r="O397" s="105"/>
      <c r="P397" s="105"/>
      <c r="Q397" s="105"/>
      <c r="R397" s="105"/>
      <c r="S397" s="105"/>
    </row>
    <row r="398" spans="2:19" s="104" customFormat="1" ht="15" customHeight="1" x14ac:dyDescent="0.2">
      <c r="B398" s="105"/>
      <c r="C398" s="99"/>
      <c r="D398" s="105"/>
      <c r="E398" s="105"/>
      <c r="F398" s="105"/>
      <c r="G398" s="105"/>
      <c r="H398" s="105"/>
      <c r="I398" s="105"/>
      <c r="J398" s="105"/>
      <c r="K398" s="105"/>
      <c r="L398" s="105"/>
      <c r="M398" s="109"/>
      <c r="N398" s="105"/>
      <c r="O398" s="105"/>
      <c r="P398" s="105"/>
      <c r="Q398" s="105"/>
      <c r="R398" s="105"/>
      <c r="S398" s="105"/>
    </row>
    <row r="399" spans="2:19" s="104" customFormat="1" ht="15" customHeight="1" x14ac:dyDescent="0.2">
      <c r="B399" s="105"/>
      <c r="C399" s="99"/>
      <c r="D399" s="105"/>
      <c r="E399" s="105"/>
      <c r="F399" s="105"/>
      <c r="G399" s="105"/>
      <c r="H399" s="105"/>
      <c r="I399" s="105"/>
      <c r="J399" s="105"/>
      <c r="K399" s="105"/>
      <c r="L399" s="105"/>
      <c r="M399" s="109"/>
      <c r="N399" s="105"/>
      <c r="O399" s="105"/>
      <c r="P399" s="105"/>
      <c r="Q399" s="105"/>
      <c r="R399" s="105"/>
      <c r="S399" s="105"/>
    </row>
    <row r="400" spans="2:19" s="104" customFormat="1" ht="15" customHeight="1" x14ac:dyDescent="0.2">
      <c r="B400" s="105"/>
      <c r="C400" s="99"/>
      <c r="D400" s="105"/>
      <c r="E400" s="105"/>
      <c r="F400" s="105"/>
      <c r="G400" s="105"/>
      <c r="H400" s="105"/>
      <c r="I400" s="105"/>
      <c r="J400" s="105"/>
      <c r="K400" s="105"/>
      <c r="L400" s="105"/>
      <c r="M400" s="109"/>
      <c r="N400" s="105"/>
      <c r="O400" s="105"/>
      <c r="P400" s="105"/>
      <c r="Q400" s="105"/>
      <c r="R400" s="105"/>
      <c r="S400" s="105"/>
    </row>
    <row r="401" spans="2:19" s="104" customFormat="1" ht="15" customHeight="1" x14ac:dyDescent="0.2">
      <c r="B401" s="105"/>
      <c r="C401" s="99"/>
      <c r="D401" s="105"/>
      <c r="E401" s="105"/>
      <c r="F401" s="105"/>
      <c r="G401" s="105"/>
      <c r="H401" s="105"/>
      <c r="I401" s="105"/>
      <c r="J401" s="105"/>
      <c r="K401" s="105"/>
      <c r="L401" s="105"/>
      <c r="M401" s="109"/>
      <c r="N401" s="105"/>
      <c r="O401" s="105"/>
      <c r="P401" s="105"/>
      <c r="Q401" s="105"/>
      <c r="R401" s="105"/>
      <c r="S401" s="105"/>
    </row>
    <row r="402" spans="2:19" s="104" customFormat="1" ht="15" customHeight="1" x14ac:dyDescent="0.2">
      <c r="B402" s="105"/>
      <c r="C402" s="99"/>
      <c r="D402" s="105"/>
      <c r="E402" s="105"/>
      <c r="F402" s="105"/>
      <c r="G402" s="105"/>
      <c r="H402" s="105"/>
      <c r="I402" s="105"/>
      <c r="J402" s="105"/>
      <c r="K402" s="105"/>
      <c r="L402" s="105"/>
      <c r="M402" s="109"/>
      <c r="N402" s="105"/>
      <c r="O402" s="105"/>
      <c r="P402" s="105"/>
      <c r="Q402" s="105"/>
      <c r="R402" s="105"/>
      <c r="S402" s="105"/>
    </row>
    <row r="403" spans="2:19" s="104" customFormat="1" ht="15" customHeight="1" x14ac:dyDescent="0.2">
      <c r="B403" s="105"/>
      <c r="C403" s="99"/>
      <c r="D403" s="105"/>
      <c r="E403" s="105"/>
      <c r="F403" s="105"/>
      <c r="G403" s="105"/>
      <c r="H403" s="105"/>
      <c r="I403" s="105"/>
      <c r="J403" s="105"/>
      <c r="K403" s="105"/>
      <c r="L403" s="105"/>
      <c r="M403" s="109"/>
      <c r="N403" s="105"/>
      <c r="O403" s="105"/>
      <c r="P403" s="105"/>
      <c r="Q403" s="105"/>
      <c r="R403" s="105"/>
      <c r="S403" s="105"/>
    </row>
    <row r="404" spans="2:19" s="104" customFormat="1" ht="15" customHeight="1" x14ac:dyDescent="0.2">
      <c r="B404" s="105"/>
      <c r="C404" s="99"/>
      <c r="D404" s="105"/>
      <c r="E404" s="105"/>
      <c r="F404" s="105"/>
      <c r="G404" s="105"/>
      <c r="H404" s="105"/>
      <c r="I404" s="105"/>
      <c r="J404" s="105"/>
      <c r="K404" s="105"/>
      <c r="L404" s="105"/>
      <c r="M404" s="109"/>
      <c r="N404" s="105"/>
      <c r="O404" s="105"/>
      <c r="P404" s="105"/>
      <c r="Q404" s="105"/>
      <c r="R404" s="105"/>
      <c r="S404" s="105"/>
    </row>
    <row r="405" spans="2:19" s="104" customFormat="1" ht="15" customHeight="1" x14ac:dyDescent="0.2">
      <c r="B405" s="105"/>
      <c r="C405" s="99"/>
      <c r="D405" s="105"/>
      <c r="E405" s="105"/>
      <c r="F405" s="105"/>
      <c r="G405" s="105"/>
      <c r="H405" s="105"/>
      <c r="I405" s="105"/>
      <c r="J405" s="105"/>
      <c r="K405" s="105"/>
      <c r="L405" s="105"/>
      <c r="M405" s="109"/>
      <c r="N405" s="105"/>
      <c r="O405" s="105"/>
      <c r="P405" s="105"/>
      <c r="Q405" s="105"/>
      <c r="R405" s="105"/>
      <c r="S405" s="105"/>
    </row>
    <row r="406" spans="2:19" s="104" customFormat="1" ht="15" customHeight="1" x14ac:dyDescent="0.2">
      <c r="B406" s="105"/>
      <c r="C406" s="99"/>
      <c r="D406" s="105"/>
      <c r="E406" s="105"/>
      <c r="F406" s="105"/>
      <c r="G406" s="105"/>
      <c r="H406" s="105"/>
      <c r="I406" s="105"/>
      <c r="J406" s="105"/>
      <c r="K406" s="105"/>
      <c r="L406" s="105"/>
      <c r="M406" s="109"/>
      <c r="N406" s="105"/>
      <c r="O406" s="105"/>
      <c r="P406" s="105"/>
      <c r="Q406" s="105"/>
      <c r="R406" s="105"/>
      <c r="S406" s="105"/>
    </row>
    <row r="407" spans="2:19" s="104" customFormat="1" ht="15" customHeight="1" x14ac:dyDescent="0.2">
      <c r="B407" s="105"/>
      <c r="C407" s="99"/>
      <c r="D407" s="105"/>
      <c r="E407" s="105"/>
      <c r="F407" s="105"/>
      <c r="G407" s="105"/>
      <c r="H407" s="105"/>
      <c r="I407" s="105"/>
      <c r="J407" s="105"/>
      <c r="K407" s="105"/>
      <c r="L407" s="105"/>
      <c r="M407" s="109"/>
      <c r="N407" s="105"/>
      <c r="O407" s="105"/>
      <c r="P407" s="105"/>
      <c r="Q407" s="105"/>
      <c r="R407" s="105"/>
      <c r="S407" s="105"/>
    </row>
    <row r="408" spans="2:19" s="104" customFormat="1" ht="15" customHeight="1" x14ac:dyDescent="0.2">
      <c r="B408" s="105"/>
      <c r="C408" s="99"/>
      <c r="D408" s="105"/>
      <c r="E408" s="105"/>
      <c r="F408" s="105"/>
      <c r="G408" s="105"/>
      <c r="H408" s="105"/>
      <c r="I408" s="105"/>
      <c r="J408" s="105"/>
      <c r="K408" s="105"/>
      <c r="L408" s="105"/>
      <c r="M408" s="109"/>
      <c r="N408" s="105"/>
      <c r="O408" s="105"/>
      <c r="P408" s="105"/>
      <c r="Q408" s="105"/>
      <c r="R408" s="105"/>
      <c r="S408" s="105"/>
    </row>
    <row r="409" spans="2:19" s="104" customFormat="1" ht="15" customHeight="1" x14ac:dyDescent="0.2">
      <c r="B409" s="105"/>
      <c r="C409" s="99"/>
      <c r="D409" s="105"/>
      <c r="E409" s="105"/>
      <c r="F409" s="105"/>
      <c r="G409" s="105"/>
      <c r="H409" s="105"/>
      <c r="I409" s="105"/>
      <c r="J409" s="105"/>
      <c r="K409" s="105"/>
      <c r="L409" s="105"/>
      <c r="M409" s="109"/>
      <c r="N409" s="105"/>
      <c r="O409" s="105"/>
      <c r="P409" s="105"/>
      <c r="Q409" s="105"/>
      <c r="R409" s="105"/>
      <c r="S409" s="105"/>
    </row>
    <row r="410" spans="2:19" s="104" customFormat="1" ht="15" customHeight="1" x14ac:dyDescent="0.2">
      <c r="B410" s="105"/>
      <c r="C410" s="99"/>
      <c r="D410" s="105"/>
      <c r="E410" s="105"/>
      <c r="F410" s="105"/>
      <c r="G410" s="105"/>
      <c r="H410" s="105"/>
      <c r="I410" s="105"/>
      <c r="J410" s="105"/>
      <c r="K410" s="105"/>
      <c r="L410" s="105"/>
      <c r="M410" s="109"/>
      <c r="N410" s="105"/>
      <c r="O410" s="105"/>
      <c r="P410" s="105"/>
      <c r="Q410" s="105"/>
      <c r="R410" s="105"/>
      <c r="S410" s="105"/>
    </row>
    <row r="411" spans="2:19" s="104" customFormat="1" ht="15" customHeight="1" x14ac:dyDescent="0.2">
      <c r="B411" s="105"/>
      <c r="C411" s="99"/>
      <c r="D411" s="105"/>
      <c r="E411" s="105"/>
      <c r="F411" s="105"/>
      <c r="G411" s="105"/>
      <c r="H411" s="105"/>
      <c r="I411" s="105"/>
      <c r="J411" s="105"/>
      <c r="K411" s="105"/>
      <c r="L411" s="105"/>
      <c r="M411" s="109"/>
      <c r="N411" s="105"/>
      <c r="O411" s="105"/>
      <c r="P411" s="105"/>
      <c r="Q411" s="105"/>
      <c r="R411" s="105"/>
      <c r="S411" s="105"/>
    </row>
    <row r="412" spans="2:19" s="104" customFormat="1" ht="15" customHeight="1" x14ac:dyDescent="0.2">
      <c r="B412" s="105"/>
      <c r="C412" s="99"/>
      <c r="D412" s="105"/>
      <c r="E412" s="105"/>
      <c r="F412" s="105"/>
      <c r="G412" s="105"/>
      <c r="H412" s="105"/>
      <c r="I412" s="105"/>
      <c r="J412" s="105"/>
      <c r="K412" s="105"/>
      <c r="L412" s="105"/>
      <c r="M412" s="109"/>
      <c r="N412" s="105"/>
      <c r="O412" s="105"/>
      <c r="P412" s="105"/>
      <c r="Q412" s="105"/>
      <c r="R412" s="105"/>
      <c r="S412" s="105"/>
    </row>
    <row r="413" spans="2:19" s="104" customFormat="1" ht="15" customHeight="1" x14ac:dyDescent="0.2">
      <c r="B413" s="105"/>
      <c r="C413" s="99"/>
      <c r="D413" s="105"/>
      <c r="E413" s="105"/>
      <c r="F413" s="105"/>
      <c r="G413" s="105"/>
      <c r="H413" s="105"/>
      <c r="I413" s="105"/>
      <c r="J413" s="105"/>
      <c r="K413" s="105"/>
      <c r="L413" s="105"/>
      <c r="M413" s="109"/>
      <c r="N413" s="105"/>
      <c r="O413" s="105"/>
      <c r="P413" s="105"/>
      <c r="Q413" s="105"/>
      <c r="R413" s="105"/>
      <c r="S413" s="105"/>
    </row>
    <row r="414" spans="2:19" s="104" customFormat="1" ht="15" customHeight="1" x14ac:dyDescent="0.2">
      <c r="B414" s="105"/>
      <c r="C414" s="99"/>
      <c r="D414" s="105"/>
      <c r="E414" s="105"/>
      <c r="F414" s="105"/>
      <c r="G414" s="105"/>
      <c r="H414" s="105"/>
      <c r="I414" s="105"/>
      <c r="J414" s="105"/>
      <c r="K414" s="105"/>
      <c r="L414" s="105"/>
      <c r="M414" s="109"/>
      <c r="N414" s="105"/>
      <c r="O414" s="105"/>
      <c r="P414" s="105"/>
      <c r="Q414" s="105"/>
      <c r="R414" s="105"/>
      <c r="S414" s="105"/>
    </row>
    <row r="415" spans="2:19" s="104" customFormat="1" ht="15" customHeight="1" x14ac:dyDescent="0.2">
      <c r="B415" s="105"/>
      <c r="C415" s="99"/>
      <c r="D415" s="105"/>
      <c r="E415" s="105"/>
      <c r="F415" s="105"/>
      <c r="G415" s="105"/>
      <c r="H415" s="105"/>
      <c r="I415" s="105"/>
      <c r="J415" s="105"/>
      <c r="K415" s="105"/>
      <c r="L415" s="105"/>
      <c r="M415" s="109"/>
      <c r="N415" s="105"/>
      <c r="O415" s="105"/>
      <c r="P415" s="105"/>
      <c r="Q415" s="105"/>
      <c r="R415" s="105"/>
      <c r="S415" s="105"/>
    </row>
    <row r="416" spans="2:19" s="104" customFormat="1" ht="15" customHeight="1" x14ac:dyDescent="0.2">
      <c r="B416" s="105"/>
      <c r="C416" s="99"/>
      <c r="D416" s="105"/>
      <c r="E416" s="105"/>
      <c r="F416" s="105"/>
      <c r="G416" s="105"/>
      <c r="H416" s="105"/>
      <c r="I416" s="105"/>
      <c r="J416" s="105"/>
      <c r="K416" s="105"/>
      <c r="L416" s="105"/>
      <c r="M416" s="109"/>
      <c r="N416" s="105"/>
      <c r="O416" s="105"/>
      <c r="P416" s="105"/>
      <c r="Q416" s="105"/>
      <c r="R416" s="105"/>
      <c r="S416" s="105"/>
    </row>
    <row r="417" spans="2:19" s="104" customFormat="1" ht="15" customHeight="1" x14ac:dyDescent="0.2">
      <c r="B417" s="105"/>
      <c r="C417" s="99"/>
      <c r="D417" s="105"/>
      <c r="E417" s="105"/>
      <c r="F417" s="105"/>
      <c r="G417" s="105"/>
      <c r="H417" s="105"/>
      <c r="I417" s="105"/>
      <c r="J417" s="105"/>
      <c r="K417" s="105"/>
      <c r="L417" s="105"/>
      <c r="M417" s="109"/>
      <c r="N417" s="105"/>
      <c r="O417" s="105"/>
      <c r="P417" s="105"/>
      <c r="Q417" s="105"/>
      <c r="R417" s="105"/>
      <c r="S417" s="105"/>
    </row>
    <row r="418" spans="2:19" s="104" customFormat="1" ht="15" customHeight="1" x14ac:dyDescent="0.2">
      <c r="B418" s="105"/>
      <c r="C418" s="99"/>
      <c r="D418" s="105"/>
      <c r="E418" s="105"/>
      <c r="F418" s="105"/>
      <c r="G418" s="105"/>
      <c r="H418" s="105"/>
      <c r="I418" s="105"/>
      <c r="J418" s="105"/>
      <c r="K418" s="105"/>
      <c r="L418" s="105"/>
      <c r="M418" s="109"/>
      <c r="N418" s="105"/>
      <c r="O418" s="105"/>
      <c r="P418" s="105"/>
      <c r="Q418" s="105"/>
      <c r="R418" s="105"/>
      <c r="S418" s="105"/>
    </row>
    <row r="419" spans="2:19" s="104" customFormat="1" ht="15" customHeight="1" x14ac:dyDescent="0.2">
      <c r="B419" s="105"/>
      <c r="C419" s="99"/>
      <c r="D419" s="105"/>
      <c r="E419" s="105"/>
      <c r="F419" s="105"/>
      <c r="G419" s="105"/>
      <c r="H419" s="105"/>
      <c r="I419" s="105"/>
      <c r="J419" s="105"/>
      <c r="K419" s="105"/>
      <c r="L419" s="105"/>
      <c r="M419" s="109"/>
      <c r="N419" s="105"/>
      <c r="O419" s="105"/>
      <c r="P419" s="105"/>
      <c r="Q419" s="105"/>
      <c r="R419" s="105"/>
      <c r="S419" s="105"/>
    </row>
    <row r="420" spans="2:19" s="104" customFormat="1" ht="15" customHeight="1" x14ac:dyDescent="0.2">
      <c r="B420" s="105"/>
      <c r="C420" s="99"/>
      <c r="D420" s="105"/>
      <c r="E420" s="105"/>
      <c r="F420" s="105"/>
      <c r="G420" s="105"/>
      <c r="H420" s="105"/>
      <c r="I420" s="105"/>
      <c r="J420" s="105"/>
      <c r="K420" s="105"/>
      <c r="L420" s="105"/>
      <c r="M420" s="109"/>
      <c r="N420" s="105"/>
      <c r="O420" s="105"/>
      <c r="P420" s="105"/>
      <c r="Q420" s="105"/>
      <c r="R420" s="105"/>
      <c r="S420" s="105"/>
    </row>
    <row r="421" spans="2:19" s="104" customFormat="1" ht="15" customHeight="1" x14ac:dyDescent="0.2">
      <c r="B421" s="105"/>
      <c r="C421" s="99"/>
      <c r="D421" s="105"/>
      <c r="E421" s="105"/>
      <c r="F421" s="105"/>
      <c r="G421" s="105"/>
      <c r="H421" s="105"/>
      <c r="I421" s="105"/>
      <c r="J421" s="105"/>
      <c r="K421" s="105"/>
      <c r="L421" s="105"/>
      <c r="M421" s="109"/>
      <c r="N421" s="105"/>
      <c r="O421" s="105"/>
      <c r="P421" s="105"/>
      <c r="Q421" s="105"/>
      <c r="R421" s="105"/>
      <c r="S421" s="105"/>
    </row>
    <row r="422" spans="2:19" s="104" customFormat="1" ht="15" customHeight="1" x14ac:dyDescent="0.2">
      <c r="B422" s="105"/>
      <c r="C422" s="99"/>
      <c r="D422" s="105"/>
      <c r="E422" s="105"/>
      <c r="F422" s="105"/>
      <c r="G422" s="105"/>
      <c r="H422" s="105"/>
      <c r="I422" s="105"/>
      <c r="J422" s="105"/>
      <c r="K422" s="105"/>
      <c r="L422" s="105"/>
      <c r="M422" s="109"/>
      <c r="N422" s="105"/>
      <c r="O422" s="105"/>
      <c r="P422" s="105"/>
      <c r="Q422" s="105"/>
      <c r="R422" s="105"/>
      <c r="S422" s="105"/>
    </row>
    <row r="423" spans="2:19" s="104" customFormat="1" ht="15" customHeight="1" x14ac:dyDescent="0.2">
      <c r="B423" s="105"/>
      <c r="C423" s="99"/>
      <c r="D423" s="105"/>
      <c r="E423" s="105"/>
      <c r="F423" s="105"/>
      <c r="G423" s="105"/>
      <c r="H423" s="105"/>
      <c r="I423" s="105"/>
      <c r="J423" s="105"/>
      <c r="K423" s="105"/>
      <c r="L423" s="105"/>
      <c r="M423" s="109"/>
      <c r="N423" s="105"/>
      <c r="O423" s="105"/>
      <c r="P423" s="105"/>
      <c r="Q423" s="105"/>
      <c r="R423" s="105"/>
      <c r="S423" s="105"/>
    </row>
    <row r="424" spans="2:19" s="104" customFormat="1" ht="15" customHeight="1" x14ac:dyDescent="0.2">
      <c r="B424" s="105"/>
      <c r="C424" s="99"/>
      <c r="D424" s="105"/>
      <c r="E424" s="105"/>
      <c r="F424" s="105"/>
      <c r="G424" s="105"/>
      <c r="H424" s="105"/>
      <c r="I424" s="105"/>
      <c r="J424" s="105"/>
      <c r="K424" s="105"/>
      <c r="L424" s="105"/>
      <c r="M424" s="109"/>
      <c r="N424" s="105"/>
      <c r="O424" s="105"/>
      <c r="P424" s="105"/>
      <c r="Q424" s="105"/>
      <c r="R424" s="105"/>
      <c r="S424" s="105"/>
    </row>
    <row r="425" spans="2:19" s="104" customFormat="1" ht="15" customHeight="1" x14ac:dyDescent="0.2">
      <c r="B425" s="105"/>
      <c r="C425" s="99"/>
      <c r="D425" s="105"/>
      <c r="E425" s="105"/>
      <c r="F425" s="105"/>
      <c r="G425" s="105"/>
      <c r="H425" s="105"/>
      <c r="I425" s="105"/>
      <c r="J425" s="105"/>
      <c r="K425" s="105"/>
      <c r="L425" s="105"/>
      <c r="M425" s="109"/>
      <c r="N425" s="105"/>
      <c r="O425" s="105"/>
      <c r="P425" s="105"/>
      <c r="Q425" s="105"/>
      <c r="R425" s="105"/>
      <c r="S425" s="105"/>
    </row>
    <row r="426" spans="2:19" s="104" customFormat="1" ht="15" customHeight="1" x14ac:dyDescent="0.2">
      <c r="B426" s="105"/>
      <c r="C426" s="99"/>
      <c r="D426" s="105"/>
      <c r="E426" s="105"/>
      <c r="F426" s="105"/>
      <c r="G426" s="105"/>
      <c r="H426" s="105"/>
      <c r="I426" s="105"/>
      <c r="J426" s="105"/>
      <c r="K426" s="105"/>
      <c r="L426" s="105"/>
      <c r="M426" s="109"/>
      <c r="N426" s="105"/>
      <c r="O426" s="105"/>
      <c r="P426" s="105"/>
      <c r="Q426" s="105"/>
      <c r="R426" s="105"/>
      <c r="S426" s="105"/>
    </row>
    <row r="427" spans="2:19" s="104" customFormat="1" ht="15" customHeight="1" x14ac:dyDescent="0.2">
      <c r="B427" s="105"/>
      <c r="C427" s="99"/>
      <c r="D427" s="105"/>
      <c r="E427" s="105"/>
      <c r="F427" s="105"/>
      <c r="G427" s="105"/>
      <c r="H427" s="105"/>
      <c r="I427" s="105"/>
      <c r="J427" s="105"/>
      <c r="K427" s="105"/>
      <c r="L427" s="105"/>
      <c r="M427" s="109"/>
      <c r="N427" s="105"/>
      <c r="O427" s="105"/>
      <c r="P427" s="105"/>
      <c r="Q427" s="105"/>
      <c r="R427" s="105"/>
      <c r="S427" s="105"/>
    </row>
    <row r="428" spans="2:19" s="104" customFormat="1" ht="15" customHeight="1" x14ac:dyDescent="0.2">
      <c r="B428" s="105"/>
      <c r="C428" s="99"/>
      <c r="D428" s="105"/>
      <c r="E428" s="105"/>
      <c r="F428" s="105"/>
      <c r="G428" s="105"/>
      <c r="H428" s="105"/>
      <c r="I428" s="105"/>
      <c r="J428" s="105"/>
      <c r="K428" s="105"/>
      <c r="L428" s="105"/>
      <c r="M428" s="109"/>
      <c r="N428" s="105"/>
      <c r="O428" s="105"/>
      <c r="P428" s="105"/>
      <c r="Q428" s="105"/>
      <c r="R428" s="105"/>
      <c r="S428" s="105"/>
    </row>
    <row r="429" spans="2:19" s="104" customFormat="1" ht="15" customHeight="1" x14ac:dyDescent="0.2">
      <c r="B429" s="105"/>
      <c r="C429" s="99"/>
      <c r="D429" s="105"/>
      <c r="E429" s="105"/>
      <c r="F429" s="105"/>
      <c r="G429" s="105"/>
      <c r="H429" s="105"/>
      <c r="I429" s="105"/>
      <c r="J429" s="105"/>
      <c r="K429" s="105"/>
      <c r="L429" s="105"/>
      <c r="M429" s="109"/>
      <c r="N429" s="105"/>
      <c r="O429" s="105"/>
      <c r="P429" s="105"/>
      <c r="Q429" s="105"/>
      <c r="R429" s="105"/>
      <c r="S429" s="105"/>
    </row>
    <row r="430" spans="2:19" s="104" customFormat="1" ht="15" customHeight="1" x14ac:dyDescent="0.2">
      <c r="B430" s="105"/>
      <c r="C430" s="99"/>
      <c r="D430" s="105"/>
      <c r="E430" s="105"/>
      <c r="F430" s="105"/>
      <c r="G430" s="105"/>
      <c r="H430" s="105"/>
      <c r="I430" s="105"/>
      <c r="J430" s="105"/>
      <c r="K430" s="105"/>
      <c r="L430" s="105"/>
      <c r="M430" s="109"/>
      <c r="N430" s="105"/>
      <c r="O430" s="105"/>
      <c r="P430" s="105"/>
      <c r="Q430" s="105"/>
      <c r="R430" s="105"/>
      <c r="S430" s="105"/>
    </row>
    <row r="431" spans="2:19" s="104" customFormat="1" ht="15" customHeight="1" x14ac:dyDescent="0.2">
      <c r="B431" s="105"/>
      <c r="C431" s="99"/>
      <c r="D431" s="105"/>
      <c r="E431" s="105"/>
      <c r="F431" s="105"/>
      <c r="G431" s="105"/>
      <c r="H431" s="105"/>
      <c r="I431" s="105"/>
      <c r="J431" s="105"/>
      <c r="K431" s="105"/>
      <c r="L431" s="105"/>
      <c r="M431" s="109"/>
      <c r="N431" s="105"/>
      <c r="O431" s="105"/>
      <c r="P431" s="105"/>
      <c r="Q431" s="105"/>
      <c r="R431" s="105"/>
      <c r="S431" s="105"/>
    </row>
    <row r="432" spans="2:19" s="104" customFormat="1" ht="15" customHeight="1" x14ac:dyDescent="0.2">
      <c r="B432" s="105"/>
      <c r="C432" s="99"/>
      <c r="D432" s="105"/>
      <c r="E432" s="105"/>
      <c r="F432" s="105"/>
      <c r="G432" s="105"/>
      <c r="H432" s="105"/>
      <c r="I432" s="105"/>
      <c r="J432" s="105"/>
      <c r="K432" s="105"/>
      <c r="L432" s="105"/>
      <c r="M432" s="109"/>
      <c r="N432" s="105"/>
      <c r="O432" s="105"/>
      <c r="P432" s="105"/>
      <c r="Q432" s="105"/>
      <c r="R432" s="105"/>
      <c r="S432" s="105"/>
    </row>
    <row r="433" spans="2:19" s="104" customFormat="1" ht="15" customHeight="1" x14ac:dyDescent="0.2">
      <c r="B433" s="105"/>
      <c r="C433" s="99"/>
      <c r="D433" s="105"/>
      <c r="E433" s="105"/>
      <c r="F433" s="105"/>
      <c r="G433" s="105"/>
      <c r="H433" s="105"/>
      <c r="I433" s="105"/>
      <c r="J433" s="105"/>
      <c r="K433" s="105"/>
      <c r="L433" s="105"/>
      <c r="M433" s="109"/>
      <c r="N433" s="105"/>
      <c r="O433" s="105"/>
      <c r="P433" s="105"/>
      <c r="Q433" s="105"/>
      <c r="R433" s="105"/>
      <c r="S433" s="105"/>
    </row>
    <row r="434" spans="2:19" s="104" customFormat="1" ht="15" customHeight="1" x14ac:dyDescent="0.2">
      <c r="B434" s="105"/>
      <c r="C434" s="99"/>
      <c r="D434" s="105"/>
      <c r="E434" s="105"/>
      <c r="F434" s="105"/>
      <c r="G434" s="105"/>
      <c r="H434" s="105"/>
      <c r="I434" s="105"/>
      <c r="J434" s="105"/>
      <c r="K434" s="105"/>
      <c r="L434" s="105"/>
      <c r="M434" s="109"/>
      <c r="N434" s="105"/>
      <c r="O434" s="105"/>
      <c r="P434" s="105"/>
      <c r="Q434" s="105"/>
      <c r="R434" s="105"/>
      <c r="S434" s="105"/>
    </row>
    <row r="435" spans="2:19" s="104" customFormat="1" ht="15" customHeight="1" x14ac:dyDescent="0.2">
      <c r="B435" s="105"/>
      <c r="C435" s="99"/>
      <c r="D435" s="105"/>
      <c r="E435" s="105"/>
      <c r="F435" s="105"/>
      <c r="G435" s="105"/>
      <c r="H435" s="105"/>
      <c r="I435" s="105"/>
      <c r="J435" s="105"/>
      <c r="K435" s="105"/>
      <c r="L435" s="105"/>
      <c r="M435" s="109"/>
      <c r="N435" s="105"/>
      <c r="O435" s="105"/>
      <c r="P435" s="105"/>
      <c r="Q435" s="105"/>
      <c r="R435" s="105"/>
      <c r="S435" s="105"/>
    </row>
    <row r="436" spans="2:19" s="104" customFormat="1" ht="15" customHeight="1" x14ac:dyDescent="0.2">
      <c r="B436" s="105"/>
      <c r="C436" s="99"/>
      <c r="D436" s="105"/>
      <c r="E436" s="105"/>
      <c r="F436" s="105"/>
      <c r="G436" s="105"/>
      <c r="H436" s="105"/>
      <c r="I436" s="105"/>
      <c r="J436" s="105"/>
      <c r="K436" s="105"/>
      <c r="L436" s="105"/>
      <c r="M436" s="109"/>
      <c r="N436" s="105"/>
      <c r="O436" s="105"/>
      <c r="P436" s="105"/>
      <c r="Q436" s="105"/>
      <c r="R436" s="105"/>
      <c r="S436" s="105"/>
    </row>
    <row r="437" spans="2:19" s="104" customFormat="1" ht="15" customHeight="1" x14ac:dyDescent="0.2">
      <c r="B437" s="105"/>
      <c r="C437" s="99"/>
      <c r="D437" s="105"/>
      <c r="E437" s="105"/>
      <c r="F437" s="105"/>
      <c r="G437" s="105"/>
      <c r="H437" s="105"/>
      <c r="I437" s="105"/>
      <c r="J437" s="105"/>
      <c r="K437" s="105"/>
      <c r="L437" s="105"/>
      <c r="M437" s="109"/>
      <c r="N437" s="105"/>
      <c r="O437" s="105"/>
      <c r="P437" s="105"/>
      <c r="Q437" s="105"/>
      <c r="R437" s="105"/>
      <c r="S437" s="105"/>
    </row>
    <row r="438" spans="2:19" s="104" customFormat="1" ht="15" customHeight="1" x14ac:dyDescent="0.2">
      <c r="B438" s="105"/>
      <c r="C438" s="99"/>
      <c r="D438" s="105"/>
      <c r="E438" s="105"/>
      <c r="F438" s="105"/>
      <c r="G438" s="105"/>
      <c r="H438" s="105"/>
      <c r="I438" s="105"/>
      <c r="J438" s="105"/>
      <c r="K438" s="105"/>
      <c r="L438" s="105"/>
      <c r="M438" s="109"/>
      <c r="N438" s="105"/>
      <c r="O438" s="105"/>
      <c r="P438" s="105"/>
      <c r="Q438" s="105"/>
      <c r="R438" s="105"/>
      <c r="S438" s="105"/>
    </row>
    <row r="439" spans="2:19" s="104" customFormat="1" ht="15" customHeight="1" x14ac:dyDescent="0.2">
      <c r="B439" s="105"/>
      <c r="C439" s="99"/>
      <c r="D439" s="105"/>
      <c r="E439" s="105"/>
      <c r="F439" s="105"/>
      <c r="G439" s="105"/>
      <c r="H439" s="105"/>
      <c r="I439" s="105"/>
      <c r="J439" s="105"/>
      <c r="K439" s="105"/>
      <c r="L439" s="105"/>
      <c r="M439" s="109"/>
      <c r="N439" s="105"/>
      <c r="O439" s="105"/>
      <c r="P439" s="105"/>
      <c r="Q439" s="105"/>
      <c r="R439" s="105"/>
      <c r="S439" s="105"/>
    </row>
    <row r="440" spans="2:19" s="104" customFormat="1" ht="15" customHeight="1" x14ac:dyDescent="0.2">
      <c r="B440" s="105"/>
      <c r="C440" s="99"/>
      <c r="D440" s="105"/>
      <c r="E440" s="105"/>
      <c r="F440" s="105"/>
      <c r="G440" s="105"/>
      <c r="H440" s="105"/>
      <c r="I440" s="105"/>
      <c r="J440" s="105"/>
      <c r="K440" s="105"/>
      <c r="L440" s="105"/>
      <c r="M440" s="109"/>
      <c r="N440" s="105"/>
      <c r="O440" s="105"/>
      <c r="P440" s="105"/>
      <c r="Q440" s="105"/>
      <c r="R440" s="105"/>
      <c r="S440" s="105"/>
    </row>
    <row r="441" spans="2:19" s="104" customFormat="1" ht="15" customHeight="1" x14ac:dyDescent="0.2">
      <c r="B441" s="105"/>
      <c r="C441" s="99"/>
      <c r="D441" s="105"/>
      <c r="E441" s="105"/>
      <c r="F441" s="105"/>
      <c r="G441" s="105"/>
      <c r="H441" s="105"/>
      <c r="I441" s="105"/>
      <c r="J441" s="105"/>
      <c r="K441" s="105"/>
      <c r="L441" s="105"/>
      <c r="M441" s="109"/>
      <c r="N441" s="105"/>
      <c r="O441" s="105"/>
      <c r="P441" s="105"/>
      <c r="Q441" s="105"/>
      <c r="R441" s="105"/>
      <c r="S441" s="105"/>
    </row>
    <row r="442" spans="2:19" s="104" customFormat="1" ht="15" customHeight="1" x14ac:dyDescent="0.2">
      <c r="B442" s="105"/>
      <c r="C442" s="99"/>
      <c r="D442" s="105"/>
      <c r="E442" s="105"/>
      <c r="F442" s="105"/>
      <c r="G442" s="105"/>
      <c r="H442" s="105"/>
      <c r="I442" s="105"/>
      <c r="J442" s="105"/>
      <c r="K442" s="105"/>
      <c r="L442" s="105"/>
      <c r="M442" s="109"/>
      <c r="N442" s="105"/>
      <c r="O442" s="105"/>
      <c r="P442" s="105"/>
      <c r="Q442" s="105"/>
      <c r="R442" s="105"/>
      <c r="S442" s="105"/>
    </row>
    <row r="443" spans="2:19" s="104" customFormat="1" ht="15" customHeight="1" x14ac:dyDescent="0.2">
      <c r="B443" s="105"/>
      <c r="C443" s="99"/>
      <c r="D443" s="105"/>
      <c r="E443" s="105"/>
      <c r="F443" s="105"/>
      <c r="G443" s="105"/>
      <c r="H443" s="105"/>
      <c r="I443" s="105"/>
      <c r="J443" s="105"/>
      <c r="K443" s="105"/>
      <c r="L443" s="105"/>
      <c r="M443" s="109"/>
      <c r="N443" s="105"/>
      <c r="O443" s="105"/>
      <c r="P443" s="105"/>
      <c r="Q443" s="105"/>
      <c r="R443" s="105"/>
      <c r="S443" s="105"/>
    </row>
    <row r="444" spans="2:19" s="104" customFormat="1" ht="15" customHeight="1" x14ac:dyDescent="0.2">
      <c r="B444" s="105"/>
      <c r="C444" s="99"/>
      <c r="D444" s="105"/>
      <c r="E444" s="105"/>
      <c r="F444" s="105"/>
      <c r="G444" s="105"/>
      <c r="H444" s="105"/>
      <c r="I444" s="105"/>
      <c r="J444" s="105"/>
      <c r="K444" s="105"/>
      <c r="L444" s="105"/>
      <c r="M444" s="109"/>
      <c r="N444" s="105"/>
      <c r="O444" s="105"/>
      <c r="P444" s="105"/>
      <c r="Q444" s="105"/>
      <c r="R444" s="105"/>
      <c r="S444" s="105"/>
    </row>
    <row r="445" spans="2:19" s="104" customFormat="1" ht="15" customHeight="1" x14ac:dyDescent="0.2">
      <c r="B445" s="105"/>
      <c r="C445" s="99"/>
      <c r="D445" s="105"/>
      <c r="E445" s="105"/>
      <c r="F445" s="105"/>
      <c r="G445" s="105"/>
      <c r="H445" s="105"/>
      <c r="I445" s="105"/>
      <c r="J445" s="105"/>
      <c r="K445" s="105"/>
      <c r="L445" s="105"/>
      <c r="M445" s="109"/>
      <c r="N445" s="105"/>
      <c r="O445" s="105"/>
      <c r="P445" s="105"/>
      <c r="Q445" s="105"/>
      <c r="R445" s="105"/>
      <c r="S445" s="105"/>
    </row>
    <row r="446" spans="2:19" s="104" customFormat="1" ht="15" customHeight="1" x14ac:dyDescent="0.2">
      <c r="B446" s="105"/>
      <c r="C446" s="99"/>
      <c r="D446" s="105"/>
      <c r="E446" s="105"/>
      <c r="F446" s="105"/>
      <c r="G446" s="105"/>
      <c r="H446" s="105"/>
      <c r="I446" s="105"/>
      <c r="J446" s="105"/>
      <c r="K446" s="105"/>
      <c r="L446" s="105"/>
      <c r="M446" s="109"/>
      <c r="N446" s="105"/>
      <c r="O446" s="105"/>
      <c r="P446" s="105"/>
      <c r="Q446" s="105"/>
      <c r="R446" s="105"/>
      <c r="S446" s="105"/>
    </row>
    <row r="447" spans="2:19" s="104" customFormat="1" ht="15" customHeight="1" x14ac:dyDescent="0.2">
      <c r="B447" s="105"/>
      <c r="C447" s="99"/>
      <c r="D447" s="105"/>
      <c r="E447" s="105"/>
      <c r="F447" s="105"/>
      <c r="G447" s="105"/>
      <c r="H447" s="105"/>
      <c r="I447" s="105"/>
      <c r="J447" s="105"/>
      <c r="K447" s="105"/>
      <c r="L447" s="105"/>
      <c r="M447" s="109"/>
      <c r="N447" s="105"/>
      <c r="O447" s="105"/>
      <c r="P447" s="105"/>
      <c r="Q447" s="105"/>
      <c r="R447" s="105"/>
      <c r="S447" s="105"/>
    </row>
    <row r="448" spans="2:19" s="104" customFormat="1" ht="15" customHeight="1" x14ac:dyDescent="0.2">
      <c r="B448" s="105"/>
      <c r="C448" s="99"/>
      <c r="D448" s="105"/>
      <c r="E448" s="105"/>
      <c r="F448" s="105"/>
      <c r="G448" s="105"/>
      <c r="H448" s="105"/>
      <c r="I448" s="105"/>
      <c r="J448" s="105"/>
      <c r="K448" s="105"/>
      <c r="L448" s="105"/>
      <c r="M448" s="109"/>
      <c r="N448" s="105"/>
      <c r="O448" s="105"/>
      <c r="P448" s="105"/>
      <c r="Q448" s="105"/>
      <c r="R448" s="105"/>
      <c r="S448" s="105"/>
    </row>
    <row r="449" spans="2:19" s="104" customFormat="1" ht="15" customHeight="1" x14ac:dyDescent="0.2">
      <c r="B449" s="105"/>
      <c r="C449" s="99"/>
      <c r="D449" s="105"/>
      <c r="E449" s="105"/>
      <c r="F449" s="105"/>
      <c r="G449" s="105"/>
      <c r="H449" s="105"/>
      <c r="I449" s="105"/>
      <c r="J449" s="105"/>
      <c r="K449" s="105"/>
      <c r="L449" s="105"/>
      <c r="M449" s="109"/>
      <c r="N449" s="105"/>
      <c r="O449" s="105"/>
      <c r="P449" s="105"/>
      <c r="Q449" s="105"/>
      <c r="R449" s="105"/>
      <c r="S449" s="105"/>
    </row>
    <row r="450" spans="2:19" s="104" customFormat="1" ht="15" customHeight="1" x14ac:dyDescent="0.2">
      <c r="B450" s="105"/>
      <c r="C450" s="99"/>
      <c r="D450" s="105"/>
      <c r="E450" s="105"/>
      <c r="F450" s="105"/>
      <c r="G450" s="105"/>
      <c r="H450" s="105"/>
      <c r="I450" s="105"/>
      <c r="J450" s="105"/>
      <c r="K450" s="105"/>
      <c r="L450" s="105"/>
      <c r="M450" s="109"/>
      <c r="N450" s="105"/>
      <c r="O450" s="105"/>
      <c r="P450" s="105"/>
      <c r="Q450" s="105"/>
      <c r="R450" s="105"/>
      <c r="S450" s="105"/>
    </row>
    <row r="451" spans="2:19" s="104" customFormat="1" ht="15" customHeight="1" x14ac:dyDescent="0.2">
      <c r="B451" s="105"/>
      <c r="C451" s="99"/>
      <c r="D451" s="105"/>
      <c r="E451" s="105"/>
      <c r="F451" s="105"/>
      <c r="G451" s="105"/>
      <c r="H451" s="105"/>
      <c r="I451" s="105"/>
      <c r="J451" s="105"/>
      <c r="K451" s="105"/>
      <c r="L451" s="105"/>
      <c r="M451" s="109"/>
      <c r="N451" s="105"/>
      <c r="O451" s="105"/>
      <c r="P451" s="105"/>
      <c r="Q451" s="105"/>
      <c r="R451" s="105"/>
      <c r="S451" s="105"/>
    </row>
    <row r="452" spans="2:19" s="104" customFormat="1" ht="15" customHeight="1" x14ac:dyDescent="0.2">
      <c r="B452" s="105"/>
      <c r="C452" s="99"/>
      <c r="D452" s="105"/>
      <c r="E452" s="105"/>
      <c r="F452" s="105"/>
      <c r="G452" s="105"/>
      <c r="H452" s="105"/>
      <c r="I452" s="105"/>
      <c r="J452" s="105"/>
      <c r="K452" s="105"/>
      <c r="L452" s="105"/>
      <c r="M452" s="109"/>
      <c r="N452" s="105"/>
      <c r="O452" s="105"/>
      <c r="P452" s="105"/>
      <c r="Q452" s="105"/>
      <c r="R452" s="105"/>
      <c r="S452" s="105"/>
    </row>
    <row r="453" spans="2:19" s="104" customFormat="1" ht="15" customHeight="1" x14ac:dyDescent="0.2">
      <c r="B453" s="105"/>
      <c r="C453" s="99"/>
      <c r="D453" s="105"/>
      <c r="E453" s="105"/>
      <c r="F453" s="105"/>
      <c r="G453" s="105"/>
      <c r="H453" s="105"/>
      <c r="I453" s="105"/>
      <c r="J453" s="105"/>
      <c r="K453" s="105"/>
      <c r="L453" s="105"/>
      <c r="M453" s="109"/>
      <c r="N453" s="105"/>
      <c r="O453" s="105"/>
      <c r="P453" s="105"/>
      <c r="Q453" s="105"/>
      <c r="R453" s="105"/>
      <c r="S453" s="105"/>
    </row>
    <row r="454" spans="2:19" s="104" customFormat="1" ht="15" customHeight="1" x14ac:dyDescent="0.2">
      <c r="B454" s="105"/>
      <c r="C454" s="99"/>
      <c r="D454" s="105"/>
      <c r="E454" s="105"/>
      <c r="F454" s="105"/>
      <c r="G454" s="105"/>
      <c r="H454" s="105"/>
      <c r="I454" s="105"/>
      <c r="J454" s="105"/>
      <c r="K454" s="105"/>
      <c r="L454" s="105"/>
      <c r="M454" s="109"/>
      <c r="N454" s="105"/>
      <c r="O454" s="105"/>
      <c r="P454" s="105"/>
      <c r="Q454" s="105"/>
      <c r="R454" s="105"/>
      <c r="S454" s="105"/>
    </row>
    <row r="455" spans="2:19" s="104" customFormat="1" ht="15" customHeight="1" x14ac:dyDescent="0.2">
      <c r="B455" s="105"/>
      <c r="C455" s="99"/>
      <c r="D455" s="105"/>
      <c r="E455" s="105"/>
      <c r="F455" s="105"/>
      <c r="G455" s="105"/>
      <c r="H455" s="105"/>
      <c r="I455" s="105"/>
      <c r="J455" s="105"/>
      <c r="K455" s="105"/>
      <c r="L455" s="105"/>
      <c r="M455" s="109"/>
      <c r="N455" s="105"/>
      <c r="O455" s="105"/>
      <c r="P455" s="105"/>
      <c r="Q455" s="105"/>
      <c r="R455" s="105"/>
      <c r="S455" s="105"/>
    </row>
    <row r="456" spans="2:19" s="104" customFormat="1" ht="15" customHeight="1" x14ac:dyDescent="0.2">
      <c r="B456" s="105"/>
      <c r="C456" s="99"/>
      <c r="D456" s="105"/>
      <c r="E456" s="105"/>
      <c r="F456" s="105"/>
      <c r="G456" s="105"/>
      <c r="H456" s="105"/>
      <c r="I456" s="105"/>
      <c r="J456" s="105"/>
      <c r="K456" s="105"/>
      <c r="L456" s="105"/>
      <c r="M456" s="109"/>
      <c r="N456" s="105"/>
      <c r="O456" s="105"/>
      <c r="P456" s="105"/>
      <c r="Q456" s="105"/>
      <c r="R456" s="105"/>
      <c r="S456" s="105"/>
    </row>
    <row r="457" spans="2:19" s="104" customFormat="1" ht="15" customHeight="1" x14ac:dyDescent="0.2">
      <c r="B457" s="105"/>
      <c r="C457" s="99"/>
      <c r="D457" s="105"/>
      <c r="E457" s="105"/>
      <c r="F457" s="105"/>
      <c r="G457" s="105"/>
      <c r="H457" s="105"/>
      <c r="I457" s="105"/>
      <c r="J457" s="105"/>
      <c r="K457" s="105"/>
      <c r="L457" s="105"/>
      <c r="M457" s="109"/>
      <c r="N457" s="105"/>
      <c r="O457" s="105"/>
      <c r="P457" s="105"/>
      <c r="Q457" s="105"/>
      <c r="R457" s="105"/>
      <c r="S457" s="105"/>
    </row>
    <row r="458" spans="2:19" s="104" customFormat="1" ht="15" customHeight="1" x14ac:dyDescent="0.2">
      <c r="B458" s="105"/>
      <c r="C458" s="99"/>
      <c r="D458" s="105"/>
      <c r="E458" s="105"/>
      <c r="F458" s="105"/>
      <c r="G458" s="105"/>
      <c r="H458" s="105"/>
      <c r="I458" s="105"/>
      <c r="J458" s="105"/>
      <c r="K458" s="105"/>
      <c r="L458" s="105"/>
      <c r="M458" s="109"/>
      <c r="N458" s="105"/>
      <c r="O458" s="105"/>
      <c r="P458" s="105"/>
      <c r="Q458" s="105"/>
      <c r="R458" s="105"/>
      <c r="S458" s="105"/>
    </row>
    <row r="459" spans="2:19" s="104" customFormat="1" ht="15" customHeight="1" x14ac:dyDescent="0.2">
      <c r="B459" s="105"/>
      <c r="C459" s="99"/>
      <c r="D459" s="105"/>
      <c r="E459" s="105"/>
      <c r="F459" s="105"/>
      <c r="G459" s="105"/>
      <c r="H459" s="105"/>
      <c r="I459" s="105"/>
      <c r="J459" s="105"/>
      <c r="K459" s="105"/>
      <c r="L459" s="105"/>
      <c r="M459" s="109"/>
      <c r="N459" s="105"/>
      <c r="O459" s="105"/>
      <c r="P459" s="105"/>
      <c r="Q459" s="105"/>
      <c r="R459" s="105"/>
      <c r="S459" s="105"/>
    </row>
    <row r="460" spans="2:19" s="104" customFormat="1" ht="15" customHeight="1" x14ac:dyDescent="0.2">
      <c r="B460" s="105"/>
      <c r="C460" s="99"/>
      <c r="D460" s="105"/>
      <c r="E460" s="105"/>
      <c r="F460" s="105"/>
      <c r="G460" s="105"/>
      <c r="H460" s="105"/>
      <c r="I460" s="105"/>
      <c r="J460" s="105"/>
      <c r="K460" s="105"/>
      <c r="L460" s="105"/>
      <c r="M460" s="109"/>
      <c r="N460" s="105"/>
      <c r="O460" s="105"/>
      <c r="P460" s="105"/>
      <c r="Q460" s="105"/>
      <c r="R460" s="105"/>
      <c r="S460" s="105"/>
    </row>
    <row r="461" spans="2:19" s="104" customFormat="1" ht="15" customHeight="1" x14ac:dyDescent="0.2">
      <c r="B461" s="105"/>
      <c r="C461" s="99"/>
      <c r="D461" s="105"/>
      <c r="E461" s="105"/>
      <c r="F461" s="105"/>
      <c r="G461" s="105"/>
      <c r="H461" s="105"/>
      <c r="I461" s="105"/>
      <c r="J461" s="105"/>
      <c r="K461" s="105"/>
      <c r="L461" s="105"/>
      <c r="M461" s="109"/>
      <c r="N461" s="105"/>
      <c r="O461" s="105"/>
      <c r="P461" s="105"/>
      <c r="Q461" s="105"/>
      <c r="R461" s="105"/>
      <c r="S461" s="105"/>
    </row>
    <row r="462" spans="2:19" s="104" customFormat="1" ht="15" customHeight="1" x14ac:dyDescent="0.2">
      <c r="B462" s="105"/>
      <c r="C462" s="99"/>
      <c r="D462" s="105"/>
      <c r="E462" s="105"/>
      <c r="F462" s="105"/>
      <c r="G462" s="105"/>
      <c r="H462" s="105"/>
      <c r="I462" s="105"/>
      <c r="J462" s="105"/>
      <c r="K462" s="105"/>
      <c r="L462" s="105"/>
      <c r="M462" s="109"/>
      <c r="N462" s="105"/>
      <c r="O462" s="105"/>
      <c r="P462" s="105"/>
      <c r="Q462" s="105"/>
      <c r="R462" s="105"/>
      <c r="S462" s="105"/>
    </row>
    <row r="463" spans="2:19" s="104" customFormat="1" ht="15" customHeight="1" x14ac:dyDescent="0.2">
      <c r="B463" s="105"/>
      <c r="C463" s="99"/>
      <c r="D463" s="105"/>
      <c r="E463" s="105"/>
      <c r="F463" s="105"/>
      <c r="G463" s="105"/>
      <c r="H463" s="105"/>
      <c r="I463" s="105"/>
      <c r="J463" s="105"/>
      <c r="K463" s="105"/>
      <c r="L463" s="105"/>
      <c r="M463" s="109"/>
      <c r="N463" s="105"/>
      <c r="O463" s="105"/>
      <c r="P463" s="105"/>
      <c r="Q463" s="105"/>
      <c r="R463" s="105"/>
      <c r="S463" s="105"/>
    </row>
    <row r="464" spans="2:19" s="104" customFormat="1" ht="15" customHeight="1" x14ac:dyDescent="0.2">
      <c r="B464" s="105"/>
      <c r="C464" s="99"/>
      <c r="D464" s="105"/>
      <c r="E464" s="105"/>
      <c r="F464" s="105"/>
      <c r="G464" s="105"/>
      <c r="H464" s="105"/>
      <c r="I464" s="105"/>
      <c r="J464" s="105"/>
      <c r="K464" s="105"/>
      <c r="L464" s="105"/>
      <c r="M464" s="109"/>
      <c r="N464" s="105"/>
      <c r="O464" s="105"/>
      <c r="P464" s="105"/>
      <c r="Q464" s="105"/>
      <c r="R464" s="105"/>
      <c r="S464" s="105"/>
    </row>
    <row r="465" spans="2:19" s="104" customFormat="1" ht="15" customHeight="1" x14ac:dyDescent="0.2">
      <c r="B465" s="105"/>
      <c r="C465" s="99"/>
      <c r="D465" s="105"/>
      <c r="E465" s="105"/>
      <c r="F465" s="105"/>
      <c r="G465" s="105"/>
      <c r="H465" s="105"/>
      <c r="I465" s="105"/>
      <c r="J465" s="105"/>
      <c r="K465" s="105"/>
      <c r="L465" s="105"/>
      <c r="M465" s="109"/>
      <c r="N465" s="105"/>
      <c r="O465" s="105"/>
      <c r="P465" s="105"/>
      <c r="Q465" s="105"/>
      <c r="R465" s="105"/>
      <c r="S465" s="105"/>
    </row>
    <row r="466" spans="2:19" s="104" customFormat="1" ht="15" customHeight="1" x14ac:dyDescent="0.2">
      <c r="B466" s="105"/>
      <c r="C466" s="99"/>
      <c r="D466" s="105"/>
      <c r="E466" s="105"/>
      <c r="F466" s="105"/>
      <c r="G466" s="105"/>
      <c r="H466" s="105"/>
      <c r="I466" s="105"/>
      <c r="J466" s="105"/>
      <c r="K466" s="105"/>
      <c r="L466" s="105"/>
      <c r="M466" s="109"/>
      <c r="N466" s="105"/>
      <c r="O466" s="105"/>
      <c r="P466" s="105"/>
      <c r="Q466" s="105"/>
      <c r="R466" s="105"/>
      <c r="S466" s="105"/>
    </row>
    <row r="467" spans="2:19" s="104" customFormat="1" ht="15" customHeight="1" x14ac:dyDescent="0.2">
      <c r="B467" s="105"/>
      <c r="C467" s="99"/>
      <c r="D467" s="105"/>
      <c r="E467" s="105"/>
      <c r="F467" s="105"/>
      <c r="G467" s="105"/>
      <c r="H467" s="105"/>
      <c r="I467" s="105"/>
      <c r="J467" s="105"/>
      <c r="K467" s="105"/>
      <c r="L467" s="105"/>
      <c r="M467" s="109"/>
      <c r="N467" s="105"/>
      <c r="O467" s="105"/>
      <c r="P467" s="105"/>
      <c r="Q467" s="105"/>
      <c r="R467" s="105"/>
      <c r="S467" s="105"/>
    </row>
    <row r="468" spans="2:19" s="104" customFormat="1" ht="15" customHeight="1" x14ac:dyDescent="0.2">
      <c r="B468" s="105"/>
      <c r="C468" s="99"/>
      <c r="D468" s="105"/>
      <c r="E468" s="105"/>
      <c r="F468" s="105"/>
      <c r="G468" s="105"/>
      <c r="H468" s="105"/>
      <c r="I468" s="105"/>
      <c r="J468" s="105"/>
      <c r="K468" s="105"/>
      <c r="L468" s="105"/>
      <c r="M468" s="109"/>
      <c r="N468" s="105"/>
      <c r="O468" s="105"/>
      <c r="P468" s="105"/>
      <c r="Q468" s="105"/>
      <c r="R468" s="105"/>
      <c r="S468" s="105"/>
    </row>
    <row r="469" spans="2:19" s="104" customFormat="1" ht="15" customHeight="1" x14ac:dyDescent="0.2">
      <c r="B469" s="105"/>
      <c r="C469" s="99"/>
      <c r="D469" s="105"/>
      <c r="E469" s="105"/>
      <c r="F469" s="105"/>
      <c r="G469" s="105"/>
      <c r="H469" s="105"/>
      <c r="I469" s="105"/>
      <c r="J469" s="105"/>
      <c r="K469" s="105"/>
      <c r="L469" s="105"/>
      <c r="M469" s="109"/>
      <c r="N469" s="105"/>
      <c r="O469" s="105"/>
      <c r="P469" s="105"/>
      <c r="Q469" s="105"/>
      <c r="R469" s="105"/>
      <c r="S469" s="105"/>
    </row>
    <row r="470" spans="2:19" s="104" customFormat="1" ht="15" customHeight="1" x14ac:dyDescent="0.2">
      <c r="B470" s="105"/>
      <c r="C470" s="99"/>
      <c r="D470" s="105"/>
      <c r="E470" s="105"/>
      <c r="F470" s="105"/>
      <c r="G470" s="105"/>
      <c r="H470" s="105"/>
      <c r="I470" s="105"/>
      <c r="J470" s="105"/>
      <c r="K470" s="105"/>
      <c r="L470" s="105"/>
      <c r="M470" s="109"/>
      <c r="N470" s="105"/>
      <c r="O470" s="105"/>
      <c r="P470" s="105"/>
      <c r="Q470" s="105"/>
      <c r="R470" s="105"/>
      <c r="S470" s="105"/>
    </row>
    <row r="471" spans="2:19" s="104" customFormat="1" ht="15" customHeight="1" x14ac:dyDescent="0.2">
      <c r="B471" s="105"/>
      <c r="C471" s="99"/>
      <c r="D471" s="105"/>
      <c r="E471" s="105"/>
      <c r="F471" s="105"/>
      <c r="G471" s="105"/>
      <c r="H471" s="105"/>
      <c r="I471" s="105"/>
      <c r="J471" s="105"/>
      <c r="K471" s="105"/>
      <c r="L471" s="105"/>
      <c r="M471" s="109"/>
      <c r="N471" s="105"/>
      <c r="O471" s="105"/>
      <c r="P471" s="105"/>
      <c r="Q471" s="105"/>
      <c r="R471" s="105"/>
      <c r="S471" s="105"/>
    </row>
    <row r="472" spans="2:19" s="104" customFormat="1" ht="15" customHeight="1" x14ac:dyDescent="0.2">
      <c r="B472" s="105"/>
      <c r="C472" s="99"/>
      <c r="D472" s="105"/>
      <c r="E472" s="105"/>
      <c r="F472" s="105"/>
      <c r="G472" s="105"/>
      <c r="H472" s="105"/>
      <c r="I472" s="105"/>
      <c r="J472" s="105"/>
      <c r="K472" s="105"/>
      <c r="L472" s="105"/>
      <c r="M472" s="109"/>
      <c r="N472" s="105"/>
      <c r="O472" s="105"/>
      <c r="P472" s="105"/>
      <c r="Q472" s="105"/>
      <c r="R472" s="105"/>
      <c r="S472" s="105"/>
    </row>
    <row r="473" spans="2:19" s="104" customFormat="1" ht="15" customHeight="1" x14ac:dyDescent="0.2">
      <c r="B473" s="105"/>
      <c r="C473" s="99"/>
      <c r="D473" s="105"/>
      <c r="E473" s="105"/>
      <c r="F473" s="105"/>
      <c r="G473" s="105"/>
      <c r="H473" s="105"/>
      <c r="I473" s="105"/>
      <c r="J473" s="105"/>
      <c r="K473" s="105"/>
      <c r="L473" s="105"/>
      <c r="M473" s="109"/>
      <c r="N473" s="105"/>
      <c r="O473" s="105"/>
      <c r="P473" s="105"/>
      <c r="Q473" s="105"/>
      <c r="R473" s="105"/>
      <c r="S473" s="105"/>
    </row>
    <row r="474" spans="2:19" s="104" customFormat="1" ht="15" customHeight="1" x14ac:dyDescent="0.2">
      <c r="B474" s="105"/>
      <c r="C474" s="99"/>
      <c r="D474" s="105"/>
      <c r="E474" s="105"/>
      <c r="F474" s="105"/>
      <c r="G474" s="105"/>
      <c r="H474" s="105"/>
      <c r="I474" s="105"/>
      <c r="J474" s="105"/>
      <c r="K474" s="105"/>
      <c r="L474" s="105"/>
      <c r="M474" s="109"/>
      <c r="N474" s="105"/>
      <c r="O474" s="105"/>
      <c r="P474" s="105"/>
      <c r="Q474" s="105"/>
      <c r="R474" s="105"/>
      <c r="S474" s="105"/>
    </row>
    <row r="475" spans="2:19" s="104" customFormat="1" ht="15" customHeight="1" x14ac:dyDescent="0.2">
      <c r="B475" s="105"/>
      <c r="C475" s="99"/>
      <c r="D475" s="105"/>
      <c r="E475" s="105"/>
      <c r="F475" s="105"/>
      <c r="G475" s="105"/>
      <c r="H475" s="105"/>
      <c r="I475" s="105"/>
      <c r="J475" s="105"/>
      <c r="K475" s="105"/>
      <c r="L475" s="105"/>
      <c r="M475" s="109"/>
      <c r="N475" s="105"/>
      <c r="O475" s="105"/>
      <c r="P475" s="105"/>
      <c r="Q475" s="105"/>
      <c r="R475" s="105"/>
      <c r="S475" s="105"/>
    </row>
    <row r="476" spans="2:19" s="104" customFormat="1" ht="15" customHeight="1" x14ac:dyDescent="0.2">
      <c r="B476" s="105"/>
      <c r="C476" s="99"/>
      <c r="D476" s="105"/>
      <c r="E476" s="105"/>
      <c r="F476" s="105"/>
      <c r="G476" s="105"/>
      <c r="H476" s="105"/>
      <c r="I476" s="105"/>
      <c r="J476" s="105"/>
      <c r="K476" s="105"/>
      <c r="L476" s="105"/>
      <c r="M476" s="109"/>
      <c r="N476" s="105"/>
      <c r="O476" s="105"/>
      <c r="P476" s="105"/>
      <c r="Q476" s="105"/>
      <c r="R476" s="105"/>
      <c r="S476" s="105"/>
    </row>
    <row r="477" spans="2:19" s="104" customFormat="1" ht="15" customHeight="1" x14ac:dyDescent="0.2">
      <c r="B477" s="105"/>
      <c r="C477" s="99"/>
      <c r="D477" s="105"/>
      <c r="E477" s="105"/>
      <c r="F477" s="105"/>
      <c r="G477" s="105"/>
      <c r="H477" s="105"/>
      <c r="I477" s="105"/>
      <c r="J477" s="105"/>
      <c r="K477" s="105"/>
      <c r="L477" s="105"/>
      <c r="M477" s="109"/>
      <c r="N477" s="105"/>
      <c r="O477" s="105"/>
      <c r="P477" s="105"/>
      <c r="Q477" s="105"/>
      <c r="R477" s="105"/>
      <c r="S477" s="105"/>
    </row>
    <row r="478" spans="2:19" s="104" customFormat="1" ht="15" customHeight="1" x14ac:dyDescent="0.2">
      <c r="B478" s="105"/>
      <c r="C478" s="99"/>
      <c r="D478" s="105"/>
      <c r="E478" s="105"/>
      <c r="F478" s="105"/>
      <c r="G478" s="105"/>
      <c r="H478" s="105"/>
      <c r="I478" s="105"/>
      <c r="J478" s="105"/>
      <c r="K478" s="105"/>
      <c r="L478" s="105"/>
      <c r="M478" s="109"/>
      <c r="N478" s="105"/>
      <c r="O478" s="105"/>
      <c r="P478" s="105"/>
      <c r="Q478" s="105"/>
      <c r="R478" s="105"/>
      <c r="S478" s="105"/>
    </row>
    <row r="479" spans="2:19" s="104" customFormat="1" ht="15" customHeight="1" x14ac:dyDescent="0.2">
      <c r="B479" s="105"/>
      <c r="C479" s="99"/>
      <c r="D479" s="105"/>
      <c r="E479" s="105"/>
      <c r="F479" s="105"/>
      <c r="G479" s="105"/>
      <c r="H479" s="105"/>
      <c r="I479" s="105"/>
      <c r="J479" s="105"/>
      <c r="K479" s="105"/>
      <c r="L479" s="105"/>
      <c r="M479" s="109"/>
      <c r="N479" s="105"/>
      <c r="O479" s="105"/>
      <c r="P479" s="105"/>
      <c r="Q479" s="105"/>
      <c r="R479" s="105"/>
      <c r="S479" s="105"/>
    </row>
    <row r="480" spans="2:19" s="104" customFormat="1" ht="15" customHeight="1" x14ac:dyDescent="0.2">
      <c r="B480" s="105"/>
      <c r="C480" s="99"/>
      <c r="D480" s="105"/>
      <c r="E480" s="105"/>
      <c r="F480" s="105"/>
      <c r="G480" s="105"/>
      <c r="H480" s="105"/>
      <c r="I480" s="105"/>
      <c r="J480" s="105"/>
      <c r="K480" s="105"/>
      <c r="L480" s="105"/>
      <c r="M480" s="109"/>
      <c r="N480" s="105"/>
      <c r="O480" s="105"/>
      <c r="P480" s="105"/>
      <c r="Q480" s="105"/>
      <c r="R480" s="105"/>
      <c r="S480" s="105"/>
    </row>
    <row r="481" spans="2:19" s="104" customFormat="1" ht="15" customHeight="1" x14ac:dyDescent="0.2">
      <c r="B481" s="105"/>
      <c r="C481" s="99"/>
      <c r="D481" s="105"/>
      <c r="E481" s="105"/>
      <c r="F481" s="105"/>
      <c r="G481" s="105"/>
      <c r="H481" s="105"/>
      <c r="I481" s="105"/>
      <c r="J481" s="105"/>
      <c r="K481" s="105"/>
      <c r="L481" s="105"/>
      <c r="M481" s="109"/>
      <c r="N481" s="105"/>
      <c r="O481" s="105"/>
      <c r="P481" s="105"/>
      <c r="Q481" s="105"/>
      <c r="R481" s="105"/>
      <c r="S481" s="105"/>
    </row>
    <row r="482" spans="2:19" s="104" customFormat="1" ht="15" customHeight="1" x14ac:dyDescent="0.2">
      <c r="B482" s="105"/>
      <c r="C482" s="99"/>
      <c r="D482" s="105"/>
      <c r="E482" s="105"/>
      <c r="F482" s="105"/>
      <c r="G482" s="105"/>
      <c r="H482" s="105"/>
      <c r="I482" s="105"/>
      <c r="J482" s="105"/>
      <c r="K482" s="105"/>
      <c r="L482" s="105"/>
      <c r="M482" s="109"/>
      <c r="N482" s="105"/>
      <c r="O482" s="105"/>
      <c r="P482" s="105"/>
      <c r="Q482" s="105"/>
      <c r="R482" s="105"/>
      <c r="S482" s="105"/>
    </row>
    <row r="483" spans="2:19" s="104" customFormat="1" ht="15" customHeight="1" x14ac:dyDescent="0.2">
      <c r="B483" s="105"/>
      <c r="C483" s="99"/>
      <c r="D483" s="105"/>
      <c r="E483" s="105"/>
      <c r="F483" s="105"/>
      <c r="G483" s="105"/>
      <c r="H483" s="105"/>
      <c r="I483" s="105"/>
      <c r="J483" s="105"/>
      <c r="K483" s="105"/>
      <c r="L483" s="105"/>
      <c r="M483" s="109"/>
      <c r="N483" s="105"/>
      <c r="O483" s="105"/>
      <c r="P483" s="105"/>
      <c r="Q483" s="105"/>
      <c r="R483" s="105"/>
      <c r="S483" s="105"/>
    </row>
    <row r="484" spans="2:19" s="104" customFormat="1" ht="15" customHeight="1" x14ac:dyDescent="0.2">
      <c r="B484" s="105"/>
      <c r="C484" s="99"/>
      <c r="D484" s="105"/>
      <c r="E484" s="105"/>
      <c r="F484" s="105"/>
      <c r="G484" s="105"/>
      <c r="H484" s="105"/>
      <c r="I484" s="105"/>
      <c r="J484" s="105"/>
      <c r="K484" s="105"/>
      <c r="L484" s="105"/>
      <c r="M484" s="109"/>
      <c r="N484" s="105"/>
      <c r="O484" s="105"/>
      <c r="P484" s="105"/>
      <c r="Q484" s="105"/>
      <c r="R484" s="105"/>
      <c r="S484" s="105"/>
    </row>
    <row r="485" spans="2:19" s="104" customFormat="1" ht="15" customHeight="1" x14ac:dyDescent="0.2">
      <c r="B485" s="105"/>
      <c r="C485" s="99"/>
      <c r="D485" s="105"/>
      <c r="E485" s="105"/>
      <c r="F485" s="105"/>
      <c r="G485" s="105"/>
      <c r="H485" s="105"/>
      <c r="I485" s="105"/>
      <c r="J485" s="105"/>
      <c r="K485" s="105"/>
      <c r="L485" s="105"/>
      <c r="M485" s="109"/>
      <c r="N485" s="105"/>
      <c r="O485" s="105"/>
      <c r="P485" s="105"/>
      <c r="Q485" s="105"/>
      <c r="R485" s="105"/>
      <c r="S485" s="105"/>
    </row>
    <row r="486" spans="2:19" s="104" customFormat="1" ht="15" customHeight="1" x14ac:dyDescent="0.2">
      <c r="B486" s="105"/>
      <c r="C486" s="99"/>
      <c r="D486" s="105"/>
      <c r="E486" s="105"/>
      <c r="F486" s="105"/>
      <c r="G486" s="105"/>
      <c r="H486" s="105"/>
      <c r="I486" s="105"/>
      <c r="J486" s="105"/>
      <c r="K486" s="105"/>
      <c r="L486" s="105"/>
      <c r="M486" s="109"/>
      <c r="N486" s="105"/>
      <c r="O486" s="105"/>
      <c r="P486" s="105"/>
      <c r="Q486" s="105"/>
      <c r="R486" s="105"/>
      <c r="S486" s="105"/>
    </row>
    <row r="487" spans="2:19" s="104" customFormat="1" ht="15" customHeight="1" x14ac:dyDescent="0.2">
      <c r="B487" s="105"/>
      <c r="C487" s="99"/>
      <c r="D487" s="105"/>
      <c r="E487" s="105"/>
      <c r="F487" s="105"/>
      <c r="G487" s="105"/>
      <c r="H487" s="105"/>
      <c r="I487" s="105"/>
      <c r="J487" s="105"/>
      <c r="K487" s="105"/>
      <c r="L487" s="105"/>
      <c r="M487" s="109"/>
      <c r="N487" s="105"/>
      <c r="O487" s="105"/>
      <c r="P487" s="105"/>
      <c r="Q487" s="105"/>
      <c r="R487" s="105"/>
      <c r="S487" s="105"/>
    </row>
    <row r="488" spans="2:19" s="104" customFormat="1" ht="15" customHeight="1" x14ac:dyDescent="0.2">
      <c r="B488" s="105"/>
      <c r="C488" s="99"/>
      <c r="D488" s="105"/>
      <c r="E488" s="105"/>
      <c r="F488" s="105"/>
      <c r="G488" s="105"/>
      <c r="H488" s="105"/>
      <c r="I488" s="105"/>
      <c r="J488" s="105"/>
      <c r="K488" s="105"/>
      <c r="L488" s="105"/>
      <c r="M488" s="109"/>
      <c r="N488" s="105"/>
      <c r="O488" s="105"/>
      <c r="P488" s="105"/>
      <c r="Q488" s="105"/>
      <c r="R488" s="105"/>
      <c r="S488" s="105"/>
    </row>
    <row r="489" spans="2:19" s="104" customFormat="1" ht="15" customHeight="1" x14ac:dyDescent="0.2">
      <c r="B489" s="105"/>
      <c r="C489" s="99"/>
      <c r="D489" s="105"/>
      <c r="E489" s="105"/>
      <c r="F489" s="105"/>
      <c r="G489" s="105"/>
      <c r="H489" s="105"/>
      <c r="I489" s="105"/>
      <c r="J489" s="105"/>
      <c r="K489" s="105"/>
      <c r="L489" s="105"/>
      <c r="M489" s="109"/>
      <c r="N489" s="105"/>
      <c r="O489" s="105"/>
      <c r="P489" s="105"/>
      <c r="Q489" s="105"/>
      <c r="R489" s="105"/>
      <c r="S489" s="105"/>
    </row>
    <row r="490" spans="2:19" s="104" customFormat="1" ht="15" customHeight="1" x14ac:dyDescent="0.2">
      <c r="B490" s="105"/>
      <c r="C490" s="99"/>
      <c r="D490" s="105"/>
      <c r="E490" s="105"/>
      <c r="F490" s="105"/>
      <c r="G490" s="105"/>
      <c r="H490" s="105"/>
      <c r="I490" s="105"/>
      <c r="J490" s="105"/>
      <c r="K490" s="105"/>
      <c r="L490" s="105"/>
      <c r="M490" s="109"/>
      <c r="N490" s="105"/>
      <c r="O490" s="105"/>
      <c r="P490" s="105"/>
      <c r="Q490" s="105"/>
      <c r="R490" s="105"/>
      <c r="S490" s="105"/>
    </row>
    <row r="491" spans="2:19" s="104" customFormat="1" ht="15" customHeight="1" x14ac:dyDescent="0.2">
      <c r="B491" s="105"/>
      <c r="C491" s="99"/>
      <c r="D491" s="105"/>
      <c r="E491" s="105"/>
      <c r="F491" s="105"/>
      <c r="G491" s="105"/>
      <c r="H491" s="105"/>
      <c r="I491" s="105"/>
      <c r="J491" s="105"/>
      <c r="K491" s="105"/>
      <c r="L491" s="105"/>
      <c r="M491" s="109"/>
      <c r="N491" s="105"/>
      <c r="O491" s="105"/>
      <c r="P491" s="105"/>
      <c r="Q491" s="105"/>
      <c r="R491" s="105"/>
      <c r="S491" s="105"/>
    </row>
    <row r="492" spans="2:19" s="104" customFormat="1" ht="15" customHeight="1" x14ac:dyDescent="0.2">
      <c r="B492" s="105"/>
      <c r="C492" s="99"/>
      <c r="D492" s="105"/>
      <c r="E492" s="105"/>
      <c r="F492" s="105"/>
      <c r="G492" s="105"/>
      <c r="H492" s="105"/>
      <c r="I492" s="105"/>
      <c r="J492" s="105"/>
      <c r="K492" s="105"/>
      <c r="L492" s="105"/>
      <c r="M492" s="109"/>
      <c r="N492" s="105"/>
      <c r="O492" s="105"/>
      <c r="P492" s="105"/>
      <c r="Q492" s="105"/>
      <c r="R492" s="105"/>
      <c r="S492" s="105"/>
    </row>
    <row r="493" spans="2:19" s="104" customFormat="1" ht="15" customHeight="1" x14ac:dyDescent="0.2">
      <c r="B493" s="105"/>
      <c r="C493" s="99"/>
      <c r="D493" s="105"/>
      <c r="E493" s="105"/>
      <c r="F493" s="105"/>
      <c r="G493" s="105"/>
      <c r="H493" s="105"/>
      <c r="I493" s="105"/>
      <c r="J493" s="105"/>
      <c r="K493" s="105"/>
      <c r="L493" s="105"/>
      <c r="M493" s="109"/>
      <c r="N493" s="105"/>
      <c r="O493" s="105"/>
      <c r="P493" s="105"/>
      <c r="Q493" s="105"/>
      <c r="R493" s="105"/>
      <c r="S493" s="105"/>
    </row>
    <row r="494" spans="2:19" s="104" customFormat="1" ht="15" customHeight="1" x14ac:dyDescent="0.2">
      <c r="B494" s="105"/>
      <c r="C494" s="99"/>
      <c r="D494" s="105"/>
      <c r="E494" s="105"/>
      <c r="F494" s="105"/>
      <c r="G494" s="105"/>
      <c r="H494" s="105"/>
      <c r="I494" s="105"/>
      <c r="J494" s="105"/>
      <c r="K494" s="105"/>
      <c r="L494" s="105"/>
      <c r="M494" s="109"/>
      <c r="N494" s="105"/>
      <c r="O494" s="105"/>
      <c r="P494" s="105"/>
      <c r="Q494" s="105"/>
      <c r="R494" s="105"/>
      <c r="S494" s="105"/>
    </row>
    <row r="495" spans="2:19" s="104" customFormat="1" ht="15" customHeight="1" x14ac:dyDescent="0.2">
      <c r="B495" s="105"/>
      <c r="C495" s="99"/>
      <c r="D495" s="105"/>
      <c r="E495" s="105"/>
      <c r="F495" s="105"/>
      <c r="G495" s="105"/>
      <c r="H495" s="105"/>
      <c r="I495" s="105"/>
      <c r="J495" s="105"/>
      <c r="K495" s="105"/>
      <c r="L495" s="105"/>
      <c r="M495" s="109"/>
      <c r="N495" s="105"/>
      <c r="O495" s="105"/>
      <c r="P495" s="105"/>
      <c r="Q495" s="105"/>
      <c r="R495" s="105"/>
      <c r="S495" s="105"/>
    </row>
    <row r="496" spans="2:19" s="104" customFormat="1" ht="15" customHeight="1" x14ac:dyDescent="0.2">
      <c r="B496" s="105"/>
      <c r="C496" s="99"/>
      <c r="D496" s="105"/>
      <c r="E496" s="105"/>
      <c r="F496" s="105"/>
      <c r="G496" s="105"/>
      <c r="H496" s="105"/>
      <c r="I496" s="105"/>
      <c r="J496" s="105"/>
      <c r="K496" s="105"/>
      <c r="L496" s="105"/>
      <c r="M496" s="109"/>
      <c r="N496" s="105"/>
      <c r="O496" s="105"/>
      <c r="P496" s="105"/>
      <c r="Q496" s="105"/>
      <c r="R496" s="105"/>
      <c r="S496" s="105"/>
    </row>
    <row r="497" spans="2:19" s="104" customFormat="1" ht="15" customHeight="1" x14ac:dyDescent="0.2">
      <c r="B497" s="105"/>
      <c r="C497" s="99"/>
      <c r="D497" s="105"/>
      <c r="E497" s="105"/>
      <c r="F497" s="105"/>
      <c r="G497" s="105"/>
      <c r="H497" s="105"/>
      <c r="I497" s="105"/>
      <c r="J497" s="105"/>
      <c r="K497" s="105"/>
      <c r="L497" s="105"/>
      <c r="M497" s="109"/>
      <c r="N497" s="105"/>
      <c r="O497" s="105"/>
      <c r="P497" s="105"/>
      <c r="Q497" s="105"/>
      <c r="R497" s="105"/>
      <c r="S497" s="105"/>
    </row>
    <row r="498" spans="2:19" s="104" customFormat="1" ht="15" customHeight="1" x14ac:dyDescent="0.2">
      <c r="B498" s="105"/>
      <c r="C498" s="99"/>
      <c r="D498" s="105"/>
      <c r="E498" s="105"/>
      <c r="F498" s="105"/>
      <c r="G498" s="105"/>
      <c r="H498" s="105"/>
      <c r="I498" s="105"/>
      <c r="J498" s="105"/>
      <c r="K498" s="105"/>
      <c r="L498" s="105"/>
      <c r="M498" s="109"/>
      <c r="N498" s="105"/>
      <c r="O498" s="105"/>
      <c r="P498" s="105"/>
      <c r="Q498" s="105"/>
      <c r="R498" s="105"/>
      <c r="S498" s="105"/>
    </row>
    <row r="499" spans="2:19" s="104" customFormat="1" ht="15" customHeight="1" x14ac:dyDescent="0.2">
      <c r="B499" s="105"/>
      <c r="C499" s="99"/>
      <c r="D499" s="105"/>
      <c r="E499" s="105"/>
      <c r="F499" s="105"/>
      <c r="G499" s="105"/>
      <c r="H499" s="105"/>
      <c r="I499" s="105"/>
      <c r="J499" s="105"/>
      <c r="K499" s="105"/>
      <c r="L499" s="105"/>
      <c r="M499" s="109"/>
      <c r="N499" s="105"/>
      <c r="O499" s="105"/>
      <c r="P499" s="105"/>
      <c r="Q499" s="105"/>
      <c r="R499" s="105"/>
      <c r="S499" s="105"/>
    </row>
    <row r="500" spans="2:19" s="104" customFormat="1" ht="15" customHeight="1" x14ac:dyDescent="0.2">
      <c r="B500" s="105"/>
      <c r="C500" s="99"/>
      <c r="D500" s="105"/>
      <c r="E500" s="105"/>
      <c r="F500" s="105"/>
      <c r="G500" s="105"/>
      <c r="H500" s="105"/>
      <c r="I500" s="105"/>
      <c r="J500" s="105"/>
      <c r="K500" s="105"/>
      <c r="L500" s="105"/>
      <c r="M500" s="109"/>
      <c r="N500" s="105"/>
      <c r="O500" s="105"/>
      <c r="P500" s="105"/>
      <c r="Q500" s="105"/>
      <c r="R500" s="105"/>
      <c r="S500" s="105"/>
    </row>
    <row r="501" spans="2:19" s="104" customFormat="1" ht="15" customHeight="1" x14ac:dyDescent="0.2">
      <c r="B501" s="105"/>
      <c r="C501" s="99"/>
      <c r="D501" s="105"/>
      <c r="E501" s="105"/>
      <c r="F501" s="105"/>
      <c r="G501" s="105"/>
      <c r="H501" s="105"/>
      <c r="I501" s="105"/>
      <c r="J501" s="105"/>
      <c r="K501" s="105"/>
      <c r="L501" s="105"/>
      <c r="M501" s="109"/>
      <c r="N501" s="105"/>
      <c r="O501" s="105"/>
      <c r="P501" s="105"/>
      <c r="Q501" s="105"/>
      <c r="R501" s="105"/>
      <c r="S501" s="105"/>
    </row>
    <row r="502" spans="2:19" s="104" customFormat="1" ht="15" customHeight="1" x14ac:dyDescent="0.2">
      <c r="B502" s="105"/>
      <c r="C502" s="99"/>
      <c r="D502" s="105"/>
      <c r="E502" s="105"/>
      <c r="F502" s="105"/>
      <c r="G502" s="105"/>
      <c r="H502" s="105"/>
      <c r="I502" s="105"/>
      <c r="J502" s="105"/>
      <c r="K502" s="105"/>
      <c r="L502" s="105"/>
      <c r="M502" s="109"/>
      <c r="N502" s="105"/>
      <c r="O502" s="105"/>
      <c r="P502" s="105"/>
      <c r="Q502" s="105"/>
      <c r="R502" s="105"/>
      <c r="S502" s="105"/>
    </row>
    <row r="503" spans="2:19" s="104" customFormat="1" ht="15" customHeight="1" x14ac:dyDescent="0.2">
      <c r="B503" s="105"/>
      <c r="C503" s="99"/>
      <c r="D503" s="105"/>
      <c r="E503" s="105"/>
      <c r="F503" s="105"/>
      <c r="G503" s="105"/>
      <c r="H503" s="105"/>
      <c r="I503" s="105"/>
      <c r="J503" s="105"/>
      <c r="K503" s="105"/>
      <c r="L503" s="105"/>
      <c r="M503" s="109"/>
      <c r="N503" s="105"/>
      <c r="O503" s="105"/>
      <c r="P503" s="105"/>
      <c r="Q503" s="105"/>
      <c r="R503" s="105"/>
      <c r="S503" s="105"/>
    </row>
    <row r="504" spans="2:19" s="104" customFormat="1" ht="15" customHeight="1" x14ac:dyDescent="0.2">
      <c r="B504" s="105"/>
      <c r="C504" s="99"/>
      <c r="D504" s="105"/>
      <c r="E504" s="105"/>
      <c r="F504" s="105"/>
      <c r="G504" s="105"/>
      <c r="H504" s="105"/>
      <c r="I504" s="105"/>
      <c r="J504" s="105"/>
      <c r="K504" s="105"/>
      <c r="L504" s="105"/>
      <c r="M504" s="109"/>
      <c r="N504" s="105"/>
      <c r="O504" s="105"/>
      <c r="P504" s="105"/>
      <c r="Q504" s="105"/>
      <c r="R504" s="105"/>
      <c r="S504" s="105"/>
    </row>
    <row r="505" spans="2:19" s="104" customFormat="1" ht="15" customHeight="1" x14ac:dyDescent="0.2">
      <c r="B505" s="105"/>
      <c r="C505" s="99"/>
      <c r="D505" s="105"/>
      <c r="E505" s="105"/>
      <c r="F505" s="105"/>
      <c r="G505" s="105"/>
      <c r="H505" s="105"/>
      <c r="I505" s="105"/>
      <c r="J505" s="105"/>
      <c r="K505" s="105"/>
      <c r="L505" s="105"/>
      <c r="M505" s="109"/>
      <c r="N505" s="105"/>
      <c r="O505" s="105"/>
      <c r="P505" s="105"/>
      <c r="Q505" s="105"/>
      <c r="R505" s="105"/>
      <c r="S505" s="105"/>
    </row>
    <row r="506" spans="2:19" s="104" customFormat="1" ht="15" customHeight="1" x14ac:dyDescent="0.2">
      <c r="B506" s="105"/>
      <c r="C506" s="99"/>
      <c r="D506" s="105"/>
      <c r="E506" s="105"/>
      <c r="F506" s="105"/>
      <c r="G506" s="105"/>
      <c r="H506" s="105"/>
      <c r="I506" s="105"/>
      <c r="J506" s="105"/>
      <c r="K506" s="105"/>
      <c r="L506" s="105"/>
      <c r="M506" s="109"/>
      <c r="N506" s="105"/>
      <c r="O506" s="105"/>
      <c r="P506" s="105"/>
      <c r="Q506" s="105"/>
      <c r="R506" s="105"/>
      <c r="S506" s="105"/>
    </row>
    <row r="507" spans="2:19" s="104" customFormat="1" ht="15" customHeight="1" x14ac:dyDescent="0.2">
      <c r="B507" s="105"/>
      <c r="C507" s="99"/>
      <c r="D507" s="105"/>
      <c r="E507" s="105"/>
      <c r="F507" s="105"/>
      <c r="G507" s="105"/>
      <c r="H507" s="105"/>
      <c r="I507" s="105"/>
      <c r="J507" s="105"/>
      <c r="K507" s="105"/>
      <c r="L507" s="105"/>
      <c r="M507" s="109"/>
      <c r="N507" s="105"/>
      <c r="O507" s="105"/>
      <c r="P507" s="105"/>
      <c r="Q507" s="105"/>
      <c r="R507" s="105"/>
      <c r="S507" s="105"/>
    </row>
    <row r="508" spans="2:19" s="104" customFormat="1" ht="15" customHeight="1" x14ac:dyDescent="0.2">
      <c r="B508" s="105"/>
      <c r="C508" s="99"/>
      <c r="D508" s="105"/>
      <c r="E508" s="105"/>
      <c r="F508" s="105"/>
      <c r="G508" s="105"/>
      <c r="H508" s="105"/>
      <c r="I508" s="105"/>
      <c r="J508" s="105"/>
      <c r="K508" s="105"/>
      <c r="L508" s="105"/>
      <c r="M508" s="109"/>
      <c r="N508" s="105"/>
      <c r="O508" s="105"/>
      <c r="P508" s="105"/>
      <c r="Q508" s="105"/>
      <c r="R508" s="105"/>
      <c r="S508" s="105"/>
    </row>
    <row r="509" spans="2:19" s="104" customFormat="1" ht="15" customHeight="1" x14ac:dyDescent="0.2">
      <c r="B509" s="105"/>
      <c r="C509" s="99"/>
      <c r="D509" s="105"/>
      <c r="E509" s="105"/>
      <c r="F509" s="105"/>
      <c r="G509" s="105"/>
      <c r="H509" s="105"/>
      <c r="I509" s="105"/>
      <c r="J509" s="105"/>
      <c r="K509" s="105"/>
      <c r="L509" s="105"/>
      <c r="M509" s="109"/>
      <c r="N509" s="105"/>
      <c r="O509" s="105"/>
      <c r="P509" s="105"/>
      <c r="Q509" s="105"/>
      <c r="R509" s="105"/>
      <c r="S509" s="105"/>
    </row>
    <row r="510" spans="2:19" s="104" customFormat="1" ht="15" customHeight="1" x14ac:dyDescent="0.2">
      <c r="B510" s="105"/>
      <c r="C510" s="99"/>
      <c r="D510" s="105"/>
      <c r="E510" s="105"/>
      <c r="F510" s="105"/>
      <c r="G510" s="105"/>
      <c r="H510" s="105"/>
      <c r="I510" s="105"/>
      <c r="J510" s="105"/>
      <c r="K510" s="105"/>
      <c r="L510" s="105"/>
      <c r="M510" s="109"/>
      <c r="N510" s="105"/>
      <c r="O510" s="105"/>
      <c r="P510" s="105"/>
      <c r="Q510" s="105"/>
      <c r="R510" s="105"/>
      <c r="S510" s="105"/>
    </row>
    <row r="511" spans="2:19" s="104" customFormat="1" ht="15" customHeight="1" x14ac:dyDescent="0.2">
      <c r="B511" s="105"/>
      <c r="C511" s="99"/>
      <c r="D511" s="105"/>
      <c r="E511" s="105"/>
      <c r="F511" s="105"/>
      <c r="G511" s="105"/>
      <c r="H511" s="105"/>
      <c r="I511" s="105"/>
      <c r="J511" s="105"/>
      <c r="K511" s="105"/>
      <c r="L511" s="105"/>
      <c r="M511" s="109"/>
      <c r="N511" s="105"/>
      <c r="O511" s="105"/>
      <c r="P511" s="105"/>
      <c r="Q511" s="105"/>
      <c r="R511" s="105"/>
      <c r="S511" s="105"/>
    </row>
    <row r="512" spans="2:19" s="104" customFormat="1" ht="15" customHeight="1" x14ac:dyDescent="0.2">
      <c r="B512" s="105"/>
      <c r="C512" s="99"/>
      <c r="D512" s="105"/>
      <c r="E512" s="105"/>
      <c r="F512" s="105"/>
      <c r="G512" s="105"/>
      <c r="H512" s="105"/>
      <c r="I512" s="105"/>
      <c r="J512" s="105"/>
      <c r="K512" s="105"/>
      <c r="L512" s="105"/>
      <c r="M512" s="109"/>
      <c r="N512" s="105"/>
      <c r="O512" s="105"/>
      <c r="P512" s="105"/>
      <c r="Q512" s="105"/>
      <c r="R512" s="105"/>
      <c r="S512" s="105"/>
    </row>
    <row r="513" spans="2:19" s="104" customFormat="1" ht="15" customHeight="1" x14ac:dyDescent="0.2">
      <c r="B513" s="105"/>
      <c r="C513" s="99"/>
      <c r="D513" s="105"/>
      <c r="E513" s="105"/>
      <c r="F513" s="105"/>
      <c r="G513" s="105"/>
      <c r="H513" s="105"/>
      <c r="I513" s="105"/>
      <c r="J513" s="105"/>
      <c r="K513" s="105"/>
      <c r="L513" s="105"/>
      <c r="M513" s="109"/>
      <c r="N513" s="105"/>
      <c r="O513" s="105"/>
      <c r="P513" s="105"/>
      <c r="Q513" s="105"/>
      <c r="R513" s="105"/>
      <c r="S513" s="105"/>
    </row>
    <row r="514" spans="2:19" s="104" customFormat="1" ht="15" customHeight="1" x14ac:dyDescent="0.2">
      <c r="B514" s="105"/>
      <c r="C514" s="99"/>
      <c r="D514" s="105"/>
      <c r="E514" s="105"/>
      <c r="F514" s="105"/>
      <c r="G514" s="105"/>
      <c r="H514" s="105"/>
      <c r="I514" s="105"/>
      <c r="J514" s="105"/>
      <c r="K514" s="105"/>
      <c r="L514" s="105"/>
      <c r="M514" s="109"/>
      <c r="N514" s="105"/>
      <c r="O514" s="105"/>
      <c r="P514" s="105"/>
      <c r="Q514" s="105"/>
      <c r="R514" s="105"/>
      <c r="S514" s="105"/>
    </row>
    <row r="515" spans="2:19" s="104" customFormat="1" ht="15" customHeight="1" x14ac:dyDescent="0.2">
      <c r="B515" s="105"/>
      <c r="C515" s="99"/>
      <c r="D515" s="105"/>
      <c r="E515" s="105"/>
      <c r="F515" s="105"/>
      <c r="G515" s="105"/>
      <c r="H515" s="105"/>
      <c r="I515" s="105"/>
      <c r="J515" s="105"/>
      <c r="K515" s="105"/>
      <c r="L515" s="105"/>
      <c r="M515" s="109"/>
      <c r="N515" s="105"/>
      <c r="O515" s="105"/>
      <c r="P515" s="105"/>
      <c r="Q515" s="105"/>
      <c r="R515" s="105"/>
      <c r="S515" s="105"/>
    </row>
    <row r="516" spans="2:19" s="104" customFormat="1" ht="15" customHeight="1" x14ac:dyDescent="0.2">
      <c r="B516" s="105"/>
      <c r="C516" s="99"/>
      <c r="D516" s="105"/>
      <c r="E516" s="105"/>
      <c r="F516" s="105"/>
      <c r="G516" s="105"/>
      <c r="H516" s="105"/>
      <c r="I516" s="105"/>
      <c r="J516" s="105"/>
      <c r="K516" s="105"/>
      <c r="L516" s="105"/>
      <c r="M516" s="109"/>
      <c r="N516" s="105"/>
      <c r="O516" s="105"/>
      <c r="P516" s="105"/>
      <c r="Q516" s="105"/>
      <c r="R516" s="105"/>
      <c r="S516" s="105"/>
    </row>
    <row r="517" spans="2:19" s="104" customFormat="1" ht="15" customHeight="1" x14ac:dyDescent="0.2">
      <c r="B517" s="105"/>
      <c r="C517" s="99"/>
      <c r="D517" s="105"/>
      <c r="E517" s="105"/>
      <c r="F517" s="105"/>
      <c r="G517" s="105"/>
      <c r="H517" s="105"/>
      <c r="I517" s="105"/>
      <c r="J517" s="105"/>
      <c r="K517" s="105"/>
      <c r="L517" s="105"/>
      <c r="M517" s="109"/>
      <c r="N517" s="105"/>
      <c r="O517" s="105"/>
      <c r="P517" s="105"/>
      <c r="Q517" s="105"/>
      <c r="R517" s="105"/>
      <c r="S517" s="105"/>
    </row>
    <row r="518" spans="2:19" s="104" customFormat="1" ht="15" customHeight="1" x14ac:dyDescent="0.2">
      <c r="B518" s="105"/>
      <c r="C518" s="99"/>
      <c r="D518" s="105"/>
      <c r="E518" s="105"/>
      <c r="F518" s="105"/>
      <c r="G518" s="105"/>
      <c r="H518" s="105"/>
      <c r="I518" s="105"/>
      <c r="J518" s="105"/>
      <c r="K518" s="105"/>
      <c r="L518" s="105"/>
      <c r="M518" s="109"/>
      <c r="N518" s="105"/>
      <c r="O518" s="105"/>
      <c r="P518" s="105"/>
      <c r="Q518" s="105"/>
      <c r="R518" s="105"/>
      <c r="S518" s="105"/>
    </row>
    <row r="519" spans="2:19" s="104" customFormat="1" ht="15" customHeight="1" x14ac:dyDescent="0.2">
      <c r="B519" s="105"/>
      <c r="C519" s="99"/>
      <c r="D519" s="105"/>
      <c r="E519" s="105"/>
      <c r="F519" s="105"/>
      <c r="G519" s="105"/>
      <c r="H519" s="105"/>
      <c r="I519" s="105"/>
      <c r="J519" s="105"/>
      <c r="K519" s="105"/>
      <c r="L519" s="105"/>
      <c r="M519" s="109"/>
      <c r="N519" s="105"/>
      <c r="O519" s="105"/>
      <c r="P519" s="105"/>
      <c r="Q519" s="105"/>
      <c r="R519" s="105"/>
      <c r="S519" s="105"/>
    </row>
    <row r="520" spans="2:19" s="104" customFormat="1" ht="15" customHeight="1" x14ac:dyDescent="0.2">
      <c r="B520" s="105"/>
      <c r="C520" s="99"/>
      <c r="D520" s="105"/>
      <c r="E520" s="105"/>
      <c r="F520" s="105"/>
      <c r="G520" s="105"/>
      <c r="H520" s="105"/>
      <c r="I520" s="105"/>
      <c r="J520" s="105"/>
      <c r="K520" s="105"/>
      <c r="L520" s="105"/>
      <c r="M520" s="109"/>
      <c r="N520" s="105"/>
      <c r="O520" s="105"/>
      <c r="P520" s="105"/>
      <c r="Q520" s="105"/>
      <c r="R520" s="105"/>
      <c r="S520" s="105"/>
    </row>
    <row r="521" spans="2:19" s="104" customFormat="1" ht="15" customHeight="1" x14ac:dyDescent="0.2">
      <c r="B521" s="105"/>
      <c r="C521" s="99"/>
      <c r="D521" s="105"/>
      <c r="E521" s="105"/>
      <c r="F521" s="105"/>
      <c r="G521" s="105"/>
      <c r="H521" s="105"/>
      <c r="I521" s="105"/>
      <c r="J521" s="105"/>
      <c r="K521" s="105"/>
      <c r="L521" s="105"/>
      <c r="M521" s="109"/>
      <c r="N521" s="105"/>
      <c r="O521" s="105"/>
      <c r="P521" s="105"/>
      <c r="Q521" s="105"/>
      <c r="R521" s="105"/>
      <c r="S521" s="105"/>
    </row>
    <row r="522" spans="2:19" s="104" customFormat="1" ht="15" customHeight="1" x14ac:dyDescent="0.2">
      <c r="B522" s="105"/>
      <c r="C522" s="99"/>
      <c r="D522" s="105"/>
      <c r="E522" s="105"/>
      <c r="F522" s="105"/>
      <c r="G522" s="105"/>
      <c r="H522" s="105"/>
      <c r="I522" s="105"/>
      <c r="J522" s="105"/>
      <c r="K522" s="105"/>
      <c r="L522" s="105"/>
      <c r="M522" s="109"/>
      <c r="N522" s="105"/>
      <c r="O522" s="105"/>
      <c r="P522" s="105"/>
      <c r="Q522" s="105"/>
      <c r="R522" s="105"/>
      <c r="S522" s="105"/>
    </row>
    <row r="523" spans="2:19" s="104" customFormat="1" ht="15" customHeight="1" x14ac:dyDescent="0.2">
      <c r="B523" s="105"/>
      <c r="C523" s="99"/>
      <c r="D523" s="105"/>
      <c r="E523" s="105"/>
      <c r="F523" s="105"/>
      <c r="G523" s="105"/>
      <c r="H523" s="105"/>
      <c r="I523" s="105"/>
      <c r="J523" s="105"/>
      <c r="K523" s="105"/>
      <c r="L523" s="105"/>
      <c r="M523" s="109"/>
      <c r="N523" s="105"/>
      <c r="O523" s="105"/>
      <c r="P523" s="105"/>
      <c r="Q523" s="105"/>
      <c r="R523" s="105"/>
      <c r="S523" s="105"/>
    </row>
    <row r="524" spans="2:19" s="104" customFormat="1" ht="15" customHeight="1" x14ac:dyDescent="0.2">
      <c r="B524" s="105"/>
      <c r="C524" s="99"/>
      <c r="D524" s="105"/>
      <c r="E524" s="105"/>
      <c r="F524" s="105"/>
      <c r="G524" s="105"/>
      <c r="H524" s="105"/>
      <c r="I524" s="105"/>
      <c r="J524" s="105"/>
      <c r="K524" s="105"/>
      <c r="L524" s="105"/>
      <c r="M524" s="109"/>
      <c r="N524" s="105"/>
      <c r="O524" s="105"/>
      <c r="P524" s="105"/>
      <c r="Q524" s="105"/>
      <c r="R524" s="105"/>
      <c r="S524" s="105"/>
    </row>
    <row r="525" spans="2:19" s="104" customFormat="1" ht="15" customHeight="1" x14ac:dyDescent="0.2">
      <c r="B525" s="105"/>
      <c r="C525" s="99"/>
      <c r="D525" s="105"/>
      <c r="E525" s="105"/>
      <c r="F525" s="105"/>
      <c r="G525" s="105"/>
      <c r="H525" s="105"/>
      <c r="I525" s="105"/>
      <c r="J525" s="105"/>
      <c r="K525" s="105"/>
      <c r="L525" s="105"/>
      <c r="M525" s="109"/>
      <c r="N525" s="105"/>
      <c r="O525" s="105"/>
      <c r="P525" s="105"/>
      <c r="Q525" s="105"/>
      <c r="R525" s="105"/>
      <c r="S525" s="105"/>
    </row>
    <row r="526" spans="2:19" s="104" customFormat="1" ht="15" customHeight="1" x14ac:dyDescent="0.2">
      <c r="B526" s="105"/>
      <c r="C526" s="99"/>
      <c r="D526" s="105"/>
      <c r="E526" s="105"/>
      <c r="F526" s="105"/>
      <c r="G526" s="105"/>
      <c r="H526" s="105"/>
      <c r="I526" s="105"/>
      <c r="J526" s="105"/>
      <c r="K526" s="105"/>
      <c r="L526" s="105"/>
      <c r="M526" s="109"/>
      <c r="N526" s="105"/>
      <c r="O526" s="105"/>
      <c r="P526" s="105"/>
      <c r="Q526" s="105"/>
      <c r="R526" s="105"/>
      <c r="S526" s="105"/>
    </row>
    <row r="527" spans="2:19" s="104" customFormat="1" ht="15" customHeight="1" x14ac:dyDescent="0.2">
      <c r="B527" s="105"/>
      <c r="C527" s="99"/>
      <c r="D527" s="105"/>
      <c r="E527" s="105"/>
      <c r="F527" s="105"/>
      <c r="G527" s="105"/>
      <c r="H527" s="105"/>
      <c r="I527" s="105"/>
      <c r="J527" s="105"/>
      <c r="K527" s="105"/>
      <c r="L527" s="105"/>
      <c r="M527" s="109"/>
      <c r="N527" s="105"/>
      <c r="O527" s="105"/>
      <c r="P527" s="105"/>
      <c r="Q527" s="105"/>
      <c r="R527" s="105"/>
      <c r="S527" s="105"/>
    </row>
    <row r="528" spans="2:19" s="104" customFormat="1" ht="15" customHeight="1" x14ac:dyDescent="0.2">
      <c r="B528" s="105"/>
      <c r="C528" s="99"/>
      <c r="D528" s="105"/>
      <c r="E528" s="105"/>
      <c r="F528" s="105"/>
      <c r="G528" s="105"/>
      <c r="H528" s="105"/>
      <c r="I528" s="105"/>
      <c r="J528" s="105"/>
      <c r="K528" s="105"/>
      <c r="L528" s="105"/>
      <c r="M528" s="109"/>
      <c r="N528" s="105"/>
      <c r="O528" s="105"/>
      <c r="P528" s="105"/>
      <c r="Q528" s="105"/>
      <c r="R528" s="105"/>
      <c r="S528" s="105"/>
    </row>
    <row r="529" spans="2:19" s="104" customFormat="1" ht="15" customHeight="1" x14ac:dyDescent="0.2">
      <c r="B529" s="105"/>
      <c r="C529" s="99"/>
      <c r="D529" s="105"/>
      <c r="E529" s="105"/>
      <c r="F529" s="105"/>
      <c r="G529" s="105"/>
      <c r="H529" s="105"/>
      <c r="I529" s="105"/>
      <c r="J529" s="105"/>
      <c r="K529" s="105"/>
      <c r="L529" s="105"/>
      <c r="M529" s="109"/>
      <c r="N529" s="105"/>
      <c r="O529" s="105"/>
      <c r="P529" s="105"/>
      <c r="Q529" s="105"/>
      <c r="R529" s="105"/>
      <c r="S529" s="105"/>
    </row>
    <row r="530" spans="2:19" s="104" customFormat="1" ht="15" customHeight="1" x14ac:dyDescent="0.2">
      <c r="B530" s="105"/>
      <c r="C530" s="99"/>
      <c r="D530" s="105"/>
      <c r="E530" s="105"/>
      <c r="F530" s="105"/>
      <c r="G530" s="105"/>
      <c r="H530" s="105"/>
      <c r="I530" s="105"/>
      <c r="J530" s="105"/>
      <c r="K530" s="105"/>
      <c r="L530" s="105"/>
      <c r="M530" s="109"/>
      <c r="N530" s="105"/>
      <c r="O530" s="105"/>
      <c r="P530" s="105"/>
      <c r="Q530" s="105"/>
      <c r="R530" s="105"/>
      <c r="S530" s="105"/>
    </row>
    <row r="531" spans="2:19" s="104" customFormat="1" ht="15" customHeight="1" x14ac:dyDescent="0.2">
      <c r="B531" s="105"/>
      <c r="C531" s="99"/>
      <c r="D531" s="105"/>
      <c r="E531" s="105"/>
      <c r="F531" s="105"/>
      <c r="G531" s="105"/>
      <c r="H531" s="105"/>
      <c r="I531" s="105"/>
      <c r="J531" s="105"/>
      <c r="K531" s="105"/>
      <c r="L531" s="105"/>
      <c r="M531" s="109"/>
      <c r="N531" s="105"/>
      <c r="O531" s="105"/>
      <c r="P531" s="105"/>
      <c r="Q531" s="105"/>
      <c r="R531" s="105"/>
      <c r="S531" s="105"/>
    </row>
    <row r="532" spans="2:19" s="104" customFormat="1" ht="15" customHeight="1" x14ac:dyDescent="0.2">
      <c r="B532" s="105"/>
      <c r="C532" s="99"/>
      <c r="D532" s="105"/>
      <c r="E532" s="105"/>
      <c r="F532" s="105"/>
      <c r="G532" s="105"/>
      <c r="H532" s="105"/>
      <c r="I532" s="105"/>
      <c r="J532" s="105"/>
      <c r="K532" s="105"/>
      <c r="L532" s="105"/>
      <c r="M532" s="109"/>
      <c r="N532" s="105"/>
      <c r="O532" s="105"/>
      <c r="P532" s="105"/>
      <c r="Q532" s="105"/>
      <c r="R532" s="105"/>
      <c r="S532" s="105"/>
    </row>
    <row r="533" spans="2:19" s="104" customFormat="1" ht="15" customHeight="1" x14ac:dyDescent="0.2">
      <c r="B533" s="105"/>
      <c r="C533" s="99"/>
      <c r="D533" s="105"/>
      <c r="E533" s="105"/>
      <c r="F533" s="105"/>
      <c r="G533" s="105"/>
      <c r="H533" s="105"/>
      <c r="I533" s="105"/>
      <c r="J533" s="105"/>
      <c r="K533" s="105"/>
      <c r="L533" s="105"/>
      <c r="M533" s="109"/>
      <c r="N533" s="105"/>
      <c r="O533" s="105"/>
      <c r="P533" s="105"/>
      <c r="Q533" s="105"/>
      <c r="R533" s="105"/>
      <c r="S533" s="105"/>
    </row>
    <row r="534" spans="2:19" s="104" customFormat="1" ht="15" customHeight="1" x14ac:dyDescent="0.2">
      <c r="B534" s="105"/>
      <c r="C534" s="99"/>
      <c r="D534" s="105"/>
      <c r="E534" s="105"/>
      <c r="F534" s="105"/>
      <c r="G534" s="105"/>
      <c r="H534" s="105"/>
      <c r="I534" s="105"/>
      <c r="J534" s="105"/>
      <c r="K534" s="105"/>
      <c r="L534" s="105"/>
      <c r="M534" s="109"/>
      <c r="N534" s="105"/>
      <c r="O534" s="105"/>
      <c r="P534" s="105"/>
      <c r="Q534" s="105"/>
      <c r="R534" s="105"/>
      <c r="S534" s="105"/>
    </row>
    <row r="535" spans="2:19" s="104" customFormat="1" ht="15" customHeight="1" x14ac:dyDescent="0.2">
      <c r="B535" s="105"/>
      <c r="C535" s="99"/>
      <c r="D535" s="105"/>
      <c r="E535" s="105"/>
      <c r="F535" s="105"/>
      <c r="G535" s="105"/>
      <c r="H535" s="105"/>
      <c r="I535" s="105"/>
      <c r="J535" s="105"/>
      <c r="K535" s="105"/>
      <c r="L535" s="105"/>
      <c r="M535" s="109"/>
      <c r="N535" s="105"/>
      <c r="O535" s="105"/>
      <c r="P535" s="105"/>
      <c r="Q535" s="105"/>
      <c r="R535" s="105"/>
      <c r="S535" s="105"/>
    </row>
    <row r="536" spans="2:19" s="104" customFormat="1" ht="15" customHeight="1" x14ac:dyDescent="0.2">
      <c r="B536" s="105"/>
      <c r="C536" s="99"/>
      <c r="D536" s="105"/>
      <c r="E536" s="105"/>
      <c r="F536" s="105"/>
      <c r="G536" s="105"/>
      <c r="H536" s="105"/>
      <c r="I536" s="105"/>
      <c r="J536" s="105"/>
      <c r="K536" s="105"/>
      <c r="L536" s="105"/>
      <c r="M536" s="109"/>
      <c r="N536" s="105"/>
      <c r="O536" s="105"/>
      <c r="P536" s="105"/>
      <c r="Q536" s="105"/>
      <c r="R536" s="105"/>
      <c r="S536" s="105"/>
    </row>
    <row r="537" spans="2:19" s="104" customFormat="1" ht="15" customHeight="1" x14ac:dyDescent="0.2">
      <c r="B537" s="105"/>
      <c r="C537" s="99"/>
      <c r="D537" s="105"/>
      <c r="E537" s="105"/>
      <c r="F537" s="105"/>
      <c r="G537" s="105"/>
      <c r="H537" s="105"/>
      <c r="I537" s="105"/>
      <c r="J537" s="105"/>
      <c r="K537" s="105"/>
      <c r="L537" s="105"/>
      <c r="M537" s="109"/>
      <c r="N537" s="105"/>
      <c r="O537" s="105"/>
      <c r="P537" s="105"/>
      <c r="Q537" s="105"/>
      <c r="R537" s="105"/>
      <c r="S537" s="105"/>
    </row>
    <row r="538" spans="2:19" s="104" customFormat="1" ht="15" customHeight="1" x14ac:dyDescent="0.2">
      <c r="B538" s="105"/>
      <c r="C538" s="99"/>
      <c r="D538" s="105"/>
      <c r="E538" s="105"/>
      <c r="F538" s="105"/>
      <c r="G538" s="105"/>
      <c r="H538" s="105"/>
      <c r="I538" s="105"/>
      <c r="J538" s="105"/>
      <c r="K538" s="105"/>
      <c r="L538" s="105"/>
      <c r="M538" s="109"/>
      <c r="N538" s="105"/>
      <c r="O538" s="105"/>
      <c r="P538" s="105"/>
      <c r="Q538" s="105"/>
      <c r="R538" s="105"/>
      <c r="S538" s="105"/>
    </row>
    <row r="539" spans="2:19" s="104" customFormat="1" ht="15" customHeight="1" x14ac:dyDescent="0.2">
      <c r="B539" s="105"/>
      <c r="C539" s="99"/>
      <c r="D539" s="105"/>
      <c r="E539" s="105"/>
      <c r="F539" s="105"/>
      <c r="G539" s="105"/>
      <c r="H539" s="105"/>
      <c r="I539" s="105"/>
      <c r="J539" s="105"/>
      <c r="K539" s="105"/>
      <c r="L539" s="105"/>
      <c r="M539" s="109"/>
      <c r="N539" s="105"/>
      <c r="O539" s="105"/>
      <c r="P539" s="105"/>
      <c r="Q539" s="105"/>
      <c r="R539" s="105"/>
      <c r="S539" s="105"/>
    </row>
    <row r="540" spans="2:19" s="104" customFormat="1" ht="15" customHeight="1" x14ac:dyDescent="0.2">
      <c r="B540" s="105"/>
      <c r="C540" s="99"/>
      <c r="D540" s="105"/>
      <c r="E540" s="105"/>
      <c r="F540" s="105"/>
      <c r="G540" s="105"/>
      <c r="H540" s="105"/>
      <c r="I540" s="105"/>
      <c r="J540" s="105"/>
      <c r="K540" s="105"/>
      <c r="L540" s="105"/>
      <c r="M540" s="109"/>
      <c r="N540" s="105"/>
      <c r="O540" s="105"/>
      <c r="P540" s="105"/>
      <c r="Q540" s="105"/>
      <c r="R540" s="105"/>
      <c r="S540" s="105"/>
    </row>
    <row r="541" spans="2:19" s="104" customFormat="1" ht="15" customHeight="1" x14ac:dyDescent="0.2">
      <c r="B541" s="105"/>
      <c r="C541" s="99"/>
      <c r="D541" s="105"/>
      <c r="E541" s="105"/>
      <c r="F541" s="105"/>
      <c r="G541" s="105"/>
      <c r="H541" s="105"/>
      <c r="I541" s="105"/>
      <c r="J541" s="105"/>
      <c r="K541" s="105"/>
      <c r="L541" s="105"/>
      <c r="M541" s="109"/>
      <c r="N541" s="105"/>
      <c r="O541" s="105"/>
      <c r="P541" s="105"/>
      <c r="Q541" s="105"/>
      <c r="R541" s="105"/>
      <c r="S541" s="105"/>
    </row>
    <row r="542" spans="2:19" s="104" customFormat="1" ht="15" customHeight="1" x14ac:dyDescent="0.2">
      <c r="B542" s="105"/>
      <c r="C542" s="99"/>
      <c r="D542" s="105"/>
      <c r="E542" s="105"/>
      <c r="F542" s="105"/>
      <c r="G542" s="105"/>
      <c r="H542" s="105"/>
      <c r="I542" s="105"/>
      <c r="J542" s="105"/>
      <c r="K542" s="105"/>
      <c r="L542" s="105"/>
      <c r="M542" s="109"/>
      <c r="N542" s="105"/>
      <c r="O542" s="105"/>
      <c r="P542" s="105"/>
      <c r="Q542" s="105"/>
      <c r="R542" s="105"/>
      <c r="S542" s="105"/>
    </row>
    <row r="543" spans="2:19" s="104" customFormat="1" ht="15" customHeight="1" x14ac:dyDescent="0.2">
      <c r="B543" s="105"/>
      <c r="C543" s="99"/>
      <c r="D543" s="105"/>
      <c r="E543" s="105"/>
      <c r="F543" s="105"/>
      <c r="G543" s="105"/>
      <c r="H543" s="105"/>
      <c r="I543" s="105"/>
      <c r="J543" s="105"/>
      <c r="K543" s="105"/>
      <c r="L543" s="105"/>
      <c r="M543" s="109"/>
      <c r="N543" s="105"/>
      <c r="O543" s="105"/>
      <c r="P543" s="105"/>
      <c r="Q543" s="105"/>
      <c r="R543" s="105"/>
      <c r="S543" s="105"/>
    </row>
    <row r="544" spans="2:19" s="104" customFormat="1" ht="15" customHeight="1" x14ac:dyDescent="0.2">
      <c r="B544" s="105"/>
      <c r="C544" s="99"/>
      <c r="D544" s="105"/>
      <c r="E544" s="105"/>
      <c r="F544" s="105"/>
      <c r="G544" s="105"/>
      <c r="H544" s="105"/>
      <c r="I544" s="105"/>
      <c r="J544" s="105"/>
      <c r="K544" s="105"/>
      <c r="L544" s="105"/>
      <c r="M544" s="109"/>
      <c r="N544" s="105"/>
      <c r="O544" s="105"/>
      <c r="P544" s="105"/>
      <c r="Q544" s="105"/>
      <c r="R544" s="105"/>
      <c r="S544" s="105"/>
    </row>
    <row r="545" spans="2:19" s="104" customFormat="1" ht="15" customHeight="1" x14ac:dyDescent="0.2">
      <c r="B545" s="105"/>
      <c r="C545" s="99"/>
      <c r="D545" s="105"/>
      <c r="E545" s="105"/>
      <c r="F545" s="105"/>
      <c r="G545" s="105"/>
      <c r="H545" s="105"/>
      <c r="I545" s="105"/>
      <c r="J545" s="105"/>
      <c r="K545" s="105"/>
      <c r="L545" s="105"/>
      <c r="M545" s="109"/>
      <c r="N545" s="105"/>
      <c r="O545" s="105"/>
      <c r="P545" s="105"/>
      <c r="Q545" s="105"/>
      <c r="R545" s="105"/>
      <c r="S545" s="105"/>
    </row>
    <row r="546" spans="2:19" s="104" customFormat="1" ht="15" customHeight="1" x14ac:dyDescent="0.2">
      <c r="B546" s="105"/>
      <c r="C546" s="99"/>
      <c r="D546" s="105"/>
      <c r="E546" s="105"/>
      <c r="F546" s="105"/>
      <c r="G546" s="105"/>
      <c r="H546" s="105"/>
      <c r="I546" s="105"/>
      <c r="J546" s="105"/>
      <c r="K546" s="105"/>
      <c r="L546" s="105"/>
      <c r="M546" s="109"/>
      <c r="N546" s="105"/>
      <c r="O546" s="105"/>
      <c r="P546" s="105"/>
      <c r="Q546" s="105"/>
      <c r="R546" s="105"/>
      <c r="S546" s="105"/>
    </row>
    <row r="547" spans="2:19" s="104" customFormat="1" ht="15" customHeight="1" x14ac:dyDescent="0.2">
      <c r="B547" s="105"/>
      <c r="C547" s="99"/>
      <c r="D547" s="105"/>
      <c r="E547" s="105"/>
      <c r="F547" s="105"/>
      <c r="G547" s="105"/>
      <c r="H547" s="105"/>
      <c r="I547" s="105"/>
      <c r="J547" s="105"/>
      <c r="K547" s="105"/>
      <c r="L547" s="105"/>
      <c r="M547" s="109"/>
      <c r="N547" s="105"/>
      <c r="O547" s="105"/>
      <c r="P547" s="105"/>
      <c r="Q547" s="105"/>
      <c r="R547" s="105"/>
      <c r="S547" s="105"/>
    </row>
    <row r="548" spans="2:19" s="104" customFormat="1" ht="15" customHeight="1" x14ac:dyDescent="0.2">
      <c r="B548" s="105"/>
      <c r="C548" s="99"/>
      <c r="D548" s="105"/>
      <c r="E548" s="105"/>
      <c r="F548" s="105"/>
      <c r="G548" s="105"/>
      <c r="H548" s="105"/>
      <c r="I548" s="105"/>
      <c r="J548" s="105"/>
      <c r="K548" s="105"/>
      <c r="L548" s="105"/>
      <c r="M548" s="109"/>
      <c r="N548" s="105"/>
      <c r="O548" s="105"/>
      <c r="P548" s="105"/>
      <c r="Q548" s="105"/>
      <c r="R548" s="105"/>
      <c r="S548" s="105"/>
    </row>
    <row r="549" spans="2:19" s="104" customFormat="1" ht="15" customHeight="1" x14ac:dyDescent="0.2">
      <c r="B549" s="105"/>
      <c r="C549" s="99"/>
      <c r="D549" s="105"/>
      <c r="E549" s="105"/>
      <c r="F549" s="105"/>
      <c r="G549" s="105"/>
      <c r="H549" s="105"/>
      <c r="I549" s="105"/>
      <c r="J549" s="105"/>
      <c r="K549" s="105"/>
      <c r="L549" s="105"/>
      <c r="M549" s="109"/>
      <c r="N549" s="105"/>
      <c r="O549" s="105"/>
      <c r="P549" s="105"/>
      <c r="Q549" s="105"/>
      <c r="R549" s="105"/>
      <c r="S549" s="105"/>
    </row>
    <row r="550" spans="2:19" s="104" customFormat="1" ht="15" customHeight="1" x14ac:dyDescent="0.2">
      <c r="B550" s="105"/>
      <c r="C550" s="99"/>
      <c r="D550" s="105"/>
      <c r="E550" s="105"/>
      <c r="F550" s="105"/>
      <c r="G550" s="105"/>
      <c r="H550" s="105"/>
      <c r="I550" s="105"/>
      <c r="J550" s="105"/>
      <c r="K550" s="105"/>
      <c r="L550" s="105"/>
      <c r="M550" s="109"/>
      <c r="N550" s="105"/>
      <c r="O550" s="105"/>
      <c r="P550" s="105"/>
      <c r="Q550" s="105"/>
      <c r="R550" s="105"/>
      <c r="S550" s="105"/>
    </row>
    <row r="551" spans="2:19" s="104" customFormat="1" ht="15" customHeight="1" x14ac:dyDescent="0.2">
      <c r="B551" s="105"/>
      <c r="C551" s="99"/>
      <c r="D551" s="105"/>
      <c r="E551" s="105"/>
      <c r="F551" s="105"/>
      <c r="G551" s="105"/>
      <c r="H551" s="105"/>
      <c r="I551" s="105"/>
      <c r="J551" s="105"/>
      <c r="K551" s="105"/>
      <c r="L551" s="105"/>
      <c r="M551" s="109"/>
      <c r="N551" s="105"/>
      <c r="O551" s="105"/>
      <c r="P551" s="105"/>
      <c r="Q551" s="105"/>
      <c r="R551" s="105"/>
      <c r="S551" s="105"/>
    </row>
    <row r="552" spans="2:19" s="104" customFormat="1" ht="15" customHeight="1" x14ac:dyDescent="0.2">
      <c r="B552" s="105"/>
      <c r="C552" s="99"/>
      <c r="D552" s="105"/>
      <c r="E552" s="105"/>
      <c r="F552" s="105"/>
      <c r="G552" s="105"/>
      <c r="H552" s="105"/>
      <c r="I552" s="105"/>
      <c r="J552" s="105"/>
      <c r="K552" s="105"/>
      <c r="L552" s="105"/>
      <c r="M552" s="109"/>
      <c r="N552" s="105"/>
      <c r="O552" s="105"/>
      <c r="P552" s="105"/>
      <c r="Q552" s="105"/>
      <c r="R552" s="105"/>
      <c r="S552" s="105"/>
    </row>
    <row r="553" spans="2:19" s="104" customFormat="1" ht="15" customHeight="1" x14ac:dyDescent="0.2">
      <c r="B553" s="105"/>
      <c r="C553" s="99"/>
      <c r="D553" s="105"/>
      <c r="E553" s="105"/>
      <c r="F553" s="105"/>
      <c r="G553" s="105"/>
      <c r="H553" s="105"/>
      <c r="I553" s="105"/>
      <c r="J553" s="105"/>
      <c r="K553" s="105"/>
      <c r="L553" s="105"/>
      <c r="M553" s="109"/>
      <c r="N553" s="105"/>
      <c r="O553" s="105"/>
      <c r="P553" s="105"/>
      <c r="Q553" s="105"/>
      <c r="R553" s="105"/>
      <c r="S553" s="105"/>
    </row>
    <row r="554" spans="2:19" s="104" customFormat="1" ht="15" customHeight="1" x14ac:dyDescent="0.2">
      <c r="B554" s="105"/>
      <c r="C554" s="99"/>
      <c r="D554" s="105"/>
      <c r="E554" s="105"/>
      <c r="F554" s="105"/>
      <c r="G554" s="105"/>
      <c r="H554" s="105"/>
      <c r="I554" s="105"/>
      <c r="J554" s="105"/>
      <c r="K554" s="105"/>
      <c r="L554" s="105"/>
      <c r="M554" s="109"/>
      <c r="N554" s="105"/>
      <c r="O554" s="105"/>
      <c r="P554" s="105"/>
      <c r="Q554" s="105"/>
      <c r="R554" s="105"/>
      <c r="S554" s="105"/>
    </row>
    <row r="555" spans="2:19" s="104" customFormat="1" ht="15" customHeight="1" x14ac:dyDescent="0.2">
      <c r="B555" s="105"/>
      <c r="C555" s="99"/>
      <c r="D555" s="105"/>
      <c r="E555" s="105"/>
      <c r="F555" s="105"/>
      <c r="G555" s="105"/>
      <c r="H555" s="105"/>
      <c r="I555" s="105"/>
      <c r="J555" s="105"/>
      <c r="K555" s="105"/>
      <c r="L555" s="105"/>
      <c r="M555" s="109"/>
      <c r="N555" s="105"/>
      <c r="O555" s="105"/>
      <c r="P555" s="105"/>
      <c r="Q555" s="105"/>
      <c r="R555" s="105"/>
      <c r="S555" s="105"/>
    </row>
    <row r="556" spans="2:19" s="104" customFormat="1" ht="15" customHeight="1" x14ac:dyDescent="0.2">
      <c r="B556" s="105"/>
      <c r="C556" s="99"/>
      <c r="D556" s="105"/>
      <c r="E556" s="105"/>
      <c r="F556" s="105"/>
      <c r="G556" s="105"/>
      <c r="H556" s="105"/>
      <c r="I556" s="105"/>
      <c r="J556" s="105"/>
      <c r="K556" s="105"/>
      <c r="L556" s="105"/>
      <c r="M556" s="109"/>
      <c r="N556" s="105"/>
      <c r="O556" s="105"/>
      <c r="P556" s="105"/>
      <c r="Q556" s="105"/>
      <c r="R556" s="105"/>
      <c r="S556" s="105"/>
    </row>
    <row r="557" spans="2:19" s="104" customFormat="1" ht="15" customHeight="1" x14ac:dyDescent="0.2">
      <c r="B557" s="105"/>
      <c r="C557" s="99"/>
      <c r="D557" s="105"/>
      <c r="E557" s="105"/>
      <c r="F557" s="105"/>
      <c r="G557" s="105"/>
      <c r="H557" s="105"/>
      <c r="I557" s="105"/>
      <c r="J557" s="105"/>
      <c r="K557" s="105"/>
      <c r="L557" s="105"/>
      <c r="M557" s="109"/>
      <c r="N557" s="105"/>
      <c r="O557" s="105"/>
      <c r="P557" s="105"/>
      <c r="Q557" s="105"/>
      <c r="R557" s="105"/>
      <c r="S557" s="105"/>
    </row>
    <row r="558" spans="2:19" s="104" customFormat="1" ht="15" customHeight="1" x14ac:dyDescent="0.2">
      <c r="B558" s="105"/>
      <c r="C558" s="99"/>
      <c r="D558" s="105"/>
      <c r="E558" s="105"/>
      <c r="F558" s="105"/>
      <c r="G558" s="105"/>
      <c r="H558" s="105"/>
      <c r="I558" s="105"/>
      <c r="J558" s="105"/>
      <c r="K558" s="105"/>
      <c r="L558" s="105"/>
      <c r="M558" s="109"/>
      <c r="N558" s="105"/>
      <c r="O558" s="105"/>
      <c r="P558" s="105"/>
      <c r="Q558" s="105"/>
      <c r="R558" s="105"/>
      <c r="S558" s="105"/>
    </row>
    <row r="559" spans="2:19" s="104" customFormat="1" ht="15" customHeight="1" x14ac:dyDescent="0.2">
      <c r="B559" s="105"/>
      <c r="C559" s="99"/>
      <c r="D559" s="105"/>
      <c r="E559" s="105"/>
      <c r="F559" s="105"/>
      <c r="G559" s="105"/>
      <c r="H559" s="105"/>
      <c r="I559" s="105"/>
      <c r="J559" s="105"/>
      <c r="K559" s="105"/>
      <c r="L559" s="105"/>
      <c r="M559" s="109"/>
      <c r="N559" s="105"/>
      <c r="O559" s="105"/>
      <c r="P559" s="105"/>
      <c r="Q559" s="105"/>
      <c r="R559" s="105"/>
      <c r="S559" s="105"/>
    </row>
    <row r="560" spans="2:19" s="104" customFormat="1" ht="15" customHeight="1" x14ac:dyDescent="0.2">
      <c r="B560" s="105"/>
      <c r="C560" s="99"/>
      <c r="D560" s="105"/>
      <c r="E560" s="105"/>
      <c r="F560" s="105"/>
      <c r="G560" s="105"/>
      <c r="H560" s="105"/>
      <c r="I560" s="105"/>
      <c r="J560" s="105"/>
      <c r="K560" s="105"/>
      <c r="L560" s="105"/>
      <c r="M560" s="109"/>
      <c r="N560" s="105"/>
      <c r="O560" s="105"/>
      <c r="P560" s="105"/>
      <c r="Q560" s="105"/>
      <c r="R560" s="105"/>
      <c r="S560" s="105"/>
    </row>
    <row r="561" spans="2:19" s="104" customFormat="1" ht="15" customHeight="1" x14ac:dyDescent="0.2">
      <c r="B561" s="105"/>
      <c r="C561" s="99"/>
      <c r="D561" s="105"/>
      <c r="E561" s="105"/>
      <c r="F561" s="105"/>
      <c r="G561" s="105"/>
      <c r="H561" s="105"/>
      <c r="I561" s="105"/>
      <c r="J561" s="105"/>
      <c r="K561" s="105"/>
      <c r="L561" s="105"/>
      <c r="M561" s="109"/>
      <c r="N561" s="105"/>
      <c r="O561" s="105"/>
      <c r="P561" s="105"/>
      <c r="Q561" s="105"/>
      <c r="R561" s="105"/>
      <c r="S561" s="105"/>
    </row>
    <row r="562" spans="2:19" s="104" customFormat="1" ht="15" customHeight="1" x14ac:dyDescent="0.2">
      <c r="B562" s="105"/>
      <c r="C562" s="99"/>
      <c r="D562" s="105"/>
      <c r="E562" s="105"/>
      <c r="F562" s="105"/>
      <c r="G562" s="105"/>
      <c r="H562" s="105"/>
      <c r="I562" s="105"/>
      <c r="J562" s="105"/>
      <c r="K562" s="105"/>
      <c r="L562" s="105"/>
      <c r="M562" s="109"/>
      <c r="N562" s="105"/>
      <c r="O562" s="105"/>
      <c r="P562" s="105"/>
      <c r="Q562" s="105"/>
      <c r="R562" s="105"/>
      <c r="S562" s="105"/>
    </row>
    <row r="563" spans="2:19" s="104" customFormat="1" ht="15" customHeight="1" x14ac:dyDescent="0.2">
      <c r="B563" s="105"/>
      <c r="C563" s="99"/>
      <c r="D563" s="105"/>
      <c r="E563" s="105"/>
      <c r="F563" s="105"/>
      <c r="G563" s="105"/>
      <c r="H563" s="105"/>
      <c r="I563" s="105"/>
      <c r="J563" s="105"/>
      <c r="K563" s="105"/>
      <c r="L563" s="105"/>
      <c r="M563" s="109"/>
      <c r="N563" s="105"/>
      <c r="O563" s="105"/>
      <c r="P563" s="105"/>
      <c r="Q563" s="105"/>
      <c r="R563" s="105"/>
      <c r="S563" s="105"/>
    </row>
    <row r="564" spans="2:19" s="104" customFormat="1" ht="15" customHeight="1" x14ac:dyDescent="0.2">
      <c r="B564" s="105"/>
      <c r="C564" s="99"/>
      <c r="D564" s="105"/>
      <c r="E564" s="105"/>
      <c r="F564" s="105"/>
      <c r="G564" s="105"/>
      <c r="H564" s="105"/>
      <c r="I564" s="105"/>
      <c r="J564" s="105"/>
      <c r="K564" s="105"/>
      <c r="L564" s="105"/>
      <c r="M564" s="109"/>
      <c r="N564" s="105"/>
      <c r="O564" s="105"/>
      <c r="P564" s="105"/>
      <c r="Q564" s="105"/>
      <c r="R564" s="105"/>
      <c r="S564" s="105"/>
    </row>
    <row r="565" spans="2:19" s="104" customFormat="1" ht="15" customHeight="1" x14ac:dyDescent="0.2">
      <c r="B565" s="105"/>
      <c r="C565" s="99"/>
      <c r="D565" s="105"/>
      <c r="E565" s="105"/>
      <c r="F565" s="105"/>
      <c r="G565" s="105"/>
      <c r="H565" s="105"/>
      <c r="I565" s="105"/>
      <c r="J565" s="105"/>
      <c r="K565" s="105"/>
      <c r="L565" s="105"/>
      <c r="M565" s="109"/>
      <c r="N565" s="105"/>
      <c r="O565" s="105"/>
      <c r="P565" s="105"/>
      <c r="Q565" s="105"/>
      <c r="R565" s="105"/>
      <c r="S565" s="105"/>
    </row>
    <row r="566" spans="2:19" s="104" customFormat="1" ht="15" customHeight="1" x14ac:dyDescent="0.2">
      <c r="B566" s="105"/>
      <c r="C566" s="99"/>
      <c r="D566" s="105"/>
      <c r="E566" s="105"/>
      <c r="F566" s="105"/>
      <c r="G566" s="105"/>
      <c r="H566" s="105"/>
      <c r="I566" s="105"/>
      <c r="J566" s="105"/>
      <c r="K566" s="105"/>
      <c r="L566" s="105"/>
      <c r="M566" s="109"/>
      <c r="N566" s="105"/>
      <c r="O566" s="105"/>
      <c r="P566" s="105"/>
      <c r="Q566" s="105"/>
      <c r="R566" s="105"/>
      <c r="S566" s="105"/>
    </row>
    <row r="567" spans="2:19" s="104" customFormat="1" ht="15" customHeight="1" x14ac:dyDescent="0.2">
      <c r="B567" s="105"/>
      <c r="C567" s="99"/>
      <c r="D567" s="105"/>
      <c r="E567" s="105"/>
      <c r="F567" s="105"/>
      <c r="G567" s="105"/>
      <c r="H567" s="105"/>
      <c r="I567" s="105"/>
      <c r="J567" s="105"/>
      <c r="K567" s="105"/>
      <c r="L567" s="105"/>
      <c r="M567" s="109"/>
      <c r="N567" s="105"/>
      <c r="O567" s="105"/>
      <c r="P567" s="105"/>
      <c r="Q567" s="105"/>
      <c r="R567" s="105"/>
      <c r="S567" s="105"/>
    </row>
    <row r="568" spans="2:19" s="104" customFormat="1" ht="15" customHeight="1" x14ac:dyDescent="0.2">
      <c r="B568" s="105"/>
      <c r="C568" s="99"/>
      <c r="D568" s="105"/>
      <c r="E568" s="105"/>
      <c r="F568" s="105"/>
      <c r="G568" s="105"/>
      <c r="H568" s="105"/>
      <c r="I568" s="105"/>
      <c r="J568" s="105"/>
      <c r="K568" s="105"/>
      <c r="L568" s="105"/>
      <c r="M568" s="109"/>
      <c r="N568" s="105"/>
      <c r="O568" s="105"/>
      <c r="P568" s="105"/>
      <c r="Q568" s="105"/>
      <c r="R568" s="105"/>
      <c r="S568" s="105"/>
    </row>
    <row r="569" spans="2:19" s="104" customFormat="1" ht="15" customHeight="1" x14ac:dyDescent="0.2">
      <c r="B569" s="105"/>
      <c r="C569" s="99"/>
      <c r="D569" s="105"/>
      <c r="E569" s="105"/>
      <c r="F569" s="105"/>
      <c r="G569" s="105"/>
      <c r="H569" s="105"/>
      <c r="I569" s="105"/>
      <c r="J569" s="105"/>
      <c r="K569" s="105"/>
      <c r="L569" s="105"/>
      <c r="M569" s="109"/>
      <c r="N569" s="105"/>
      <c r="O569" s="105"/>
      <c r="P569" s="105"/>
      <c r="Q569" s="105"/>
      <c r="R569" s="105"/>
      <c r="S569" s="105"/>
    </row>
    <row r="570" spans="2:19" s="104" customFormat="1" ht="15" customHeight="1" x14ac:dyDescent="0.2">
      <c r="B570" s="105"/>
      <c r="C570" s="99"/>
      <c r="D570" s="105"/>
      <c r="E570" s="105"/>
      <c r="F570" s="105"/>
      <c r="G570" s="105"/>
      <c r="H570" s="105"/>
      <c r="I570" s="105"/>
      <c r="J570" s="105"/>
      <c r="K570" s="105"/>
      <c r="L570" s="105"/>
      <c r="M570" s="109"/>
      <c r="N570" s="105"/>
      <c r="O570" s="105"/>
      <c r="P570" s="105"/>
      <c r="Q570" s="105"/>
      <c r="R570" s="105"/>
      <c r="S570" s="105"/>
    </row>
    <row r="571" spans="2:19" s="104" customFormat="1" ht="15" customHeight="1" x14ac:dyDescent="0.2">
      <c r="B571" s="105"/>
      <c r="C571" s="99"/>
      <c r="D571" s="105"/>
      <c r="E571" s="105"/>
      <c r="F571" s="105"/>
      <c r="G571" s="105"/>
      <c r="H571" s="105"/>
      <c r="I571" s="105"/>
      <c r="J571" s="105"/>
      <c r="K571" s="105"/>
      <c r="L571" s="105"/>
      <c r="M571" s="109"/>
      <c r="N571" s="105"/>
      <c r="O571" s="105"/>
      <c r="P571" s="105"/>
      <c r="Q571" s="105"/>
      <c r="R571" s="105"/>
      <c r="S571" s="105"/>
    </row>
    <row r="572" spans="2:19" s="104" customFormat="1" ht="15" customHeight="1" x14ac:dyDescent="0.2">
      <c r="B572" s="105"/>
      <c r="C572" s="99"/>
      <c r="D572" s="105"/>
      <c r="E572" s="105"/>
      <c r="F572" s="105"/>
      <c r="G572" s="105"/>
      <c r="H572" s="105"/>
      <c r="I572" s="105"/>
      <c r="J572" s="105"/>
      <c r="K572" s="105"/>
      <c r="L572" s="105"/>
      <c r="M572" s="109"/>
      <c r="N572" s="105"/>
      <c r="O572" s="105"/>
      <c r="P572" s="105"/>
      <c r="Q572" s="105"/>
      <c r="R572" s="105"/>
      <c r="S572" s="105"/>
    </row>
    <row r="573" spans="2:19" s="104" customFormat="1" ht="15" customHeight="1" x14ac:dyDescent="0.2">
      <c r="B573" s="105"/>
      <c r="C573" s="99"/>
      <c r="D573" s="105"/>
      <c r="E573" s="105"/>
      <c r="F573" s="105"/>
      <c r="G573" s="105"/>
      <c r="H573" s="105"/>
      <c r="I573" s="105"/>
      <c r="J573" s="105"/>
      <c r="K573" s="105"/>
      <c r="L573" s="105"/>
      <c r="M573" s="109"/>
      <c r="N573" s="105"/>
      <c r="O573" s="105"/>
      <c r="P573" s="105"/>
      <c r="Q573" s="105"/>
      <c r="R573" s="105"/>
      <c r="S573" s="105"/>
    </row>
    <row r="574" spans="2:19" s="104" customFormat="1" ht="15" customHeight="1" x14ac:dyDescent="0.2">
      <c r="B574" s="105"/>
      <c r="C574" s="99"/>
      <c r="D574" s="105"/>
      <c r="E574" s="105"/>
      <c r="F574" s="105"/>
      <c r="G574" s="105"/>
      <c r="H574" s="105"/>
      <c r="I574" s="105"/>
      <c r="J574" s="105"/>
      <c r="K574" s="105"/>
      <c r="L574" s="105"/>
      <c r="M574" s="109"/>
      <c r="N574" s="105"/>
      <c r="O574" s="105"/>
      <c r="P574" s="105"/>
      <c r="Q574" s="105"/>
      <c r="R574" s="105"/>
      <c r="S574" s="105"/>
    </row>
    <row r="575" spans="2:19" s="104" customFormat="1" ht="15" customHeight="1" x14ac:dyDescent="0.2">
      <c r="B575" s="105"/>
      <c r="C575" s="99"/>
      <c r="D575" s="105"/>
      <c r="E575" s="105"/>
      <c r="F575" s="105"/>
      <c r="G575" s="105"/>
      <c r="H575" s="105"/>
      <c r="I575" s="105"/>
      <c r="J575" s="105"/>
      <c r="K575" s="105"/>
      <c r="L575" s="105"/>
      <c r="M575" s="109"/>
      <c r="N575" s="105"/>
      <c r="O575" s="105"/>
      <c r="P575" s="105"/>
      <c r="Q575" s="105"/>
      <c r="R575" s="105"/>
      <c r="S575" s="105"/>
    </row>
    <row r="576" spans="2:19" s="104" customFormat="1" ht="15" customHeight="1" x14ac:dyDescent="0.2">
      <c r="B576" s="105"/>
      <c r="C576" s="99"/>
      <c r="D576" s="105"/>
      <c r="E576" s="105"/>
      <c r="F576" s="105"/>
      <c r="G576" s="105"/>
      <c r="H576" s="105"/>
      <c r="I576" s="105"/>
      <c r="J576" s="105"/>
      <c r="K576" s="105"/>
      <c r="L576" s="105"/>
      <c r="M576" s="109"/>
      <c r="N576" s="105"/>
      <c r="O576" s="105"/>
      <c r="P576" s="105"/>
      <c r="Q576" s="105"/>
      <c r="R576" s="105"/>
      <c r="S576" s="105"/>
    </row>
    <row r="577" spans="2:19" s="104" customFormat="1" ht="15" customHeight="1" x14ac:dyDescent="0.2">
      <c r="B577" s="105"/>
      <c r="C577" s="99"/>
      <c r="D577" s="105"/>
      <c r="E577" s="105"/>
      <c r="F577" s="105"/>
      <c r="G577" s="105"/>
      <c r="H577" s="105"/>
      <c r="I577" s="105"/>
      <c r="J577" s="105"/>
      <c r="K577" s="105"/>
      <c r="L577" s="105"/>
      <c r="M577" s="109"/>
      <c r="N577" s="105"/>
      <c r="O577" s="105"/>
      <c r="P577" s="105"/>
      <c r="Q577" s="105"/>
      <c r="R577" s="105"/>
      <c r="S577" s="105"/>
    </row>
    <row r="578" spans="2:19" s="104" customFormat="1" ht="15" customHeight="1" x14ac:dyDescent="0.2">
      <c r="B578" s="105"/>
      <c r="C578" s="99"/>
      <c r="D578" s="105"/>
      <c r="E578" s="105"/>
      <c r="F578" s="105"/>
      <c r="G578" s="105"/>
      <c r="H578" s="105"/>
      <c r="I578" s="105"/>
      <c r="J578" s="105"/>
      <c r="K578" s="105"/>
      <c r="L578" s="105"/>
      <c r="M578" s="109"/>
      <c r="N578" s="105"/>
      <c r="O578" s="105"/>
      <c r="P578" s="105"/>
      <c r="Q578" s="105"/>
      <c r="R578" s="105"/>
      <c r="S578" s="105"/>
    </row>
    <row r="579" spans="2:19" s="104" customFormat="1" ht="15" customHeight="1" x14ac:dyDescent="0.2">
      <c r="B579" s="105"/>
      <c r="C579" s="99"/>
      <c r="D579" s="105"/>
      <c r="E579" s="105"/>
      <c r="F579" s="105"/>
      <c r="G579" s="105"/>
      <c r="H579" s="105"/>
      <c r="I579" s="105"/>
      <c r="J579" s="105"/>
      <c r="K579" s="105"/>
      <c r="L579" s="105"/>
      <c r="M579" s="109"/>
      <c r="N579" s="105"/>
      <c r="O579" s="105"/>
      <c r="P579" s="105"/>
      <c r="Q579" s="105"/>
      <c r="R579" s="105"/>
      <c r="S579" s="105"/>
    </row>
    <row r="580" spans="2:19" s="104" customFormat="1" ht="15" customHeight="1" x14ac:dyDescent="0.2">
      <c r="B580" s="105"/>
      <c r="C580" s="99"/>
      <c r="D580" s="105"/>
      <c r="E580" s="105"/>
      <c r="F580" s="105"/>
      <c r="G580" s="105"/>
      <c r="H580" s="105"/>
      <c r="I580" s="105"/>
      <c r="J580" s="105"/>
      <c r="K580" s="105"/>
      <c r="L580" s="105"/>
      <c r="M580" s="109"/>
      <c r="N580" s="105"/>
      <c r="O580" s="105"/>
      <c r="P580" s="105"/>
      <c r="Q580" s="105"/>
      <c r="R580" s="105"/>
      <c r="S580" s="105"/>
    </row>
    <row r="581" spans="2:19" s="104" customFormat="1" ht="15" customHeight="1" x14ac:dyDescent="0.2">
      <c r="B581" s="105"/>
      <c r="C581" s="99"/>
      <c r="D581" s="105"/>
      <c r="E581" s="105"/>
      <c r="F581" s="105"/>
      <c r="G581" s="105"/>
      <c r="H581" s="105"/>
      <c r="I581" s="105"/>
      <c r="J581" s="105"/>
      <c r="K581" s="105"/>
      <c r="L581" s="105"/>
      <c r="M581" s="109"/>
      <c r="N581" s="105"/>
      <c r="O581" s="105"/>
      <c r="P581" s="105"/>
      <c r="Q581" s="105"/>
      <c r="R581" s="105"/>
      <c r="S581" s="105"/>
    </row>
    <row r="582" spans="2:19" s="104" customFormat="1" ht="15" customHeight="1" x14ac:dyDescent="0.2">
      <c r="B582" s="105"/>
      <c r="C582" s="99"/>
      <c r="D582" s="105"/>
      <c r="E582" s="105"/>
      <c r="F582" s="105"/>
      <c r="G582" s="105"/>
      <c r="H582" s="105"/>
      <c r="I582" s="105"/>
      <c r="J582" s="105"/>
      <c r="K582" s="105"/>
      <c r="L582" s="105"/>
      <c r="M582" s="109"/>
      <c r="N582" s="105"/>
      <c r="O582" s="105"/>
      <c r="P582" s="105"/>
      <c r="Q582" s="105"/>
      <c r="R582" s="105"/>
      <c r="S582" s="105"/>
    </row>
    <row r="583" spans="2:19" s="104" customFormat="1" ht="15" customHeight="1" x14ac:dyDescent="0.2">
      <c r="B583" s="105"/>
      <c r="C583" s="99"/>
      <c r="D583" s="105"/>
      <c r="E583" s="105"/>
      <c r="F583" s="105"/>
      <c r="G583" s="105"/>
      <c r="H583" s="105"/>
      <c r="I583" s="105"/>
      <c r="J583" s="105"/>
      <c r="K583" s="105"/>
      <c r="L583" s="105"/>
      <c r="M583" s="109"/>
      <c r="N583" s="105"/>
      <c r="O583" s="105"/>
      <c r="P583" s="105"/>
      <c r="Q583" s="105"/>
      <c r="R583" s="105"/>
      <c r="S583" s="105"/>
    </row>
    <row r="584" spans="2:19" s="104" customFormat="1" ht="15" customHeight="1" x14ac:dyDescent="0.2">
      <c r="B584" s="105"/>
      <c r="C584" s="99"/>
      <c r="D584" s="105"/>
      <c r="E584" s="105"/>
      <c r="F584" s="105"/>
      <c r="G584" s="105"/>
      <c r="H584" s="105"/>
      <c r="I584" s="105"/>
      <c r="J584" s="105"/>
      <c r="K584" s="105"/>
      <c r="L584" s="105"/>
      <c r="M584" s="109"/>
      <c r="N584" s="105"/>
      <c r="O584" s="105"/>
      <c r="P584" s="105"/>
      <c r="Q584" s="105"/>
      <c r="R584" s="105"/>
      <c r="S584" s="105"/>
    </row>
    <row r="585" spans="2:19" s="104" customFormat="1" ht="15" customHeight="1" x14ac:dyDescent="0.2">
      <c r="B585" s="105"/>
      <c r="C585" s="99"/>
      <c r="D585" s="105"/>
      <c r="E585" s="105"/>
      <c r="F585" s="105"/>
      <c r="G585" s="105"/>
      <c r="H585" s="105"/>
      <c r="I585" s="105"/>
      <c r="J585" s="105"/>
      <c r="K585" s="105"/>
      <c r="L585" s="105"/>
      <c r="M585" s="109"/>
      <c r="N585" s="105"/>
      <c r="O585" s="105"/>
      <c r="P585" s="105"/>
      <c r="Q585" s="105"/>
      <c r="R585" s="105"/>
      <c r="S585" s="105"/>
    </row>
    <row r="586" spans="2:19" s="104" customFormat="1" ht="15" customHeight="1" x14ac:dyDescent="0.2">
      <c r="B586" s="105"/>
      <c r="C586" s="99"/>
      <c r="D586" s="105"/>
      <c r="E586" s="105"/>
      <c r="F586" s="105"/>
      <c r="G586" s="105"/>
      <c r="H586" s="105"/>
      <c r="I586" s="105"/>
      <c r="J586" s="105"/>
      <c r="K586" s="105"/>
      <c r="L586" s="105"/>
      <c r="M586" s="109"/>
      <c r="N586" s="105"/>
      <c r="O586" s="105"/>
      <c r="P586" s="105"/>
      <c r="Q586" s="105"/>
      <c r="R586" s="105"/>
      <c r="S586" s="105"/>
    </row>
    <row r="587" spans="2:19" s="104" customFormat="1" ht="15" customHeight="1" x14ac:dyDescent="0.2">
      <c r="B587" s="105"/>
      <c r="C587" s="99"/>
      <c r="D587" s="105"/>
      <c r="E587" s="105"/>
      <c r="F587" s="105"/>
      <c r="G587" s="105"/>
      <c r="H587" s="105"/>
      <c r="I587" s="105"/>
      <c r="J587" s="105"/>
      <c r="K587" s="105"/>
      <c r="L587" s="105"/>
      <c r="M587" s="109"/>
      <c r="N587" s="105"/>
      <c r="O587" s="105"/>
      <c r="P587" s="105"/>
      <c r="Q587" s="105"/>
      <c r="R587" s="105"/>
      <c r="S587" s="105"/>
    </row>
    <row r="588" spans="2:19" s="104" customFormat="1" ht="15" customHeight="1" x14ac:dyDescent="0.2">
      <c r="B588" s="105"/>
      <c r="C588" s="99"/>
      <c r="D588" s="105"/>
      <c r="E588" s="105"/>
      <c r="F588" s="105"/>
      <c r="G588" s="105"/>
      <c r="H588" s="105"/>
      <c r="I588" s="105"/>
      <c r="J588" s="105"/>
      <c r="K588" s="105"/>
      <c r="L588" s="105"/>
      <c r="M588" s="109"/>
      <c r="N588" s="105"/>
      <c r="O588" s="105"/>
      <c r="P588" s="105"/>
      <c r="Q588" s="105"/>
      <c r="R588" s="105"/>
      <c r="S588" s="105"/>
    </row>
    <row r="589" spans="2:19" s="104" customFormat="1" ht="15" customHeight="1" x14ac:dyDescent="0.2">
      <c r="B589" s="105"/>
      <c r="C589" s="99"/>
      <c r="D589" s="105"/>
      <c r="E589" s="105"/>
      <c r="F589" s="105"/>
      <c r="G589" s="105"/>
      <c r="H589" s="105"/>
      <c r="I589" s="105"/>
      <c r="J589" s="105"/>
      <c r="K589" s="105"/>
      <c r="L589" s="105"/>
      <c r="M589" s="109"/>
      <c r="N589" s="105"/>
      <c r="O589" s="105"/>
      <c r="P589" s="105"/>
      <c r="Q589" s="105"/>
      <c r="R589" s="105"/>
      <c r="S589" s="105"/>
    </row>
    <row r="590" spans="2:19" s="104" customFormat="1" ht="15" customHeight="1" x14ac:dyDescent="0.2">
      <c r="B590" s="105"/>
      <c r="C590" s="99"/>
      <c r="D590" s="105"/>
      <c r="E590" s="105"/>
      <c r="F590" s="105"/>
      <c r="G590" s="105"/>
      <c r="H590" s="105"/>
      <c r="I590" s="105"/>
      <c r="J590" s="105"/>
      <c r="K590" s="105"/>
      <c r="L590" s="105"/>
      <c r="M590" s="109"/>
      <c r="N590" s="105"/>
      <c r="O590" s="105"/>
      <c r="P590" s="105"/>
      <c r="Q590" s="105"/>
      <c r="R590" s="105"/>
      <c r="S590" s="105"/>
    </row>
    <row r="591" spans="2:19" s="104" customFormat="1" ht="15" customHeight="1" x14ac:dyDescent="0.2">
      <c r="B591" s="105"/>
      <c r="C591" s="99"/>
      <c r="D591" s="105"/>
      <c r="E591" s="105"/>
      <c r="F591" s="105"/>
      <c r="G591" s="105"/>
      <c r="H591" s="105"/>
      <c r="I591" s="105"/>
      <c r="J591" s="105"/>
      <c r="K591" s="105"/>
      <c r="L591" s="105"/>
      <c r="M591" s="109"/>
      <c r="N591" s="105"/>
      <c r="O591" s="105"/>
      <c r="P591" s="105"/>
      <c r="Q591" s="105"/>
      <c r="R591" s="105"/>
      <c r="S591" s="105"/>
    </row>
    <row r="592" spans="2:19" s="104" customFormat="1" ht="15" customHeight="1" x14ac:dyDescent="0.2">
      <c r="B592" s="105"/>
      <c r="C592" s="99"/>
      <c r="D592" s="105"/>
      <c r="E592" s="105"/>
      <c r="F592" s="105"/>
      <c r="G592" s="105"/>
      <c r="H592" s="105"/>
      <c r="I592" s="105"/>
      <c r="J592" s="105"/>
      <c r="K592" s="105"/>
      <c r="L592" s="105"/>
      <c r="M592" s="109"/>
      <c r="N592" s="105"/>
      <c r="O592" s="105"/>
      <c r="P592" s="105"/>
      <c r="Q592" s="105"/>
      <c r="R592" s="105"/>
      <c r="S592" s="105"/>
    </row>
    <row r="593" spans="2:19" s="104" customFormat="1" ht="15" customHeight="1" x14ac:dyDescent="0.2">
      <c r="B593" s="105"/>
      <c r="C593" s="99"/>
      <c r="D593" s="105"/>
      <c r="E593" s="105"/>
      <c r="F593" s="105"/>
      <c r="G593" s="105"/>
      <c r="H593" s="105"/>
      <c r="I593" s="105"/>
      <c r="J593" s="105"/>
      <c r="K593" s="105"/>
      <c r="L593" s="105"/>
      <c r="M593" s="109"/>
      <c r="N593" s="105"/>
      <c r="O593" s="105"/>
      <c r="P593" s="105"/>
      <c r="Q593" s="105"/>
      <c r="R593" s="105"/>
      <c r="S593" s="105"/>
    </row>
    <row r="594" spans="2:19" s="104" customFormat="1" ht="15" customHeight="1" x14ac:dyDescent="0.2">
      <c r="B594" s="105"/>
      <c r="C594" s="99"/>
      <c r="D594" s="105"/>
      <c r="E594" s="105"/>
      <c r="F594" s="105"/>
      <c r="G594" s="105"/>
      <c r="H594" s="105"/>
      <c r="I594" s="105"/>
      <c r="J594" s="105"/>
      <c r="K594" s="105"/>
      <c r="L594" s="105"/>
      <c r="M594" s="109"/>
      <c r="N594" s="105"/>
      <c r="O594" s="105"/>
      <c r="P594" s="105"/>
      <c r="Q594" s="105"/>
      <c r="R594" s="105"/>
      <c r="S594" s="105"/>
    </row>
    <row r="595" spans="2:19" s="104" customFormat="1" ht="15" customHeight="1" x14ac:dyDescent="0.2">
      <c r="B595" s="105"/>
      <c r="C595" s="99"/>
      <c r="D595" s="105"/>
      <c r="E595" s="105"/>
      <c r="F595" s="105"/>
      <c r="G595" s="105"/>
      <c r="H595" s="105"/>
      <c r="I595" s="105"/>
      <c r="J595" s="105"/>
      <c r="K595" s="105"/>
      <c r="L595" s="105"/>
      <c r="M595" s="109"/>
      <c r="N595" s="105"/>
      <c r="O595" s="105"/>
      <c r="P595" s="105"/>
      <c r="Q595" s="105"/>
      <c r="R595" s="105"/>
      <c r="S595" s="105"/>
    </row>
    <row r="596" spans="2:19" s="104" customFormat="1" ht="15" customHeight="1" x14ac:dyDescent="0.2">
      <c r="B596" s="105"/>
      <c r="C596" s="99"/>
      <c r="D596" s="105"/>
      <c r="E596" s="105"/>
      <c r="F596" s="105"/>
      <c r="G596" s="105"/>
      <c r="H596" s="105"/>
      <c r="I596" s="105"/>
      <c r="J596" s="105"/>
      <c r="K596" s="105"/>
      <c r="L596" s="105"/>
      <c r="M596" s="109"/>
      <c r="N596" s="105"/>
      <c r="O596" s="105"/>
      <c r="P596" s="105"/>
      <c r="Q596" s="105"/>
      <c r="R596" s="105"/>
      <c r="S596" s="105"/>
    </row>
    <row r="597" spans="2:19" s="104" customFormat="1" ht="15" customHeight="1" x14ac:dyDescent="0.2">
      <c r="B597" s="105"/>
      <c r="C597" s="99"/>
      <c r="D597" s="105"/>
      <c r="E597" s="105"/>
      <c r="F597" s="105"/>
      <c r="G597" s="105"/>
      <c r="H597" s="105"/>
      <c r="I597" s="105"/>
      <c r="J597" s="105"/>
      <c r="K597" s="105"/>
      <c r="L597" s="105"/>
      <c r="M597" s="109"/>
      <c r="N597" s="105"/>
      <c r="O597" s="105"/>
      <c r="P597" s="105"/>
      <c r="Q597" s="105"/>
      <c r="R597" s="105"/>
      <c r="S597" s="105"/>
    </row>
    <row r="598" spans="2:19" s="104" customFormat="1" ht="15" customHeight="1" x14ac:dyDescent="0.2">
      <c r="B598" s="105"/>
      <c r="C598" s="99"/>
      <c r="D598" s="105"/>
      <c r="E598" s="105"/>
      <c r="F598" s="105"/>
      <c r="G598" s="105"/>
      <c r="H598" s="105"/>
      <c r="I598" s="105"/>
      <c r="J598" s="105"/>
      <c r="K598" s="105"/>
      <c r="L598" s="105"/>
      <c r="M598" s="109"/>
      <c r="N598" s="105"/>
      <c r="O598" s="105"/>
      <c r="P598" s="105"/>
      <c r="Q598" s="105"/>
      <c r="R598" s="105"/>
      <c r="S598" s="105"/>
    </row>
    <row r="599" spans="2:19" s="104" customFormat="1" ht="15" customHeight="1" x14ac:dyDescent="0.2">
      <c r="B599" s="105"/>
      <c r="C599" s="99"/>
      <c r="D599" s="105"/>
      <c r="E599" s="105"/>
      <c r="F599" s="105"/>
      <c r="G599" s="105"/>
      <c r="H599" s="105"/>
      <c r="I599" s="105"/>
      <c r="J599" s="105"/>
      <c r="K599" s="105"/>
      <c r="L599" s="105"/>
      <c r="M599" s="109"/>
      <c r="N599" s="105"/>
      <c r="O599" s="105"/>
      <c r="P599" s="105"/>
      <c r="Q599" s="105"/>
      <c r="R599" s="105"/>
      <c r="S599" s="105"/>
    </row>
    <row r="600" spans="2:19" s="104" customFormat="1" ht="15" customHeight="1" x14ac:dyDescent="0.2">
      <c r="B600" s="105"/>
      <c r="C600" s="99"/>
      <c r="D600" s="105"/>
      <c r="E600" s="105"/>
      <c r="F600" s="105"/>
      <c r="G600" s="105"/>
      <c r="H600" s="105"/>
      <c r="I600" s="105"/>
      <c r="J600" s="105"/>
      <c r="K600" s="105"/>
      <c r="L600" s="105"/>
      <c r="M600" s="109"/>
      <c r="N600" s="105"/>
      <c r="O600" s="105"/>
      <c r="P600" s="105"/>
      <c r="Q600" s="105"/>
      <c r="R600" s="105"/>
      <c r="S600" s="105"/>
    </row>
    <row r="601" spans="2:19" s="104" customFormat="1" ht="15" customHeight="1" x14ac:dyDescent="0.2">
      <c r="B601" s="105"/>
      <c r="C601" s="99"/>
      <c r="D601" s="105"/>
      <c r="E601" s="105"/>
      <c r="F601" s="105"/>
      <c r="G601" s="105"/>
      <c r="H601" s="105"/>
      <c r="I601" s="105"/>
      <c r="J601" s="105"/>
      <c r="K601" s="105"/>
      <c r="L601" s="105"/>
      <c r="M601" s="109"/>
      <c r="N601" s="105"/>
      <c r="O601" s="105"/>
      <c r="P601" s="105"/>
      <c r="Q601" s="105"/>
      <c r="R601" s="105"/>
      <c r="S601" s="105"/>
    </row>
    <row r="602" spans="2:19" s="104" customFormat="1" ht="15" customHeight="1" x14ac:dyDescent="0.2">
      <c r="B602" s="105"/>
      <c r="C602" s="99"/>
      <c r="D602" s="105"/>
      <c r="E602" s="105"/>
      <c r="F602" s="105"/>
      <c r="G602" s="105"/>
      <c r="H602" s="105"/>
      <c r="I602" s="105"/>
      <c r="J602" s="105"/>
      <c r="K602" s="105"/>
      <c r="L602" s="105"/>
      <c r="M602" s="109"/>
      <c r="N602" s="105"/>
      <c r="O602" s="105"/>
      <c r="P602" s="105"/>
      <c r="Q602" s="105"/>
      <c r="R602" s="105"/>
      <c r="S602" s="105"/>
    </row>
    <row r="603" spans="2:19" s="104" customFormat="1" ht="15" customHeight="1" x14ac:dyDescent="0.2">
      <c r="B603" s="105"/>
      <c r="C603" s="99"/>
      <c r="D603" s="105"/>
      <c r="E603" s="105"/>
      <c r="F603" s="105"/>
      <c r="G603" s="105"/>
      <c r="H603" s="105"/>
      <c r="I603" s="105"/>
      <c r="J603" s="105"/>
      <c r="K603" s="105"/>
      <c r="L603" s="105"/>
      <c r="M603" s="109"/>
      <c r="N603" s="105"/>
      <c r="O603" s="105"/>
      <c r="P603" s="105"/>
      <c r="Q603" s="105"/>
      <c r="R603" s="105"/>
      <c r="S603" s="105"/>
    </row>
    <row r="604" spans="2:19" s="104" customFormat="1" ht="15" customHeight="1" x14ac:dyDescent="0.2">
      <c r="B604" s="105"/>
      <c r="C604" s="99"/>
      <c r="D604" s="105"/>
      <c r="E604" s="105"/>
      <c r="F604" s="105"/>
      <c r="G604" s="105"/>
      <c r="H604" s="105"/>
      <c r="I604" s="105"/>
      <c r="J604" s="105"/>
      <c r="K604" s="105"/>
      <c r="L604" s="105"/>
      <c r="M604" s="109"/>
      <c r="N604" s="105"/>
      <c r="O604" s="105"/>
      <c r="P604" s="105"/>
      <c r="Q604" s="105"/>
      <c r="R604" s="105"/>
      <c r="S604" s="105"/>
    </row>
    <row r="605" spans="2:19" s="104" customFormat="1" ht="15" customHeight="1" x14ac:dyDescent="0.2">
      <c r="B605" s="105"/>
      <c r="C605" s="99"/>
      <c r="D605" s="105"/>
      <c r="E605" s="105"/>
      <c r="F605" s="105"/>
      <c r="G605" s="105"/>
      <c r="H605" s="105"/>
      <c r="I605" s="105"/>
      <c r="J605" s="105"/>
      <c r="K605" s="105"/>
      <c r="L605" s="105"/>
      <c r="M605" s="109"/>
      <c r="N605" s="105"/>
      <c r="O605" s="105"/>
      <c r="P605" s="105"/>
      <c r="Q605" s="105"/>
      <c r="R605" s="105"/>
      <c r="S605" s="105"/>
    </row>
    <row r="606" spans="2:19" s="104" customFormat="1" ht="15" customHeight="1" x14ac:dyDescent="0.2">
      <c r="B606" s="105"/>
      <c r="C606" s="99"/>
      <c r="D606" s="105"/>
      <c r="E606" s="105"/>
      <c r="F606" s="105"/>
      <c r="G606" s="105"/>
      <c r="H606" s="105"/>
      <c r="I606" s="105"/>
      <c r="J606" s="105"/>
      <c r="K606" s="105"/>
      <c r="L606" s="105"/>
      <c r="M606" s="109"/>
      <c r="N606" s="105"/>
      <c r="O606" s="105"/>
      <c r="P606" s="105"/>
      <c r="Q606" s="105"/>
      <c r="R606" s="105"/>
      <c r="S606" s="105"/>
    </row>
    <row r="607" spans="2:19" s="104" customFormat="1" ht="15" customHeight="1" x14ac:dyDescent="0.2">
      <c r="B607" s="105"/>
      <c r="C607" s="99"/>
      <c r="D607" s="105"/>
      <c r="E607" s="105"/>
      <c r="F607" s="105"/>
      <c r="G607" s="105"/>
      <c r="H607" s="105"/>
      <c r="I607" s="105"/>
      <c r="J607" s="105"/>
      <c r="K607" s="105"/>
      <c r="L607" s="105"/>
      <c r="M607" s="109"/>
      <c r="N607" s="105"/>
      <c r="O607" s="105"/>
      <c r="P607" s="105"/>
      <c r="Q607" s="105"/>
      <c r="R607" s="105"/>
      <c r="S607" s="105"/>
    </row>
    <row r="608" spans="2:19" s="104" customFormat="1" ht="15" customHeight="1" x14ac:dyDescent="0.2">
      <c r="B608" s="105"/>
      <c r="C608" s="99"/>
      <c r="D608" s="105"/>
      <c r="E608" s="105"/>
      <c r="F608" s="105"/>
      <c r="G608" s="105"/>
      <c r="H608" s="105"/>
      <c r="I608" s="105"/>
      <c r="J608" s="105"/>
      <c r="K608" s="105"/>
      <c r="L608" s="105"/>
      <c r="M608" s="109"/>
      <c r="N608" s="105"/>
      <c r="O608" s="105"/>
      <c r="P608" s="105"/>
      <c r="Q608" s="105"/>
      <c r="R608" s="105"/>
      <c r="S608" s="105"/>
    </row>
    <row r="609" spans="2:19" s="104" customFormat="1" ht="15" customHeight="1" x14ac:dyDescent="0.2">
      <c r="B609" s="105"/>
      <c r="C609" s="99"/>
      <c r="D609" s="105"/>
      <c r="E609" s="105"/>
      <c r="F609" s="105"/>
      <c r="G609" s="105"/>
      <c r="H609" s="105"/>
      <c r="I609" s="105"/>
      <c r="J609" s="105"/>
      <c r="K609" s="105"/>
      <c r="L609" s="105"/>
      <c r="M609" s="109"/>
      <c r="N609" s="105"/>
      <c r="O609" s="105"/>
      <c r="P609" s="105"/>
      <c r="Q609" s="105"/>
      <c r="R609" s="105"/>
      <c r="S609" s="105"/>
    </row>
    <row r="610" spans="2:19" s="104" customFormat="1" ht="15" customHeight="1" x14ac:dyDescent="0.2">
      <c r="B610" s="105"/>
      <c r="C610" s="99"/>
      <c r="D610" s="105"/>
      <c r="E610" s="105"/>
      <c r="F610" s="105"/>
      <c r="G610" s="105"/>
      <c r="H610" s="105"/>
      <c r="I610" s="105"/>
      <c r="J610" s="105"/>
      <c r="K610" s="105"/>
      <c r="L610" s="105"/>
      <c r="M610" s="109"/>
      <c r="N610" s="105"/>
      <c r="O610" s="105"/>
      <c r="P610" s="105"/>
      <c r="Q610" s="105"/>
      <c r="R610" s="105"/>
      <c r="S610" s="105"/>
    </row>
    <row r="611" spans="2:19" s="104" customFormat="1" ht="15" customHeight="1" x14ac:dyDescent="0.2">
      <c r="B611" s="105"/>
      <c r="C611" s="99"/>
      <c r="D611" s="105"/>
      <c r="E611" s="105"/>
      <c r="F611" s="105"/>
      <c r="G611" s="105"/>
      <c r="H611" s="105"/>
      <c r="I611" s="105"/>
      <c r="J611" s="105"/>
      <c r="K611" s="105"/>
      <c r="L611" s="105"/>
      <c r="M611" s="109"/>
      <c r="N611" s="105"/>
      <c r="O611" s="105"/>
      <c r="P611" s="105"/>
      <c r="Q611" s="105"/>
      <c r="R611" s="105"/>
      <c r="S611" s="105"/>
    </row>
    <row r="612" spans="2:19" s="104" customFormat="1" ht="15" customHeight="1" x14ac:dyDescent="0.2">
      <c r="B612" s="105"/>
      <c r="C612" s="99"/>
      <c r="D612" s="105"/>
      <c r="E612" s="105"/>
      <c r="F612" s="105"/>
      <c r="G612" s="105"/>
      <c r="H612" s="105"/>
      <c r="I612" s="105"/>
      <c r="J612" s="105"/>
      <c r="K612" s="105"/>
      <c r="L612" s="105"/>
      <c r="M612" s="109"/>
      <c r="N612" s="105"/>
      <c r="O612" s="105"/>
      <c r="P612" s="105"/>
      <c r="Q612" s="105"/>
      <c r="R612" s="105"/>
      <c r="S612" s="105"/>
    </row>
    <row r="613" spans="2:19" s="104" customFormat="1" ht="15" customHeight="1" x14ac:dyDescent="0.2">
      <c r="B613" s="105"/>
      <c r="C613" s="99"/>
      <c r="D613" s="105"/>
      <c r="E613" s="105"/>
      <c r="F613" s="105"/>
      <c r="G613" s="105"/>
      <c r="H613" s="105"/>
      <c r="I613" s="105"/>
      <c r="J613" s="105"/>
      <c r="K613" s="105"/>
      <c r="L613" s="105"/>
      <c r="M613" s="109"/>
      <c r="N613" s="105"/>
      <c r="O613" s="105"/>
      <c r="P613" s="105"/>
      <c r="Q613" s="105"/>
      <c r="R613" s="105"/>
      <c r="S613" s="105"/>
    </row>
    <row r="614" spans="2:19" s="104" customFormat="1" ht="15" customHeight="1" x14ac:dyDescent="0.2">
      <c r="B614" s="105"/>
      <c r="C614" s="99"/>
      <c r="D614" s="105"/>
      <c r="E614" s="105"/>
      <c r="F614" s="105"/>
      <c r="G614" s="105"/>
      <c r="H614" s="105"/>
      <c r="I614" s="105"/>
      <c r="J614" s="105"/>
      <c r="K614" s="105"/>
      <c r="L614" s="105"/>
      <c r="M614" s="109"/>
      <c r="N614" s="105"/>
      <c r="O614" s="105"/>
      <c r="P614" s="105"/>
      <c r="Q614" s="105"/>
      <c r="R614" s="105"/>
      <c r="S614" s="105"/>
    </row>
    <row r="615" spans="2:19" s="104" customFormat="1" ht="15" customHeight="1" x14ac:dyDescent="0.2">
      <c r="B615" s="105"/>
      <c r="C615" s="99"/>
      <c r="D615" s="105"/>
      <c r="E615" s="105"/>
      <c r="F615" s="105"/>
      <c r="G615" s="105"/>
      <c r="H615" s="105"/>
      <c r="I615" s="105"/>
      <c r="J615" s="105"/>
      <c r="K615" s="105"/>
      <c r="L615" s="105"/>
      <c r="M615" s="109"/>
      <c r="N615" s="105"/>
      <c r="O615" s="105"/>
      <c r="P615" s="105"/>
      <c r="Q615" s="105"/>
      <c r="R615" s="105"/>
      <c r="S615" s="105"/>
    </row>
    <row r="616" spans="2:19" s="104" customFormat="1" ht="15" customHeight="1" x14ac:dyDescent="0.2">
      <c r="B616" s="105"/>
      <c r="C616" s="99"/>
      <c r="D616" s="105"/>
      <c r="E616" s="105"/>
      <c r="F616" s="105"/>
      <c r="G616" s="105"/>
      <c r="H616" s="105"/>
      <c r="I616" s="105"/>
      <c r="J616" s="105"/>
      <c r="K616" s="105"/>
      <c r="L616" s="105"/>
      <c r="M616" s="109"/>
      <c r="N616" s="105"/>
      <c r="O616" s="105"/>
      <c r="P616" s="105"/>
      <c r="Q616" s="105"/>
      <c r="R616" s="105"/>
      <c r="S616" s="105"/>
    </row>
    <row r="617" spans="2:19" s="104" customFormat="1" ht="15" customHeight="1" x14ac:dyDescent="0.2">
      <c r="B617" s="105"/>
      <c r="C617" s="99"/>
      <c r="D617" s="105"/>
      <c r="E617" s="105"/>
      <c r="F617" s="105"/>
      <c r="G617" s="105"/>
      <c r="H617" s="105"/>
      <c r="I617" s="105"/>
      <c r="J617" s="105"/>
      <c r="K617" s="105"/>
      <c r="L617" s="105"/>
      <c r="M617" s="109"/>
      <c r="N617" s="105"/>
      <c r="O617" s="105"/>
      <c r="P617" s="105"/>
      <c r="Q617" s="105"/>
      <c r="R617" s="105"/>
      <c r="S617" s="105"/>
    </row>
    <row r="618" spans="2:19" s="104" customFormat="1" ht="15" customHeight="1" x14ac:dyDescent="0.2">
      <c r="B618" s="105"/>
      <c r="C618" s="99"/>
      <c r="D618" s="105"/>
      <c r="E618" s="105"/>
      <c r="F618" s="105"/>
      <c r="G618" s="105"/>
      <c r="H618" s="105"/>
      <c r="I618" s="105"/>
      <c r="J618" s="105"/>
      <c r="K618" s="105"/>
      <c r="L618" s="105"/>
      <c r="M618" s="109"/>
      <c r="N618" s="105"/>
      <c r="O618" s="105"/>
      <c r="P618" s="105"/>
      <c r="Q618" s="105"/>
      <c r="R618" s="105"/>
      <c r="S618" s="105"/>
    </row>
    <row r="619" spans="2:19" s="104" customFormat="1" ht="15" customHeight="1" x14ac:dyDescent="0.2">
      <c r="B619" s="105"/>
      <c r="C619" s="99"/>
      <c r="D619" s="105"/>
      <c r="E619" s="105"/>
      <c r="F619" s="105"/>
      <c r="G619" s="105"/>
      <c r="H619" s="105"/>
      <c r="I619" s="105"/>
      <c r="J619" s="105"/>
      <c r="K619" s="105"/>
      <c r="L619" s="105"/>
      <c r="M619" s="109"/>
      <c r="N619" s="105"/>
      <c r="O619" s="105"/>
      <c r="P619" s="105"/>
      <c r="Q619" s="105"/>
      <c r="R619" s="105"/>
      <c r="S619" s="105"/>
    </row>
    <row r="620" spans="2:19" s="104" customFormat="1" ht="15" customHeight="1" x14ac:dyDescent="0.2">
      <c r="B620" s="105"/>
      <c r="C620" s="99"/>
      <c r="D620" s="105"/>
      <c r="E620" s="105"/>
      <c r="F620" s="105"/>
      <c r="G620" s="105"/>
      <c r="H620" s="105"/>
      <c r="I620" s="105"/>
      <c r="J620" s="105"/>
      <c r="K620" s="105"/>
      <c r="L620" s="105"/>
      <c r="M620" s="109"/>
      <c r="N620" s="105"/>
      <c r="O620" s="105"/>
      <c r="P620" s="105"/>
      <c r="Q620" s="105"/>
      <c r="R620" s="105"/>
      <c r="S620" s="105"/>
    </row>
    <row r="621" spans="2:19" s="104" customFormat="1" ht="15" customHeight="1" x14ac:dyDescent="0.2">
      <c r="B621" s="105"/>
      <c r="C621" s="99"/>
      <c r="D621" s="105"/>
      <c r="E621" s="105"/>
      <c r="F621" s="105"/>
      <c r="G621" s="105"/>
      <c r="H621" s="105"/>
      <c r="I621" s="105"/>
      <c r="J621" s="105"/>
      <c r="K621" s="105"/>
      <c r="L621" s="105"/>
      <c r="M621" s="109"/>
      <c r="N621" s="105"/>
      <c r="O621" s="105"/>
      <c r="P621" s="105"/>
      <c r="Q621" s="105"/>
      <c r="R621" s="105"/>
      <c r="S621" s="105"/>
    </row>
    <row r="622" spans="2:19" s="104" customFormat="1" ht="15" customHeight="1" x14ac:dyDescent="0.2">
      <c r="B622" s="105"/>
      <c r="C622" s="99"/>
      <c r="D622" s="105"/>
      <c r="E622" s="105"/>
      <c r="F622" s="105"/>
      <c r="G622" s="105"/>
      <c r="H622" s="105"/>
      <c r="I622" s="105"/>
      <c r="J622" s="105"/>
      <c r="K622" s="105"/>
      <c r="L622" s="105"/>
      <c r="M622" s="109"/>
      <c r="N622" s="105"/>
      <c r="O622" s="105"/>
      <c r="P622" s="105"/>
      <c r="Q622" s="105"/>
      <c r="R622" s="105"/>
      <c r="S622" s="105"/>
    </row>
    <row r="623" spans="2:19" s="104" customFormat="1" ht="15" customHeight="1" x14ac:dyDescent="0.2">
      <c r="B623" s="105"/>
      <c r="C623" s="99"/>
      <c r="D623" s="105"/>
      <c r="E623" s="105"/>
      <c r="F623" s="105"/>
      <c r="G623" s="105"/>
      <c r="H623" s="105"/>
      <c r="I623" s="105"/>
      <c r="J623" s="105"/>
      <c r="K623" s="105"/>
      <c r="L623" s="105"/>
      <c r="M623" s="109"/>
      <c r="N623" s="105"/>
      <c r="O623" s="105"/>
      <c r="P623" s="105"/>
      <c r="Q623" s="105"/>
      <c r="R623" s="105"/>
      <c r="S623" s="105"/>
    </row>
    <row r="624" spans="2:19" s="104" customFormat="1" ht="15" customHeight="1" x14ac:dyDescent="0.2">
      <c r="B624" s="105"/>
      <c r="C624" s="99"/>
      <c r="D624" s="105"/>
      <c r="E624" s="105"/>
      <c r="F624" s="105"/>
      <c r="G624" s="105"/>
      <c r="H624" s="105"/>
      <c r="I624" s="105"/>
      <c r="J624" s="105"/>
      <c r="K624" s="105"/>
      <c r="L624" s="105"/>
      <c r="M624" s="109"/>
      <c r="N624" s="105"/>
      <c r="O624" s="105"/>
      <c r="P624" s="105"/>
      <c r="Q624" s="105"/>
      <c r="R624" s="105"/>
      <c r="S624" s="105"/>
    </row>
    <row r="625" spans="2:19" s="104" customFormat="1" ht="15" customHeight="1" x14ac:dyDescent="0.2">
      <c r="B625" s="105"/>
      <c r="C625" s="99"/>
      <c r="D625" s="105"/>
      <c r="E625" s="105"/>
      <c r="F625" s="105"/>
      <c r="G625" s="105"/>
      <c r="H625" s="105"/>
      <c r="I625" s="105"/>
      <c r="J625" s="105"/>
      <c r="K625" s="105"/>
      <c r="L625" s="105"/>
      <c r="M625" s="109"/>
      <c r="N625" s="105"/>
      <c r="O625" s="105"/>
      <c r="P625" s="105"/>
      <c r="Q625" s="105"/>
      <c r="R625" s="105"/>
      <c r="S625" s="105"/>
    </row>
    <row r="626" spans="2:19" s="104" customFormat="1" ht="15" customHeight="1" x14ac:dyDescent="0.2">
      <c r="B626" s="105"/>
      <c r="C626" s="99"/>
      <c r="D626" s="105"/>
      <c r="E626" s="105"/>
      <c r="F626" s="105"/>
      <c r="G626" s="105"/>
      <c r="H626" s="105"/>
      <c r="I626" s="105"/>
      <c r="J626" s="105"/>
      <c r="K626" s="105"/>
      <c r="L626" s="105"/>
      <c r="M626" s="109"/>
      <c r="N626" s="105"/>
      <c r="O626" s="105"/>
      <c r="P626" s="105"/>
      <c r="Q626" s="105"/>
      <c r="R626" s="105"/>
      <c r="S626" s="105"/>
    </row>
    <row r="627" spans="2:19" s="104" customFormat="1" ht="15" customHeight="1" x14ac:dyDescent="0.2">
      <c r="B627" s="105"/>
      <c r="C627" s="99"/>
      <c r="D627" s="105"/>
      <c r="E627" s="105"/>
      <c r="F627" s="105"/>
      <c r="G627" s="105"/>
      <c r="H627" s="105"/>
      <c r="I627" s="105"/>
      <c r="J627" s="105"/>
      <c r="K627" s="105"/>
      <c r="L627" s="105"/>
      <c r="M627" s="109"/>
      <c r="N627" s="105"/>
      <c r="O627" s="105"/>
      <c r="P627" s="105"/>
      <c r="Q627" s="105"/>
      <c r="R627" s="105"/>
      <c r="S627" s="105"/>
    </row>
    <row r="628" spans="2:19" s="104" customFormat="1" ht="15" customHeight="1" x14ac:dyDescent="0.2">
      <c r="B628" s="105"/>
      <c r="C628" s="99"/>
      <c r="D628" s="105"/>
      <c r="E628" s="105"/>
      <c r="F628" s="105"/>
      <c r="G628" s="105"/>
      <c r="H628" s="105"/>
      <c r="I628" s="105"/>
      <c r="J628" s="105"/>
      <c r="K628" s="105"/>
      <c r="L628" s="105"/>
      <c r="M628" s="109"/>
      <c r="N628" s="105"/>
      <c r="O628" s="105"/>
      <c r="P628" s="105"/>
      <c r="Q628" s="105"/>
      <c r="R628" s="105"/>
      <c r="S628" s="105"/>
    </row>
    <row r="629" spans="2:19" s="104" customFormat="1" ht="15" customHeight="1" x14ac:dyDescent="0.2">
      <c r="B629" s="105"/>
      <c r="C629" s="99"/>
      <c r="D629" s="105"/>
      <c r="E629" s="105"/>
      <c r="F629" s="105"/>
      <c r="G629" s="105"/>
      <c r="H629" s="105"/>
      <c r="I629" s="105"/>
      <c r="J629" s="105"/>
      <c r="K629" s="105"/>
      <c r="L629" s="105"/>
      <c r="M629" s="109"/>
      <c r="N629" s="105"/>
      <c r="O629" s="105"/>
      <c r="P629" s="105"/>
      <c r="Q629" s="105"/>
      <c r="R629" s="105"/>
      <c r="S629" s="105"/>
    </row>
    <row r="630" spans="2:19" s="104" customFormat="1" ht="15" customHeight="1" x14ac:dyDescent="0.2">
      <c r="B630" s="105"/>
      <c r="C630" s="99"/>
      <c r="D630" s="105"/>
      <c r="E630" s="105"/>
      <c r="F630" s="105"/>
      <c r="G630" s="105"/>
      <c r="H630" s="105"/>
      <c r="I630" s="105"/>
      <c r="J630" s="105"/>
      <c r="K630" s="105"/>
      <c r="L630" s="105"/>
      <c r="M630" s="109"/>
      <c r="N630" s="105"/>
      <c r="O630" s="105"/>
      <c r="P630" s="105"/>
      <c r="Q630" s="105"/>
      <c r="R630" s="105"/>
      <c r="S630" s="105"/>
    </row>
    <row r="631" spans="2:19" s="104" customFormat="1" ht="15" customHeight="1" x14ac:dyDescent="0.2">
      <c r="B631" s="105"/>
      <c r="C631" s="99"/>
      <c r="D631" s="105"/>
      <c r="E631" s="105"/>
      <c r="F631" s="105"/>
      <c r="G631" s="105"/>
      <c r="H631" s="105"/>
      <c r="I631" s="105"/>
      <c r="J631" s="105"/>
      <c r="K631" s="105"/>
      <c r="L631" s="105"/>
      <c r="M631" s="109"/>
      <c r="N631" s="105"/>
      <c r="O631" s="105"/>
      <c r="P631" s="105"/>
      <c r="Q631" s="105"/>
      <c r="R631" s="105"/>
      <c r="S631" s="105"/>
    </row>
    <row r="632" spans="2:19" s="104" customFormat="1" ht="15" customHeight="1" x14ac:dyDescent="0.2">
      <c r="B632" s="105"/>
      <c r="C632" s="99"/>
      <c r="D632" s="105"/>
      <c r="E632" s="105"/>
      <c r="F632" s="105"/>
      <c r="G632" s="105"/>
      <c r="H632" s="105"/>
      <c r="I632" s="105"/>
      <c r="J632" s="105"/>
      <c r="K632" s="105"/>
      <c r="L632" s="105"/>
      <c r="M632" s="109"/>
      <c r="N632" s="105"/>
      <c r="O632" s="105"/>
      <c r="P632" s="105"/>
      <c r="Q632" s="105"/>
      <c r="R632" s="105"/>
      <c r="S632" s="105"/>
    </row>
    <row r="633" spans="2:19" s="104" customFormat="1" ht="15" customHeight="1" x14ac:dyDescent="0.2">
      <c r="B633" s="105"/>
      <c r="C633" s="99"/>
      <c r="D633" s="105"/>
      <c r="E633" s="105"/>
      <c r="F633" s="105"/>
      <c r="G633" s="105"/>
      <c r="H633" s="105"/>
      <c r="I633" s="105"/>
      <c r="J633" s="105"/>
      <c r="K633" s="105"/>
      <c r="L633" s="105"/>
      <c r="M633" s="109"/>
      <c r="N633" s="105"/>
      <c r="O633" s="105"/>
      <c r="P633" s="105"/>
      <c r="Q633" s="105"/>
      <c r="R633" s="105"/>
      <c r="S633" s="105"/>
    </row>
    <row r="634" spans="2:19" s="104" customFormat="1" ht="15" customHeight="1" x14ac:dyDescent="0.2">
      <c r="B634" s="105"/>
      <c r="C634" s="99"/>
      <c r="D634" s="105"/>
      <c r="E634" s="105"/>
      <c r="F634" s="105"/>
      <c r="G634" s="105"/>
      <c r="H634" s="105"/>
      <c r="I634" s="105"/>
      <c r="J634" s="105"/>
      <c r="K634" s="105"/>
      <c r="L634" s="105"/>
      <c r="M634" s="109"/>
      <c r="N634" s="105"/>
      <c r="O634" s="105"/>
      <c r="P634" s="105"/>
      <c r="Q634" s="105"/>
      <c r="R634" s="105"/>
      <c r="S634" s="105"/>
    </row>
    <row r="635" spans="2:19" s="104" customFormat="1" ht="15" customHeight="1" x14ac:dyDescent="0.2">
      <c r="B635" s="105"/>
      <c r="C635" s="99"/>
      <c r="D635" s="105"/>
      <c r="E635" s="105"/>
      <c r="F635" s="105"/>
      <c r="G635" s="105"/>
      <c r="H635" s="105"/>
      <c r="I635" s="105"/>
      <c r="J635" s="105"/>
      <c r="K635" s="105"/>
      <c r="L635" s="105"/>
      <c r="M635" s="109"/>
      <c r="N635" s="105"/>
      <c r="O635" s="105"/>
      <c r="P635" s="105"/>
      <c r="Q635" s="105"/>
      <c r="R635" s="105"/>
      <c r="S635" s="105"/>
    </row>
    <row r="636" spans="2:19" s="104" customFormat="1" ht="15" customHeight="1" x14ac:dyDescent="0.2">
      <c r="B636" s="105"/>
      <c r="C636" s="99"/>
      <c r="D636" s="105"/>
      <c r="E636" s="105"/>
      <c r="F636" s="105"/>
      <c r="G636" s="105"/>
      <c r="H636" s="105"/>
      <c r="I636" s="105"/>
      <c r="J636" s="105"/>
      <c r="K636" s="105"/>
      <c r="L636" s="105"/>
      <c r="M636" s="109"/>
      <c r="N636" s="105"/>
      <c r="O636" s="105"/>
      <c r="P636" s="105"/>
      <c r="Q636" s="105"/>
      <c r="R636" s="105"/>
      <c r="S636" s="105"/>
    </row>
    <row r="637" spans="2:19" s="104" customFormat="1" ht="15" customHeight="1" x14ac:dyDescent="0.2">
      <c r="B637" s="105"/>
      <c r="C637" s="99"/>
      <c r="D637" s="105"/>
      <c r="E637" s="105"/>
      <c r="F637" s="105"/>
      <c r="G637" s="105"/>
      <c r="H637" s="105"/>
      <c r="I637" s="105"/>
      <c r="J637" s="105"/>
      <c r="K637" s="105"/>
      <c r="L637" s="105"/>
      <c r="M637" s="109"/>
      <c r="N637" s="105"/>
      <c r="O637" s="105"/>
      <c r="P637" s="105"/>
      <c r="Q637" s="105"/>
      <c r="R637" s="105"/>
      <c r="S637" s="105"/>
    </row>
    <row r="638" spans="2:19" s="104" customFormat="1" ht="15" customHeight="1" x14ac:dyDescent="0.2">
      <c r="B638" s="105"/>
      <c r="C638" s="99"/>
      <c r="D638" s="105"/>
      <c r="E638" s="105"/>
      <c r="F638" s="105"/>
      <c r="G638" s="105"/>
      <c r="H638" s="105"/>
      <c r="I638" s="105"/>
      <c r="J638" s="105"/>
      <c r="K638" s="105"/>
      <c r="L638" s="105"/>
      <c r="M638" s="109"/>
      <c r="N638" s="105"/>
      <c r="O638" s="105"/>
      <c r="P638" s="105"/>
      <c r="Q638" s="105"/>
      <c r="R638" s="105"/>
      <c r="S638" s="105"/>
    </row>
    <row r="639" spans="2:19" s="104" customFormat="1" ht="15" customHeight="1" x14ac:dyDescent="0.2">
      <c r="B639" s="105"/>
      <c r="C639" s="99"/>
      <c r="D639" s="105"/>
      <c r="E639" s="105"/>
      <c r="F639" s="105"/>
      <c r="G639" s="105"/>
      <c r="H639" s="105"/>
      <c r="I639" s="105"/>
      <c r="J639" s="105"/>
      <c r="K639" s="105"/>
      <c r="L639" s="105"/>
      <c r="M639" s="109"/>
      <c r="N639" s="105"/>
      <c r="O639" s="105"/>
      <c r="P639" s="105"/>
      <c r="Q639" s="105"/>
      <c r="R639" s="105"/>
      <c r="S639" s="105"/>
    </row>
    <row r="640" spans="2:19" s="104" customFormat="1" ht="15" customHeight="1" x14ac:dyDescent="0.2">
      <c r="B640" s="105"/>
      <c r="C640" s="99"/>
      <c r="D640" s="105"/>
      <c r="E640" s="105"/>
      <c r="F640" s="105"/>
      <c r="G640" s="105"/>
      <c r="H640" s="105"/>
      <c r="I640" s="105"/>
      <c r="J640" s="105"/>
      <c r="K640" s="105"/>
      <c r="L640" s="105"/>
      <c r="M640" s="109"/>
      <c r="N640" s="105"/>
      <c r="O640" s="105"/>
      <c r="P640" s="105"/>
      <c r="Q640" s="105"/>
      <c r="R640" s="105"/>
      <c r="S640" s="105"/>
    </row>
    <row r="641" spans="2:19" s="104" customFormat="1" ht="15" customHeight="1" x14ac:dyDescent="0.2">
      <c r="B641" s="105"/>
      <c r="C641" s="99"/>
      <c r="D641" s="105"/>
      <c r="E641" s="105"/>
      <c r="F641" s="105"/>
      <c r="G641" s="105"/>
      <c r="H641" s="105"/>
      <c r="I641" s="105"/>
      <c r="J641" s="105"/>
      <c r="K641" s="105"/>
      <c r="L641" s="105"/>
      <c r="M641" s="109"/>
      <c r="N641" s="105"/>
      <c r="O641" s="105"/>
      <c r="P641" s="105"/>
      <c r="Q641" s="105"/>
      <c r="R641" s="105"/>
      <c r="S641" s="105"/>
    </row>
    <row r="642" spans="2:19" s="104" customFormat="1" ht="15" customHeight="1" x14ac:dyDescent="0.2">
      <c r="B642" s="105"/>
      <c r="C642" s="99"/>
      <c r="D642" s="105"/>
      <c r="E642" s="105"/>
      <c r="F642" s="105"/>
      <c r="G642" s="105"/>
      <c r="H642" s="105"/>
      <c r="I642" s="105"/>
      <c r="J642" s="105"/>
      <c r="K642" s="105"/>
      <c r="L642" s="105"/>
      <c r="M642" s="109"/>
      <c r="N642" s="105"/>
      <c r="O642" s="105"/>
      <c r="P642" s="105"/>
      <c r="Q642" s="105"/>
      <c r="R642" s="105"/>
      <c r="S642" s="105"/>
    </row>
    <row r="643" spans="2:19" s="104" customFormat="1" ht="15" customHeight="1" x14ac:dyDescent="0.2">
      <c r="B643" s="105"/>
      <c r="C643" s="99"/>
      <c r="D643" s="105"/>
      <c r="E643" s="105"/>
      <c r="F643" s="105"/>
      <c r="G643" s="105"/>
      <c r="H643" s="105"/>
      <c r="I643" s="105"/>
      <c r="J643" s="105"/>
      <c r="K643" s="105"/>
      <c r="L643" s="105"/>
      <c r="M643" s="109"/>
      <c r="N643" s="105"/>
      <c r="O643" s="105"/>
      <c r="P643" s="105"/>
      <c r="Q643" s="105"/>
      <c r="R643" s="105"/>
      <c r="S643" s="105"/>
    </row>
    <row r="644" spans="2:19" s="104" customFormat="1" ht="15" customHeight="1" x14ac:dyDescent="0.2">
      <c r="B644" s="105"/>
      <c r="C644" s="99"/>
      <c r="D644" s="105"/>
      <c r="E644" s="105"/>
      <c r="F644" s="105"/>
      <c r="G644" s="105"/>
      <c r="H644" s="105"/>
      <c r="I644" s="105"/>
      <c r="J644" s="105"/>
      <c r="K644" s="105"/>
      <c r="L644" s="105"/>
      <c r="M644" s="109"/>
      <c r="N644" s="105"/>
      <c r="O644" s="105"/>
      <c r="P644" s="105"/>
      <c r="Q644" s="105"/>
      <c r="R644" s="105"/>
      <c r="S644" s="105"/>
    </row>
    <row r="645" spans="2:19" s="104" customFormat="1" ht="15" customHeight="1" x14ac:dyDescent="0.2">
      <c r="B645" s="105"/>
      <c r="C645" s="99"/>
      <c r="D645" s="105"/>
      <c r="E645" s="105"/>
      <c r="F645" s="105"/>
      <c r="G645" s="105"/>
      <c r="H645" s="105"/>
      <c r="I645" s="105"/>
      <c r="J645" s="105"/>
      <c r="K645" s="105"/>
      <c r="L645" s="105"/>
      <c r="M645" s="109"/>
      <c r="N645" s="105"/>
      <c r="O645" s="105"/>
      <c r="P645" s="105"/>
      <c r="Q645" s="105"/>
      <c r="R645" s="105"/>
      <c r="S645" s="105"/>
    </row>
    <row r="646" spans="2:19" s="104" customFormat="1" ht="15" customHeight="1" x14ac:dyDescent="0.2">
      <c r="B646" s="105"/>
      <c r="C646" s="99"/>
      <c r="D646" s="105"/>
      <c r="E646" s="105"/>
      <c r="F646" s="105"/>
      <c r="G646" s="105"/>
      <c r="H646" s="105"/>
      <c r="I646" s="105"/>
      <c r="J646" s="105"/>
      <c r="K646" s="105"/>
      <c r="L646" s="105"/>
      <c r="M646" s="109"/>
      <c r="N646" s="105"/>
      <c r="O646" s="105"/>
      <c r="P646" s="105"/>
      <c r="Q646" s="105"/>
      <c r="R646" s="105"/>
      <c r="S646" s="105"/>
    </row>
    <row r="647" spans="2:19" s="104" customFormat="1" ht="15" customHeight="1" x14ac:dyDescent="0.2">
      <c r="B647" s="105"/>
      <c r="C647" s="99"/>
      <c r="D647" s="105"/>
      <c r="E647" s="105"/>
      <c r="F647" s="105"/>
      <c r="G647" s="105"/>
      <c r="H647" s="105"/>
      <c r="I647" s="105"/>
      <c r="J647" s="105"/>
      <c r="K647" s="105"/>
      <c r="L647" s="105"/>
      <c r="M647" s="109"/>
      <c r="N647" s="105"/>
      <c r="O647" s="105"/>
      <c r="P647" s="105"/>
      <c r="Q647" s="105"/>
      <c r="R647" s="105"/>
      <c r="S647" s="105"/>
    </row>
    <row r="648" spans="2:19" s="104" customFormat="1" ht="15" customHeight="1" x14ac:dyDescent="0.2">
      <c r="B648" s="105"/>
      <c r="C648" s="99"/>
      <c r="D648" s="105"/>
      <c r="E648" s="105"/>
      <c r="F648" s="105"/>
      <c r="G648" s="105"/>
      <c r="H648" s="105"/>
      <c r="I648" s="105"/>
      <c r="J648" s="105"/>
      <c r="K648" s="105"/>
      <c r="L648" s="105"/>
      <c r="M648" s="109"/>
      <c r="N648" s="105"/>
      <c r="O648" s="105"/>
      <c r="P648" s="105"/>
      <c r="Q648" s="105"/>
      <c r="R648" s="105"/>
      <c r="S648" s="105"/>
    </row>
    <row r="649" spans="2:19" s="104" customFormat="1" ht="15" customHeight="1" x14ac:dyDescent="0.2">
      <c r="B649" s="105"/>
      <c r="C649" s="99"/>
      <c r="D649" s="105"/>
      <c r="E649" s="105"/>
      <c r="F649" s="105"/>
      <c r="G649" s="105"/>
      <c r="H649" s="105"/>
      <c r="I649" s="105"/>
      <c r="J649" s="105"/>
      <c r="K649" s="105"/>
      <c r="L649" s="105"/>
      <c r="M649" s="109"/>
      <c r="N649" s="105"/>
      <c r="O649" s="105"/>
      <c r="P649" s="105"/>
      <c r="Q649" s="105"/>
      <c r="R649" s="105"/>
      <c r="S649" s="105"/>
    </row>
    <row r="650" spans="2:19" s="104" customFormat="1" ht="15" customHeight="1" x14ac:dyDescent="0.2">
      <c r="B650" s="105"/>
      <c r="C650" s="99"/>
      <c r="D650" s="105"/>
      <c r="E650" s="105"/>
      <c r="F650" s="105"/>
      <c r="G650" s="105"/>
      <c r="H650" s="105"/>
      <c r="I650" s="105"/>
      <c r="J650" s="105"/>
      <c r="K650" s="105"/>
      <c r="L650" s="105"/>
      <c r="M650" s="109"/>
      <c r="N650" s="105"/>
      <c r="O650" s="105"/>
      <c r="P650" s="105"/>
      <c r="Q650" s="105"/>
      <c r="R650" s="105"/>
      <c r="S650" s="105"/>
    </row>
    <row r="651" spans="2:19" s="104" customFormat="1" ht="15" customHeight="1" x14ac:dyDescent="0.2">
      <c r="B651" s="105"/>
      <c r="C651" s="99"/>
      <c r="D651" s="105"/>
      <c r="E651" s="105"/>
      <c r="F651" s="105"/>
      <c r="G651" s="105"/>
      <c r="H651" s="105"/>
      <c r="I651" s="105"/>
      <c r="J651" s="105"/>
      <c r="K651" s="105"/>
      <c r="L651" s="105"/>
      <c r="M651" s="109"/>
      <c r="N651" s="105"/>
      <c r="O651" s="105"/>
      <c r="P651" s="105"/>
      <c r="Q651" s="105"/>
      <c r="R651" s="105"/>
      <c r="S651" s="105"/>
    </row>
    <row r="652" spans="2:19" s="104" customFormat="1" ht="15" customHeight="1" x14ac:dyDescent="0.2">
      <c r="B652" s="105"/>
      <c r="C652" s="99"/>
      <c r="D652" s="105"/>
      <c r="E652" s="105"/>
      <c r="F652" s="105"/>
      <c r="G652" s="105"/>
      <c r="H652" s="105"/>
      <c r="I652" s="105"/>
      <c r="J652" s="105"/>
      <c r="K652" s="105"/>
      <c r="L652" s="105"/>
      <c r="M652" s="109"/>
      <c r="N652" s="105"/>
      <c r="O652" s="105"/>
      <c r="P652" s="105"/>
      <c r="Q652" s="105"/>
      <c r="R652" s="105"/>
      <c r="S652" s="105"/>
    </row>
    <row r="653" spans="2:19" s="104" customFormat="1" ht="15" customHeight="1" x14ac:dyDescent="0.2">
      <c r="B653" s="105"/>
      <c r="C653" s="99"/>
      <c r="D653" s="105"/>
      <c r="E653" s="105"/>
      <c r="F653" s="105"/>
      <c r="G653" s="105"/>
      <c r="H653" s="105"/>
      <c r="I653" s="105"/>
      <c r="J653" s="105"/>
      <c r="K653" s="105"/>
      <c r="L653" s="105"/>
      <c r="M653" s="109"/>
      <c r="N653" s="105"/>
      <c r="O653" s="105"/>
      <c r="P653" s="105"/>
      <c r="Q653" s="105"/>
      <c r="R653" s="105"/>
      <c r="S653" s="105"/>
    </row>
    <row r="654" spans="2:19" s="104" customFormat="1" ht="15" customHeight="1" x14ac:dyDescent="0.2">
      <c r="B654" s="105"/>
      <c r="C654" s="99"/>
      <c r="D654" s="105"/>
      <c r="E654" s="105"/>
      <c r="F654" s="105"/>
      <c r="G654" s="105"/>
      <c r="H654" s="105"/>
      <c r="I654" s="105"/>
      <c r="J654" s="105"/>
      <c r="K654" s="105"/>
      <c r="L654" s="105"/>
      <c r="M654" s="109"/>
      <c r="N654" s="105"/>
      <c r="O654" s="105"/>
      <c r="P654" s="105"/>
      <c r="Q654" s="105"/>
      <c r="R654" s="105"/>
      <c r="S654" s="105"/>
    </row>
    <row r="655" spans="2:19" s="104" customFormat="1" ht="15" customHeight="1" x14ac:dyDescent="0.2">
      <c r="B655" s="105"/>
      <c r="C655" s="99"/>
      <c r="D655" s="105"/>
      <c r="E655" s="105"/>
      <c r="F655" s="105"/>
      <c r="G655" s="105"/>
      <c r="H655" s="105"/>
      <c r="I655" s="105"/>
      <c r="J655" s="105"/>
      <c r="K655" s="105"/>
      <c r="L655" s="105"/>
      <c r="M655" s="109"/>
      <c r="N655" s="105"/>
      <c r="O655" s="105"/>
      <c r="P655" s="105"/>
      <c r="Q655" s="105"/>
      <c r="R655" s="105"/>
      <c r="S655" s="105"/>
    </row>
    <row r="656" spans="2:19" s="104" customFormat="1" ht="15" customHeight="1" x14ac:dyDescent="0.2">
      <c r="B656" s="105"/>
      <c r="C656" s="99"/>
      <c r="D656" s="105"/>
      <c r="E656" s="105"/>
      <c r="F656" s="105"/>
      <c r="G656" s="105"/>
      <c r="H656" s="105"/>
      <c r="I656" s="105"/>
      <c r="J656" s="105"/>
      <c r="K656" s="105"/>
      <c r="L656" s="105"/>
      <c r="M656" s="109"/>
      <c r="N656" s="105"/>
      <c r="O656" s="105"/>
      <c r="P656" s="105"/>
      <c r="Q656" s="105"/>
      <c r="R656" s="105"/>
      <c r="S656" s="105"/>
    </row>
    <row r="657" spans="2:19" s="104" customFormat="1" ht="15" customHeight="1" x14ac:dyDescent="0.2">
      <c r="B657" s="105"/>
      <c r="C657" s="99"/>
      <c r="D657" s="105"/>
      <c r="E657" s="105"/>
      <c r="F657" s="105"/>
      <c r="G657" s="105"/>
      <c r="H657" s="105"/>
      <c r="I657" s="105"/>
      <c r="J657" s="105"/>
      <c r="K657" s="105"/>
      <c r="L657" s="105"/>
      <c r="M657" s="109"/>
      <c r="N657" s="105"/>
      <c r="O657" s="105"/>
      <c r="P657" s="105"/>
      <c r="Q657" s="105"/>
      <c r="R657" s="105"/>
      <c r="S657" s="105"/>
    </row>
    <row r="658" spans="2:19" s="104" customFormat="1" ht="15" customHeight="1" x14ac:dyDescent="0.2">
      <c r="B658" s="105"/>
      <c r="C658" s="99"/>
      <c r="D658" s="105"/>
      <c r="E658" s="105"/>
      <c r="F658" s="105"/>
      <c r="G658" s="105"/>
      <c r="H658" s="105"/>
      <c r="I658" s="105"/>
      <c r="J658" s="105"/>
      <c r="K658" s="105"/>
      <c r="L658" s="105"/>
      <c r="M658" s="109"/>
      <c r="N658" s="105"/>
      <c r="O658" s="105"/>
      <c r="P658" s="105"/>
      <c r="Q658" s="105"/>
      <c r="R658" s="105"/>
      <c r="S658" s="105"/>
    </row>
    <row r="659" spans="2:19" s="104" customFormat="1" ht="15" customHeight="1" x14ac:dyDescent="0.2">
      <c r="B659" s="105"/>
      <c r="C659" s="99"/>
      <c r="D659" s="105"/>
      <c r="E659" s="105"/>
      <c r="F659" s="105"/>
      <c r="G659" s="105"/>
      <c r="H659" s="105"/>
      <c r="I659" s="105"/>
      <c r="J659" s="105"/>
      <c r="K659" s="105"/>
      <c r="L659" s="105"/>
      <c r="M659" s="109"/>
      <c r="N659" s="105"/>
      <c r="O659" s="105"/>
      <c r="P659" s="105"/>
      <c r="Q659" s="105"/>
      <c r="R659" s="105"/>
      <c r="S659" s="105"/>
    </row>
    <row r="660" spans="2:19" s="104" customFormat="1" ht="15" customHeight="1" x14ac:dyDescent="0.2">
      <c r="B660" s="105"/>
      <c r="C660" s="99"/>
      <c r="D660" s="105"/>
      <c r="E660" s="105"/>
      <c r="F660" s="105"/>
      <c r="G660" s="105"/>
      <c r="H660" s="105"/>
      <c r="I660" s="105"/>
      <c r="J660" s="105"/>
      <c r="K660" s="105"/>
      <c r="L660" s="105"/>
      <c r="M660" s="109"/>
      <c r="N660" s="105"/>
      <c r="O660" s="105"/>
      <c r="P660" s="105"/>
      <c r="Q660" s="105"/>
      <c r="R660" s="105"/>
      <c r="S660" s="105"/>
    </row>
    <row r="661" spans="2:19" s="104" customFormat="1" ht="15" customHeight="1" x14ac:dyDescent="0.2">
      <c r="B661" s="105"/>
      <c r="C661" s="99"/>
      <c r="D661" s="105"/>
      <c r="E661" s="105"/>
      <c r="F661" s="105"/>
      <c r="G661" s="105"/>
      <c r="H661" s="105"/>
      <c r="I661" s="105"/>
      <c r="J661" s="105"/>
      <c r="K661" s="105"/>
      <c r="L661" s="105"/>
      <c r="M661" s="109"/>
      <c r="N661" s="105"/>
      <c r="O661" s="105"/>
      <c r="P661" s="105"/>
      <c r="Q661" s="105"/>
      <c r="R661" s="105"/>
      <c r="S661" s="105"/>
    </row>
    <row r="662" spans="2:19" s="104" customFormat="1" ht="15" customHeight="1" x14ac:dyDescent="0.2">
      <c r="B662" s="105"/>
      <c r="C662" s="99"/>
      <c r="D662" s="105"/>
      <c r="E662" s="105"/>
      <c r="F662" s="105"/>
      <c r="G662" s="105"/>
      <c r="H662" s="105"/>
      <c r="I662" s="105"/>
      <c r="J662" s="105"/>
      <c r="K662" s="105"/>
      <c r="L662" s="105"/>
      <c r="M662" s="109"/>
      <c r="N662" s="105"/>
      <c r="O662" s="105"/>
      <c r="P662" s="105"/>
      <c r="Q662" s="105"/>
      <c r="R662" s="105"/>
      <c r="S662" s="105"/>
    </row>
    <row r="663" spans="2:19" s="104" customFormat="1" ht="15" customHeight="1" x14ac:dyDescent="0.2">
      <c r="B663" s="105"/>
      <c r="C663" s="99"/>
      <c r="D663" s="105"/>
      <c r="E663" s="105"/>
      <c r="F663" s="105"/>
      <c r="G663" s="105"/>
      <c r="H663" s="105"/>
      <c r="I663" s="105"/>
      <c r="J663" s="105"/>
      <c r="K663" s="105"/>
      <c r="L663" s="105"/>
      <c r="M663" s="109"/>
      <c r="N663" s="105"/>
      <c r="O663" s="105"/>
      <c r="P663" s="105"/>
      <c r="Q663" s="105"/>
      <c r="R663" s="105"/>
      <c r="S663" s="105"/>
    </row>
    <row r="664" spans="2:19" s="104" customFormat="1" ht="15" customHeight="1" x14ac:dyDescent="0.2">
      <c r="B664" s="105"/>
      <c r="C664" s="99"/>
      <c r="D664" s="105"/>
      <c r="E664" s="105"/>
      <c r="F664" s="105"/>
      <c r="G664" s="105"/>
      <c r="H664" s="105"/>
      <c r="I664" s="105"/>
      <c r="J664" s="105"/>
      <c r="K664" s="105"/>
      <c r="L664" s="105"/>
      <c r="M664" s="109"/>
      <c r="N664" s="105"/>
      <c r="O664" s="105"/>
      <c r="P664" s="105"/>
      <c r="Q664" s="105"/>
      <c r="R664" s="105"/>
      <c r="S664" s="105"/>
    </row>
    <row r="665" spans="2:19" s="104" customFormat="1" ht="15" customHeight="1" x14ac:dyDescent="0.2">
      <c r="B665" s="105"/>
      <c r="C665" s="99"/>
      <c r="D665" s="105"/>
      <c r="E665" s="105"/>
      <c r="F665" s="105"/>
      <c r="G665" s="105"/>
      <c r="H665" s="105"/>
      <c r="I665" s="105"/>
      <c r="J665" s="105"/>
      <c r="K665" s="105"/>
      <c r="L665" s="105"/>
      <c r="M665" s="109"/>
      <c r="N665" s="105"/>
      <c r="O665" s="105"/>
      <c r="P665" s="105"/>
      <c r="Q665" s="105"/>
      <c r="R665" s="105"/>
      <c r="S665" s="105"/>
    </row>
    <row r="666" spans="2:19" s="104" customFormat="1" ht="15" customHeight="1" x14ac:dyDescent="0.2">
      <c r="B666" s="105"/>
      <c r="C666" s="99"/>
      <c r="D666" s="105"/>
      <c r="E666" s="105"/>
      <c r="F666" s="105"/>
      <c r="G666" s="105"/>
      <c r="H666" s="105"/>
      <c r="I666" s="105"/>
      <c r="J666" s="105"/>
      <c r="K666" s="105"/>
      <c r="L666" s="105"/>
      <c r="M666" s="109"/>
      <c r="N666" s="105"/>
      <c r="O666" s="105"/>
      <c r="P666" s="105"/>
      <c r="Q666" s="105"/>
      <c r="R666" s="105"/>
      <c r="S666" s="105"/>
    </row>
    <row r="667" spans="2:19" s="104" customFormat="1" ht="15" customHeight="1" x14ac:dyDescent="0.2">
      <c r="B667" s="105"/>
      <c r="C667" s="99"/>
      <c r="D667" s="105"/>
      <c r="E667" s="105"/>
      <c r="F667" s="105"/>
      <c r="G667" s="105"/>
      <c r="H667" s="105"/>
      <c r="I667" s="105"/>
      <c r="J667" s="105"/>
      <c r="K667" s="105"/>
      <c r="L667" s="105"/>
      <c r="M667" s="109"/>
      <c r="N667" s="105"/>
      <c r="O667" s="105"/>
      <c r="P667" s="105"/>
      <c r="Q667" s="105"/>
      <c r="R667" s="105"/>
      <c r="S667" s="105"/>
    </row>
    <row r="668" spans="2:19" s="104" customFormat="1" ht="15" customHeight="1" x14ac:dyDescent="0.2">
      <c r="B668" s="105"/>
      <c r="C668" s="99"/>
      <c r="D668" s="105"/>
      <c r="E668" s="105"/>
      <c r="F668" s="105"/>
      <c r="G668" s="105"/>
      <c r="H668" s="105"/>
      <c r="I668" s="105"/>
      <c r="J668" s="105"/>
      <c r="K668" s="105"/>
      <c r="L668" s="105"/>
      <c r="M668" s="109"/>
      <c r="N668" s="105"/>
      <c r="O668" s="105"/>
      <c r="P668" s="105"/>
      <c r="Q668" s="105"/>
      <c r="R668" s="105"/>
      <c r="S668" s="105"/>
    </row>
    <row r="669" spans="2:19" s="104" customFormat="1" ht="15" customHeight="1" x14ac:dyDescent="0.2">
      <c r="B669" s="105"/>
      <c r="C669" s="99"/>
      <c r="D669" s="105"/>
      <c r="E669" s="105"/>
      <c r="F669" s="105"/>
      <c r="G669" s="105"/>
      <c r="H669" s="105"/>
      <c r="I669" s="105"/>
      <c r="J669" s="105"/>
      <c r="K669" s="105"/>
      <c r="L669" s="105"/>
      <c r="M669" s="109"/>
      <c r="N669" s="105"/>
      <c r="O669" s="105"/>
      <c r="P669" s="105"/>
      <c r="Q669" s="105"/>
      <c r="R669" s="105"/>
      <c r="S669" s="105"/>
    </row>
    <row r="670" spans="2:19" s="104" customFormat="1" ht="15" customHeight="1" x14ac:dyDescent="0.2">
      <c r="B670" s="105"/>
      <c r="C670" s="99"/>
      <c r="D670" s="105"/>
      <c r="E670" s="105"/>
      <c r="F670" s="105"/>
      <c r="G670" s="105"/>
      <c r="H670" s="105"/>
      <c r="I670" s="105"/>
      <c r="J670" s="105"/>
      <c r="K670" s="105"/>
      <c r="L670" s="105"/>
      <c r="M670" s="109"/>
      <c r="N670" s="105"/>
      <c r="O670" s="105"/>
      <c r="P670" s="105"/>
      <c r="Q670" s="105"/>
      <c r="R670" s="105"/>
      <c r="S670" s="105"/>
    </row>
    <row r="671" spans="2:19" s="104" customFormat="1" ht="15" customHeight="1" x14ac:dyDescent="0.2">
      <c r="B671" s="105"/>
      <c r="C671" s="99"/>
      <c r="D671" s="105"/>
      <c r="E671" s="105"/>
      <c r="F671" s="105"/>
      <c r="G671" s="105"/>
      <c r="H671" s="105"/>
      <c r="I671" s="105"/>
      <c r="J671" s="105"/>
      <c r="K671" s="105"/>
      <c r="L671" s="105"/>
      <c r="M671" s="109"/>
      <c r="N671" s="105"/>
      <c r="O671" s="105"/>
      <c r="P671" s="105"/>
      <c r="Q671" s="105"/>
      <c r="R671" s="105"/>
      <c r="S671" s="105"/>
    </row>
    <row r="672" spans="2:19" s="104" customFormat="1" ht="15" customHeight="1" x14ac:dyDescent="0.2">
      <c r="B672" s="105"/>
      <c r="C672" s="99"/>
      <c r="D672" s="105"/>
      <c r="E672" s="105"/>
      <c r="F672" s="105"/>
      <c r="G672" s="105"/>
      <c r="H672" s="105"/>
      <c r="I672" s="105"/>
      <c r="J672" s="105"/>
      <c r="K672" s="105"/>
      <c r="L672" s="105"/>
      <c r="M672" s="109"/>
      <c r="N672" s="105"/>
      <c r="O672" s="105"/>
      <c r="P672" s="105"/>
      <c r="Q672" s="105"/>
      <c r="R672" s="105"/>
      <c r="S672" s="105"/>
    </row>
    <row r="673" spans="2:19" s="104" customFormat="1" ht="15" customHeight="1" x14ac:dyDescent="0.2">
      <c r="B673" s="105"/>
      <c r="C673" s="99"/>
      <c r="D673" s="105"/>
      <c r="E673" s="105"/>
      <c r="F673" s="105"/>
      <c r="G673" s="105"/>
      <c r="H673" s="105"/>
      <c r="I673" s="105"/>
      <c r="J673" s="105"/>
      <c r="K673" s="105"/>
      <c r="L673" s="105"/>
      <c r="M673" s="109"/>
      <c r="N673" s="105"/>
      <c r="O673" s="105"/>
      <c r="P673" s="105"/>
      <c r="Q673" s="105"/>
      <c r="R673" s="105"/>
      <c r="S673" s="105"/>
    </row>
    <row r="674" spans="2:19" s="104" customFormat="1" ht="15" customHeight="1" x14ac:dyDescent="0.2">
      <c r="B674" s="105"/>
      <c r="C674" s="99"/>
      <c r="D674" s="105"/>
      <c r="E674" s="105"/>
      <c r="F674" s="105"/>
      <c r="G674" s="105"/>
      <c r="H674" s="105"/>
      <c r="I674" s="105"/>
      <c r="J674" s="105"/>
      <c r="K674" s="105"/>
      <c r="L674" s="105"/>
      <c r="M674" s="109"/>
      <c r="N674" s="105"/>
      <c r="O674" s="105"/>
      <c r="P674" s="105"/>
      <c r="Q674" s="105"/>
      <c r="R674" s="105"/>
      <c r="S674" s="105"/>
    </row>
    <row r="675" spans="2:19" s="104" customFormat="1" ht="15" customHeight="1" x14ac:dyDescent="0.2">
      <c r="B675" s="105"/>
      <c r="C675" s="99"/>
      <c r="D675" s="105"/>
      <c r="E675" s="105"/>
      <c r="F675" s="105"/>
      <c r="G675" s="105"/>
      <c r="H675" s="105"/>
      <c r="I675" s="105"/>
      <c r="J675" s="105"/>
      <c r="K675" s="105"/>
      <c r="L675" s="105"/>
      <c r="M675" s="109"/>
      <c r="N675" s="105"/>
      <c r="O675" s="105"/>
      <c r="P675" s="105"/>
      <c r="Q675" s="105"/>
      <c r="R675" s="105"/>
      <c r="S675" s="105"/>
    </row>
    <row r="676" spans="2:19" s="104" customFormat="1" ht="15" customHeight="1" x14ac:dyDescent="0.2">
      <c r="B676" s="105"/>
      <c r="C676" s="99"/>
      <c r="D676" s="105"/>
      <c r="E676" s="105"/>
      <c r="F676" s="105"/>
      <c r="G676" s="105"/>
      <c r="H676" s="105"/>
      <c r="I676" s="105"/>
      <c r="J676" s="105"/>
      <c r="K676" s="105"/>
      <c r="L676" s="105"/>
      <c r="M676" s="109"/>
      <c r="N676" s="105"/>
      <c r="O676" s="105"/>
      <c r="P676" s="105"/>
      <c r="Q676" s="105"/>
      <c r="R676" s="105"/>
      <c r="S676" s="105"/>
    </row>
    <row r="677" spans="2:19" s="104" customFormat="1" ht="15" customHeight="1" x14ac:dyDescent="0.2">
      <c r="B677" s="105"/>
      <c r="C677" s="99"/>
      <c r="D677" s="105"/>
      <c r="E677" s="105"/>
      <c r="F677" s="105"/>
      <c r="G677" s="105"/>
      <c r="H677" s="105"/>
      <c r="I677" s="105"/>
      <c r="J677" s="105"/>
      <c r="K677" s="105"/>
      <c r="L677" s="105"/>
      <c r="M677" s="109"/>
      <c r="N677" s="105"/>
      <c r="O677" s="105"/>
      <c r="P677" s="105"/>
      <c r="Q677" s="105"/>
      <c r="R677" s="105"/>
      <c r="S677" s="105"/>
    </row>
    <row r="678" spans="2:19" s="104" customFormat="1" ht="15" customHeight="1" x14ac:dyDescent="0.2">
      <c r="B678" s="105"/>
      <c r="C678" s="99"/>
      <c r="D678" s="105"/>
      <c r="E678" s="105"/>
      <c r="F678" s="105"/>
      <c r="G678" s="105"/>
      <c r="H678" s="105"/>
      <c r="I678" s="105"/>
      <c r="J678" s="105"/>
      <c r="K678" s="105"/>
      <c r="L678" s="105"/>
      <c r="M678" s="109"/>
      <c r="N678" s="105"/>
      <c r="O678" s="105"/>
      <c r="P678" s="105"/>
      <c r="Q678" s="105"/>
      <c r="R678" s="105"/>
      <c r="S678" s="105"/>
    </row>
    <row r="679" spans="2:19" s="104" customFormat="1" ht="15" customHeight="1" x14ac:dyDescent="0.2">
      <c r="B679" s="105"/>
      <c r="C679" s="99"/>
      <c r="D679" s="105"/>
      <c r="E679" s="105"/>
      <c r="F679" s="105"/>
      <c r="G679" s="105"/>
      <c r="H679" s="105"/>
      <c r="I679" s="105"/>
      <c r="J679" s="105"/>
      <c r="K679" s="105"/>
      <c r="L679" s="105"/>
      <c r="M679" s="109"/>
      <c r="N679" s="105"/>
      <c r="O679" s="105"/>
      <c r="P679" s="105"/>
      <c r="Q679" s="105"/>
      <c r="R679" s="105"/>
      <c r="S679" s="105"/>
    </row>
    <row r="680" spans="2:19" s="104" customFormat="1" ht="15" customHeight="1" x14ac:dyDescent="0.2">
      <c r="B680" s="105"/>
      <c r="C680" s="99"/>
      <c r="D680" s="105"/>
      <c r="E680" s="105"/>
      <c r="F680" s="105"/>
      <c r="G680" s="105"/>
      <c r="H680" s="105"/>
      <c r="I680" s="105"/>
      <c r="J680" s="105"/>
      <c r="K680" s="105"/>
      <c r="L680" s="105"/>
      <c r="M680" s="109"/>
      <c r="N680" s="105"/>
      <c r="O680" s="105"/>
      <c r="P680" s="105"/>
      <c r="Q680" s="105"/>
      <c r="R680" s="105"/>
      <c r="S680" s="105"/>
    </row>
    <row r="681" spans="2:19" s="104" customFormat="1" ht="15" customHeight="1" x14ac:dyDescent="0.2">
      <c r="B681" s="105"/>
      <c r="C681" s="99"/>
      <c r="D681" s="105"/>
      <c r="E681" s="105"/>
      <c r="F681" s="105"/>
      <c r="G681" s="105"/>
      <c r="H681" s="105"/>
      <c r="I681" s="105"/>
      <c r="J681" s="105"/>
      <c r="K681" s="105"/>
      <c r="L681" s="105"/>
      <c r="M681" s="109"/>
      <c r="N681" s="105"/>
      <c r="O681" s="105"/>
      <c r="P681" s="105"/>
      <c r="Q681" s="105"/>
      <c r="R681" s="105"/>
      <c r="S681" s="105"/>
    </row>
    <row r="682" spans="2:19" s="104" customFormat="1" ht="15" customHeight="1" x14ac:dyDescent="0.2">
      <c r="B682" s="105"/>
      <c r="C682" s="99"/>
      <c r="D682" s="105"/>
      <c r="E682" s="105"/>
      <c r="F682" s="105"/>
      <c r="G682" s="105"/>
      <c r="H682" s="105"/>
      <c r="I682" s="105"/>
      <c r="J682" s="105"/>
      <c r="K682" s="105"/>
      <c r="L682" s="105"/>
      <c r="M682" s="109"/>
      <c r="N682" s="105"/>
      <c r="O682" s="105"/>
      <c r="P682" s="105"/>
      <c r="Q682" s="105"/>
      <c r="R682" s="105"/>
      <c r="S682" s="105"/>
    </row>
    <row r="683" spans="2:19" s="104" customFormat="1" ht="15" customHeight="1" x14ac:dyDescent="0.2">
      <c r="B683" s="105"/>
      <c r="C683" s="99"/>
      <c r="D683" s="105"/>
      <c r="E683" s="105"/>
      <c r="F683" s="105"/>
      <c r="G683" s="105"/>
      <c r="H683" s="105"/>
      <c r="I683" s="105"/>
      <c r="J683" s="105"/>
      <c r="K683" s="105"/>
      <c r="L683" s="105"/>
      <c r="M683" s="109"/>
      <c r="N683" s="105"/>
      <c r="O683" s="105"/>
      <c r="P683" s="105"/>
      <c r="Q683" s="105"/>
      <c r="R683" s="105"/>
      <c r="S683" s="105"/>
    </row>
    <row r="684" spans="2:19" s="104" customFormat="1" ht="15" customHeight="1" x14ac:dyDescent="0.2">
      <c r="B684" s="105"/>
      <c r="C684" s="99"/>
      <c r="D684" s="105"/>
      <c r="E684" s="105"/>
      <c r="F684" s="105"/>
      <c r="G684" s="105"/>
      <c r="H684" s="105"/>
      <c r="I684" s="105"/>
      <c r="J684" s="105"/>
      <c r="K684" s="105"/>
      <c r="L684" s="105"/>
      <c r="M684" s="109"/>
      <c r="N684" s="105"/>
      <c r="O684" s="105"/>
      <c r="P684" s="105"/>
      <c r="Q684" s="105"/>
      <c r="R684" s="105"/>
      <c r="S684" s="105"/>
    </row>
    <row r="685" spans="2:19" s="104" customFormat="1" ht="15" customHeight="1" x14ac:dyDescent="0.2">
      <c r="B685" s="105"/>
      <c r="C685" s="99"/>
      <c r="D685" s="105"/>
      <c r="E685" s="105"/>
      <c r="F685" s="105"/>
      <c r="G685" s="105"/>
      <c r="H685" s="105"/>
      <c r="I685" s="105"/>
      <c r="J685" s="105"/>
      <c r="K685" s="105"/>
      <c r="L685" s="105"/>
      <c r="M685" s="109"/>
      <c r="N685" s="105"/>
      <c r="O685" s="105"/>
      <c r="P685" s="105"/>
      <c r="Q685" s="105"/>
      <c r="R685" s="105"/>
      <c r="S685" s="105"/>
    </row>
    <row r="686" spans="2:19" s="104" customFormat="1" ht="15" customHeight="1" x14ac:dyDescent="0.2">
      <c r="B686" s="105"/>
      <c r="C686" s="99"/>
      <c r="D686" s="105"/>
      <c r="E686" s="105"/>
      <c r="F686" s="105"/>
      <c r="G686" s="105"/>
      <c r="H686" s="105"/>
      <c r="I686" s="105"/>
      <c r="J686" s="105"/>
      <c r="K686" s="105"/>
      <c r="L686" s="105"/>
      <c r="M686" s="109"/>
      <c r="N686" s="105"/>
      <c r="O686" s="105"/>
      <c r="P686" s="105"/>
      <c r="Q686" s="105"/>
      <c r="R686" s="105"/>
      <c r="S686" s="105"/>
    </row>
    <row r="687" spans="2:19" s="104" customFormat="1" ht="15" customHeight="1" x14ac:dyDescent="0.2">
      <c r="B687" s="105"/>
      <c r="C687" s="99"/>
      <c r="D687" s="105"/>
      <c r="E687" s="105"/>
      <c r="F687" s="105"/>
      <c r="G687" s="105"/>
      <c r="H687" s="105"/>
      <c r="I687" s="105"/>
      <c r="J687" s="105"/>
      <c r="K687" s="105"/>
      <c r="L687" s="105"/>
      <c r="M687" s="109"/>
      <c r="N687" s="105"/>
      <c r="O687" s="105"/>
      <c r="P687" s="105"/>
      <c r="Q687" s="105"/>
      <c r="R687" s="105"/>
      <c r="S687" s="105"/>
    </row>
    <row r="688" spans="2:19" s="104" customFormat="1" ht="15" customHeight="1" x14ac:dyDescent="0.2">
      <c r="B688" s="105"/>
      <c r="C688" s="99"/>
      <c r="D688" s="105"/>
      <c r="E688" s="105"/>
      <c r="F688" s="105"/>
      <c r="G688" s="105"/>
      <c r="H688" s="105"/>
      <c r="I688" s="105"/>
      <c r="J688" s="105"/>
      <c r="K688" s="105"/>
      <c r="L688" s="105"/>
      <c r="M688" s="109"/>
      <c r="N688" s="105"/>
      <c r="O688" s="105"/>
      <c r="P688" s="105"/>
      <c r="Q688" s="105"/>
      <c r="R688" s="105"/>
      <c r="S688" s="105"/>
    </row>
    <row r="689" spans="2:19" s="104" customFormat="1" ht="15" customHeight="1" x14ac:dyDescent="0.2">
      <c r="B689" s="105"/>
      <c r="C689" s="99"/>
      <c r="D689" s="105"/>
      <c r="E689" s="105"/>
      <c r="F689" s="105"/>
      <c r="G689" s="105"/>
      <c r="H689" s="105"/>
      <c r="I689" s="105"/>
      <c r="J689" s="105"/>
      <c r="K689" s="105"/>
      <c r="L689" s="105"/>
      <c r="M689" s="109"/>
      <c r="N689" s="105"/>
      <c r="O689" s="105"/>
      <c r="P689" s="105"/>
      <c r="Q689" s="105"/>
      <c r="R689" s="105"/>
      <c r="S689" s="105"/>
    </row>
    <row r="690" spans="2:19" s="104" customFormat="1" ht="15" customHeight="1" x14ac:dyDescent="0.2">
      <c r="B690" s="105"/>
      <c r="C690" s="99"/>
      <c r="D690" s="105"/>
      <c r="E690" s="105"/>
      <c r="F690" s="105"/>
      <c r="G690" s="105"/>
      <c r="H690" s="105"/>
      <c r="I690" s="105"/>
      <c r="J690" s="105"/>
      <c r="K690" s="105"/>
      <c r="L690" s="105"/>
      <c r="M690" s="109"/>
      <c r="N690" s="105"/>
      <c r="O690" s="105"/>
      <c r="P690" s="105"/>
      <c r="Q690" s="105"/>
      <c r="R690" s="105"/>
      <c r="S690" s="105"/>
    </row>
    <row r="691" spans="2:19" s="104" customFormat="1" ht="15" customHeight="1" x14ac:dyDescent="0.2">
      <c r="B691" s="105"/>
      <c r="C691" s="99"/>
      <c r="D691" s="105"/>
      <c r="E691" s="105"/>
      <c r="F691" s="105"/>
      <c r="G691" s="105"/>
      <c r="H691" s="105"/>
      <c r="I691" s="105"/>
      <c r="J691" s="105"/>
      <c r="K691" s="105"/>
      <c r="L691" s="105"/>
      <c r="M691" s="109"/>
      <c r="N691" s="105"/>
      <c r="O691" s="105"/>
      <c r="P691" s="105"/>
      <c r="Q691" s="105"/>
      <c r="R691" s="105"/>
      <c r="S691" s="105"/>
    </row>
    <row r="692" spans="2:19" s="104" customFormat="1" ht="15" customHeight="1" x14ac:dyDescent="0.2">
      <c r="B692" s="105"/>
      <c r="C692" s="99"/>
      <c r="D692" s="105"/>
      <c r="E692" s="105"/>
      <c r="F692" s="105"/>
      <c r="G692" s="105"/>
      <c r="H692" s="105"/>
      <c r="I692" s="105"/>
      <c r="J692" s="105"/>
      <c r="K692" s="105"/>
      <c r="L692" s="105"/>
      <c r="M692" s="109"/>
      <c r="N692" s="105"/>
      <c r="O692" s="105"/>
      <c r="P692" s="105"/>
      <c r="Q692" s="105"/>
      <c r="R692" s="105"/>
      <c r="S692" s="105"/>
    </row>
    <row r="693" spans="2:19" s="104" customFormat="1" ht="15" customHeight="1" x14ac:dyDescent="0.2">
      <c r="B693" s="105"/>
      <c r="C693" s="99"/>
      <c r="D693" s="105"/>
      <c r="E693" s="105"/>
      <c r="F693" s="105"/>
      <c r="G693" s="105"/>
      <c r="H693" s="105"/>
      <c r="I693" s="105"/>
      <c r="J693" s="105"/>
      <c r="K693" s="105"/>
      <c r="L693" s="105"/>
      <c r="M693" s="109"/>
      <c r="N693" s="105"/>
      <c r="O693" s="105"/>
      <c r="P693" s="105"/>
      <c r="Q693" s="105"/>
      <c r="R693" s="105"/>
      <c r="S693" s="105"/>
    </row>
    <row r="694" spans="2:19" s="104" customFormat="1" ht="15" customHeight="1" x14ac:dyDescent="0.2">
      <c r="B694" s="105"/>
      <c r="C694" s="99"/>
      <c r="D694" s="105"/>
      <c r="E694" s="105"/>
      <c r="F694" s="105"/>
      <c r="G694" s="105"/>
      <c r="H694" s="105"/>
      <c r="I694" s="105"/>
      <c r="J694" s="105"/>
      <c r="K694" s="105"/>
      <c r="L694" s="105"/>
      <c r="M694" s="109"/>
      <c r="N694" s="105"/>
      <c r="O694" s="105"/>
      <c r="P694" s="105"/>
      <c r="Q694" s="105"/>
      <c r="R694" s="105"/>
      <c r="S694" s="105"/>
    </row>
    <row r="695" spans="2:19" s="104" customFormat="1" ht="15" customHeight="1" x14ac:dyDescent="0.2">
      <c r="B695" s="105"/>
      <c r="C695" s="99"/>
      <c r="D695" s="105"/>
      <c r="E695" s="105"/>
      <c r="F695" s="105"/>
      <c r="G695" s="105"/>
      <c r="H695" s="105"/>
      <c r="I695" s="105"/>
      <c r="J695" s="105"/>
      <c r="K695" s="105"/>
      <c r="L695" s="105"/>
      <c r="M695" s="109"/>
      <c r="N695" s="105"/>
      <c r="O695" s="105"/>
      <c r="P695" s="105"/>
      <c r="Q695" s="105"/>
      <c r="R695" s="105"/>
      <c r="S695" s="105"/>
    </row>
    <row r="696" spans="2:19" s="104" customFormat="1" ht="15" customHeight="1" x14ac:dyDescent="0.2">
      <c r="B696" s="105"/>
      <c r="C696" s="99"/>
      <c r="D696" s="105"/>
      <c r="E696" s="105"/>
      <c r="F696" s="105"/>
      <c r="G696" s="105"/>
      <c r="H696" s="105"/>
      <c r="I696" s="105"/>
      <c r="J696" s="105"/>
      <c r="K696" s="105"/>
      <c r="L696" s="105"/>
      <c r="M696" s="109"/>
      <c r="N696" s="105"/>
      <c r="O696" s="105"/>
      <c r="P696" s="105"/>
      <c r="Q696" s="105"/>
      <c r="R696" s="105"/>
      <c r="S696" s="105"/>
    </row>
    <row r="697" spans="2:19" s="104" customFormat="1" ht="15" customHeight="1" x14ac:dyDescent="0.2">
      <c r="B697" s="105"/>
      <c r="C697" s="99"/>
      <c r="D697" s="105"/>
      <c r="E697" s="105"/>
      <c r="F697" s="105"/>
      <c r="G697" s="105"/>
      <c r="H697" s="105"/>
      <c r="I697" s="105"/>
      <c r="J697" s="105"/>
      <c r="K697" s="105"/>
      <c r="L697" s="105"/>
      <c r="M697" s="109"/>
      <c r="N697" s="105"/>
      <c r="O697" s="105"/>
      <c r="P697" s="105"/>
      <c r="Q697" s="105"/>
      <c r="R697" s="105"/>
      <c r="S697" s="105"/>
    </row>
    <row r="698" spans="2:19" s="104" customFormat="1" ht="15" customHeight="1" x14ac:dyDescent="0.2">
      <c r="B698" s="105"/>
      <c r="C698" s="99"/>
      <c r="D698" s="105"/>
      <c r="E698" s="105"/>
      <c r="F698" s="105"/>
      <c r="G698" s="105"/>
      <c r="H698" s="105"/>
      <c r="I698" s="105"/>
      <c r="J698" s="105"/>
      <c r="K698" s="105"/>
      <c r="L698" s="105"/>
      <c r="M698" s="109"/>
      <c r="N698" s="105"/>
      <c r="O698" s="105"/>
      <c r="P698" s="105"/>
      <c r="Q698" s="105"/>
      <c r="R698" s="105"/>
      <c r="S698" s="105"/>
    </row>
    <row r="699" spans="2:19" s="104" customFormat="1" ht="15" customHeight="1" x14ac:dyDescent="0.2">
      <c r="B699" s="105"/>
      <c r="C699" s="99"/>
      <c r="D699" s="105"/>
      <c r="E699" s="105"/>
      <c r="F699" s="105"/>
      <c r="G699" s="105"/>
      <c r="H699" s="105"/>
      <c r="I699" s="105"/>
      <c r="J699" s="105"/>
      <c r="K699" s="105"/>
      <c r="L699" s="105"/>
      <c r="M699" s="109"/>
      <c r="N699" s="105"/>
      <c r="O699" s="105"/>
      <c r="P699" s="105"/>
      <c r="Q699" s="105"/>
      <c r="R699" s="105"/>
      <c r="S699" s="105"/>
    </row>
    <row r="700" spans="2:19" s="104" customFormat="1" ht="15" customHeight="1" x14ac:dyDescent="0.2">
      <c r="B700" s="105"/>
      <c r="C700" s="99"/>
      <c r="D700" s="105"/>
      <c r="E700" s="105"/>
      <c r="F700" s="105"/>
      <c r="G700" s="105"/>
      <c r="H700" s="105"/>
      <c r="I700" s="105"/>
      <c r="J700" s="105"/>
      <c r="K700" s="105"/>
      <c r="L700" s="105"/>
      <c r="M700" s="109"/>
      <c r="N700" s="105"/>
      <c r="O700" s="105"/>
      <c r="P700" s="105"/>
      <c r="Q700" s="105"/>
      <c r="R700" s="105"/>
      <c r="S700" s="105"/>
    </row>
    <row r="701" spans="2:19" s="104" customFormat="1" ht="15" customHeight="1" x14ac:dyDescent="0.2">
      <c r="B701" s="105"/>
      <c r="C701" s="99"/>
      <c r="D701" s="105"/>
      <c r="E701" s="105"/>
      <c r="F701" s="105"/>
      <c r="G701" s="105"/>
      <c r="H701" s="105"/>
      <c r="I701" s="105"/>
      <c r="J701" s="105"/>
      <c r="K701" s="105"/>
      <c r="L701" s="105"/>
      <c r="M701" s="109"/>
      <c r="N701" s="105"/>
      <c r="O701" s="105"/>
      <c r="P701" s="105"/>
      <c r="Q701" s="105"/>
      <c r="R701" s="105"/>
      <c r="S701" s="105"/>
    </row>
    <row r="702" spans="2:19" s="104" customFormat="1" ht="15" customHeight="1" x14ac:dyDescent="0.2">
      <c r="B702" s="105"/>
      <c r="C702" s="99"/>
      <c r="D702" s="105"/>
      <c r="E702" s="105"/>
      <c r="F702" s="105"/>
      <c r="G702" s="105"/>
      <c r="H702" s="105"/>
      <c r="I702" s="105"/>
      <c r="J702" s="105"/>
      <c r="K702" s="105"/>
      <c r="L702" s="105"/>
      <c r="M702" s="109"/>
      <c r="N702" s="105"/>
      <c r="O702" s="105"/>
      <c r="P702" s="105"/>
      <c r="Q702" s="105"/>
      <c r="R702" s="105"/>
      <c r="S702" s="105"/>
    </row>
    <row r="703" spans="2:19" s="104" customFormat="1" ht="15" customHeight="1" x14ac:dyDescent="0.2">
      <c r="B703" s="105"/>
      <c r="C703" s="99"/>
      <c r="D703" s="105"/>
      <c r="E703" s="105"/>
      <c r="F703" s="105"/>
      <c r="G703" s="105"/>
      <c r="H703" s="105"/>
      <c r="I703" s="105"/>
      <c r="J703" s="105"/>
      <c r="K703" s="105"/>
      <c r="L703" s="105"/>
      <c r="M703" s="109"/>
      <c r="N703" s="105"/>
      <c r="O703" s="105"/>
      <c r="P703" s="105"/>
      <c r="Q703" s="105"/>
      <c r="R703" s="105"/>
      <c r="S703" s="105"/>
    </row>
    <row r="704" spans="2:19" s="104" customFormat="1" ht="15" customHeight="1" x14ac:dyDescent="0.2">
      <c r="B704" s="105"/>
      <c r="C704" s="99"/>
      <c r="D704" s="105"/>
      <c r="E704" s="105"/>
      <c r="F704" s="105"/>
      <c r="G704" s="105"/>
      <c r="H704" s="105"/>
      <c r="I704" s="105"/>
      <c r="J704" s="105"/>
      <c r="K704" s="105"/>
      <c r="L704" s="105"/>
      <c r="M704" s="109"/>
      <c r="N704" s="105"/>
      <c r="O704" s="105"/>
      <c r="P704" s="105"/>
      <c r="Q704" s="105"/>
      <c r="R704" s="105"/>
      <c r="S704" s="105"/>
    </row>
    <row r="705" spans="2:19" s="104" customFormat="1" ht="15" customHeight="1" x14ac:dyDescent="0.2">
      <c r="B705" s="105"/>
      <c r="C705" s="99"/>
      <c r="D705" s="105"/>
      <c r="E705" s="105"/>
      <c r="F705" s="105"/>
      <c r="G705" s="105"/>
      <c r="H705" s="105"/>
      <c r="I705" s="105"/>
      <c r="J705" s="105"/>
      <c r="K705" s="105"/>
      <c r="L705" s="105"/>
      <c r="M705" s="109"/>
      <c r="N705" s="105"/>
      <c r="O705" s="105"/>
      <c r="P705" s="105"/>
      <c r="Q705" s="105"/>
      <c r="R705" s="105"/>
      <c r="S705" s="105"/>
    </row>
    <row r="706" spans="2:19" s="104" customFormat="1" ht="15" customHeight="1" x14ac:dyDescent="0.2">
      <c r="B706" s="105"/>
      <c r="C706" s="99"/>
      <c r="D706" s="105"/>
      <c r="E706" s="105"/>
      <c r="F706" s="105"/>
      <c r="G706" s="105"/>
      <c r="H706" s="105"/>
      <c r="I706" s="105"/>
      <c r="J706" s="105"/>
      <c r="K706" s="105"/>
      <c r="L706" s="105"/>
      <c r="M706" s="109"/>
      <c r="N706" s="105"/>
      <c r="O706" s="105"/>
      <c r="P706" s="105"/>
      <c r="Q706" s="105"/>
      <c r="R706" s="105"/>
      <c r="S706" s="105"/>
    </row>
    <row r="707" spans="2:19" s="104" customFormat="1" ht="15" customHeight="1" x14ac:dyDescent="0.2">
      <c r="B707" s="105"/>
      <c r="C707" s="99"/>
      <c r="D707" s="105"/>
      <c r="E707" s="105"/>
      <c r="F707" s="105"/>
      <c r="G707" s="105"/>
      <c r="H707" s="105"/>
      <c r="I707" s="105"/>
      <c r="J707" s="105"/>
      <c r="K707" s="105"/>
      <c r="L707" s="105"/>
      <c r="M707" s="109"/>
      <c r="N707" s="105"/>
      <c r="O707" s="105"/>
      <c r="P707" s="105"/>
      <c r="Q707" s="105"/>
      <c r="R707" s="105"/>
      <c r="S707" s="105"/>
    </row>
    <row r="708" spans="2:19" s="104" customFormat="1" ht="15" customHeight="1" x14ac:dyDescent="0.2">
      <c r="B708" s="105"/>
      <c r="C708" s="99"/>
      <c r="D708" s="105"/>
      <c r="E708" s="105"/>
      <c r="F708" s="105"/>
      <c r="G708" s="105"/>
      <c r="H708" s="105"/>
      <c r="I708" s="105"/>
      <c r="J708" s="105"/>
      <c r="K708" s="105"/>
      <c r="L708" s="105"/>
      <c r="M708" s="109"/>
      <c r="N708" s="105"/>
      <c r="O708" s="105"/>
      <c r="P708" s="105"/>
      <c r="Q708" s="105"/>
      <c r="R708" s="105"/>
      <c r="S708" s="105"/>
    </row>
    <row r="709" spans="2:19" s="104" customFormat="1" ht="15" customHeight="1" x14ac:dyDescent="0.2">
      <c r="B709" s="105"/>
      <c r="C709" s="99"/>
      <c r="D709" s="105"/>
      <c r="E709" s="105"/>
      <c r="F709" s="105"/>
      <c r="G709" s="105"/>
      <c r="H709" s="105"/>
      <c r="I709" s="105"/>
      <c r="J709" s="105"/>
      <c r="K709" s="105"/>
      <c r="L709" s="105"/>
      <c r="M709" s="109"/>
      <c r="N709" s="105"/>
      <c r="O709" s="105"/>
      <c r="P709" s="105"/>
      <c r="Q709" s="105"/>
      <c r="R709" s="105"/>
      <c r="S709" s="105"/>
    </row>
    <row r="710" spans="2:19" s="104" customFormat="1" ht="15" customHeight="1" x14ac:dyDescent="0.2">
      <c r="B710" s="105"/>
      <c r="C710" s="99"/>
      <c r="D710" s="105"/>
      <c r="E710" s="105"/>
      <c r="F710" s="105"/>
      <c r="G710" s="105"/>
      <c r="H710" s="105"/>
      <c r="I710" s="105"/>
      <c r="J710" s="105"/>
      <c r="K710" s="105"/>
      <c r="L710" s="105"/>
      <c r="M710" s="109"/>
      <c r="N710" s="105"/>
      <c r="O710" s="105"/>
      <c r="P710" s="105"/>
      <c r="Q710" s="105"/>
      <c r="R710" s="105"/>
      <c r="S710" s="105"/>
    </row>
    <row r="711" spans="2:19" s="104" customFormat="1" ht="15" customHeight="1" x14ac:dyDescent="0.2">
      <c r="B711" s="105"/>
      <c r="C711" s="99"/>
      <c r="D711" s="105"/>
      <c r="E711" s="105"/>
      <c r="F711" s="105"/>
      <c r="G711" s="105"/>
      <c r="H711" s="105"/>
      <c r="I711" s="105"/>
      <c r="J711" s="105"/>
      <c r="K711" s="105"/>
      <c r="L711" s="105"/>
      <c r="M711" s="109"/>
      <c r="N711" s="105"/>
      <c r="O711" s="105"/>
      <c r="P711" s="105"/>
      <c r="Q711" s="105"/>
      <c r="R711" s="105"/>
      <c r="S711" s="105"/>
    </row>
    <row r="712" spans="2:19" s="104" customFormat="1" ht="15" customHeight="1" x14ac:dyDescent="0.2">
      <c r="B712" s="105"/>
      <c r="C712" s="99"/>
      <c r="D712" s="105"/>
      <c r="E712" s="105"/>
      <c r="F712" s="105"/>
      <c r="G712" s="105"/>
      <c r="H712" s="105"/>
      <c r="I712" s="105"/>
      <c r="J712" s="105"/>
      <c r="K712" s="105"/>
      <c r="L712" s="105"/>
      <c r="M712" s="109"/>
      <c r="N712" s="105"/>
      <c r="O712" s="105"/>
      <c r="P712" s="105"/>
      <c r="Q712" s="105"/>
      <c r="R712" s="105"/>
      <c r="S712" s="105"/>
    </row>
    <row r="713" spans="2:19" s="104" customFormat="1" ht="15" customHeight="1" x14ac:dyDescent="0.2">
      <c r="B713" s="105"/>
      <c r="C713" s="99"/>
      <c r="D713" s="105"/>
      <c r="E713" s="105"/>
      <c r="F713" s="105"/>
      <c r="G713" s="105"/>
      <c r="H713" s="105"/>
      <c r="I713" s="105"/>
      <c r="J713" s="105"/>
      <c r="K713" s="105"/>
      <c r="L713" s="105"/>
      <c r="M713" s="109"/>
      <c r="N713" s="105"/>
      <c r="O713" s="105"/>
      <c r="P713" s="105"/>
      <c r="Q713" s="105"/>
      <c r="R713" s="105"/>
      <c r="S713" s="105"/>
    </row>
    <row r="714" spans="2:19" s="104" customFormat="1" ht="15" customHeight="1" x14ac:dyDescent="0.2">
      <c r="B714" s="105"/>
      <c r="C714" s="99"/>
      <c r="D714" s="105"/>
      <c r="E714" s="105"/>
      <c r="F714" s="105"/>
      <c r="G714" s="105"/>
      <c r="H714" s="105"/>
      <c r="I714" s="105"/>
      <c r="J714" s="105"/>
      <c r="K714" s="105"/>
      <c r="L714" s="105"/>
      <c r="M714" s="109"/>
      <c r="N714" s="105"/>
      <c r="O714" s="105"/>
      <c r="P714" s="105"/>
      <c r="Q714" s="105"/>
      <c r="R714" s="105"/>
      <c r="S714" s="105"/>
    </row>
    <row r="715" spans="2:19" s="104" customFormat="1" ht="15" customHeight="1" x14ac:dyDescent="0.2">
      <c r="B715" s="105"/>
      <c r="C715" s="99"/>
      <c r="D715" s="105"/>
      <c r="E715" s="105"/>
      <c r="F715" s="105"/>
      <c r="G715" s="105"/>
      <c r="H715" s="105"/>
      <c r="I715" s="105"/>
      <c r="J715" s="105"/>
      <c r="K715" s="105"/>
      <c r="L715" s="105"/>
      <c r="M715" s="109"/>
      <c r="N715" s="105"/>
      <c r="O715" s="105"/>
      <c r="P715" s="105"/>
      <c r="Q715" s="105"/>
      <c r="R715" s="105"/>
      <c r="S715" s="105"/>
    </row>
    <row r="716" spans="2:19" s="104" customFormat="1" ht="15" customHeight="1" x14ac:dyDescent="0.2">
      <c r="B716" s="105"/>
      <c r="C716" s="99"/>
      <c r="D716" s="105"/>
      <c r="E716" s="105"/>
      <c r="F716" s="105"/>
      <c r="G716" s="105"/>
      <c r="H716" s="105"/>
      <c r="I716" s="105"/>
      <c r="J716" s="105"/>
      <c r="K716" s="105"/>
      <c r="L716" s="105"/>
      <c r="M716" s="109"/>
      <c r="N716" s="105"/>
      <c r="O716" s="105"/>
      <c r="P716" s="105"/>
      <c r="Q716" s="105"/>
      <c r="R716" s="105"/>
      <c r="S716" s="105"/>
    </row>
    <row r="717" spans="2:19" s="104" customFormat="1" ht="15" customHeight="1" x14ac:dyDescent="0.2">
      <c r="B717" s="105"/>
      <c r="C717" s="99"/>
      <c r="D717" s="105"/>
      <c r="E717" s="105"/>
      <c r="F717" s="105"/>
      <c r="G717" s="105"/>
      <c r="H717" s="105"/>
      <c r="I717" s="105"/>
      <c r="J717" s="105"/>
      <c r="K717" s="105"/>
      <c r="L717" s="105"/>
      <c r="M717" s="109"/>
      <c r="N717" s="105"/>
      <c r="O717" s="105"/>
      <c r="P717" s="105"/>
      <c r="Q717" s="105"/>
      <c r="R717" s="105"/>
      <c r="S717" s="105"/>
    </row>
    <row r="718" spans="2:19" s="104" customFormat="1" ht="15" customHeight="1" x14ac:dyDescent="0.2">
      <c r="B718" s="105"/>
      <c r="C718" s="99"/>
      <c r="D718" s="105"/>
      <c r="E718" s="105"/>
      <c r="F718" s="105"/>
      <c r="G718" s="105"/>
      <c r="H718" s="105"/>
      <c r="I718" s="105"/>
      <c r="J718" s="105"/>
      <c r="K718" s="105"/>
      <c r="L718" s="105"/>
      <c r="M718" s="109"/>
      <c r="N718" s="105"/>
      <c r="O718" s="105"/>
      <c r="P718" s="105"/>
      <c r="Q718" s="105"/>
      <c r="R718" s="105"/>
      <c r="S718" s="105"/>
    </row>
    <row r="719" spans="2:19" s="104" customFormat="1" ht="15" customHeight="1" x14ac:dyDescent="0.2">
      <c r="B719" s="105"/>
      <c r="C719" s="99"/>
      <c r="D719" s="105"/>
      <c r="E719" s="105"/>
      <c r="F719" s="105"/>
      <c r="G719" s="105"/>
      <c r="H719" s="105"/>
      <c r="I719" s="105"/>
      <c r="J719" s="105"/>
      <c r="K719" s="105"/>
      <c r="L719" s="105"/>
      <c r="M719" s="109"/>
      <c r="N719" s="105"/>
      <c r="O719" s="105"/>
      <c r="P719" s="105"/>
      <c r="Q719" s="105"/>
      <c r="R719" s="105"/>
      <c r="S719" s="105"/>
    </row>
    <row r="720" spans="2:19" s="104" customFormat="1" ht="15" customHeight="1" x14ac:dyDescent="0.2">
      <c r="B720" s="105"/>
      <c r="C720" s="99"/>
      <c r="D720" s="105"/>
      <c r="E720" s="105"/>
      <c r="F720" s="105"/>
      <c r="G720" s="105"/>
      <c r="H720" s="105"/>
      <c r="I720" s="105"/>
      <c r="J720" s="105"/>
      <c r="K720" s="105"/>
      <c r="L720" s="105"/>
      <c r="M720" s="109"/>
      <c r="N720" s="105"/>
      <c r="O720" s="105"/>
      <c r="P720" s="105"/>
      <c r="Q720" s="105"/>
      <c r="R720" s="105"/>
      <c r="S720" s="105"/>
    </row>
    <row r="721" spans="2:19" s="104" customFormat="1" ht="15" customHeight="1" x14ac:dyDescent="0.2">
      <c r="B721" s="105"/>
      <c r="C721" s="99"/>
      <c r="D721" s="105"/>
      <c r="E721" s="105"/>
      <c r="F721" s="105"/>
      <c r="G721" s="105"/>
      <c r="H721" s="105"/>
      <c r="I721" s="105"/>
      <c r="J721" s="105"/>
      <c r="K721" s="105"/>
      <c r="L721" s="105"/>
      <c r="M721" s="109"/>
      <c r="N721" s="105"/>
      <c r="O721" s="105"/>
      <c r="P721" s="105"/>
      <c r="Q721" s="105"/>
      <c r="R721" s="105"/>
      <c r="S721" s="105"/>
    </row>
    <row r="722" spans="2:19" s="104" customFormat="1" ht="15" customHeight="1" x14ac:dyDescent="0.2">
      <c r="B722" s="105"/>
      <c r="C722" s="99"/>
      <c r="D722" s="105"/>
      <c r="E722" s="105"/>
      <c r="F722" s="105"/>
      <c r="G722" s="105"/>
      <c r="H722" s="105"/>
      <c r="I722" s="105"/>
      <c r="J722" s="105"/>
      <c r="K722" s="105"/>
      <c r="L722" s="105"/>
      <c r="M722" s="109"/>
      <c r="N722" s="105"/>
      <c r="O722" s="105"/>
      <c r="P722" s="105"/>
      <c r="Q722" s="105"/>
      <c r="R722" s="105"/>
      <c r="S722" s="105"/>
    </row>
    <row r="723" spans="2:19" s="104" customFormat="1" ht="15" customHeight="1" x14ac:dyDescent="0.2">
      <c r="B723" s="105"/>
      <c r="C723" s="99"/>
      <c r="D723" s="105"/>
      <c r="E723" s="105"/>
      <c r="F723" s="105"/>
      <c r="G723" s="105"/>
      <c r="H723" s="105"/>
      <c r="I723" s="105"/>
      <c r="J723" s="105"/>
      <c r="K723" s="105"/>
      <c r="L723" s="105"/>
      <c r="M723" s="109"/>
      <c r="N723" s="105"/>
      <c r="O723" s="105"/>
      <c r="P723" s="105"/>
      <c r="Q723" s="105"/>
      <c r="R723" s="105"/>
      <c r="S723" s="105"/>
    </row>
    <row r="724" spans="2:19" s="104" customFormat="1" ht="15" customHeight="1" x14ac:dyDescent="0.2">
      <c r="B724" s="105"/>
      <c r="C724" s="99"/>
      <c r="D724" s="105"/>
      <c r="E724" s="105"/>
      <c r="F724" s="105"/>
      <c r="G724" s="105"/>
      <c r="H724" s="105"/>
      <c r="I724" s="105"/>
      <c r="J724" s="105"/>
      <c r="K724" s="105"/>
      <c r="L724" s="105"/>
      <c r="M724" s="109"/>
      <c r="N724" s="105"/>
      <c r="O724" s="105"/>
      <c r="P724" s="105"/>
      <c r="Q724" s="105"/>
      <c r="R724" s="105"/>
      <c r="S724" s="105"/>
    </row>
    <row r="725" spans="2:19" s="104" customFormat="1" ht="15" customHeight="1" x14ac:dyDescent="0.2">
      <c r="B725" s="105"/>
      <c r="C725" s="99"/>
      <c r="D725" s="105"/>
      <c r="E725" s="105"/>
      <c r="F725" s="105"/>
      <c r="G725" s="105"/>
      <c r="H725" s="105"/>
      <c r="I725" s="105"/>
      <c r="J725" s="105"/>
      <c r="K725" s="105"/>
      <c r="L725" s="105"/>
      <c r="M725" s="109"/>
      <c r="N725" s="105"/>
      <c r="O725" s="105"/>
      <c r="P725" s="105"/>
      <c r="Q725" s="105"/>
      <c r="R725" s="105"/>
      <c r="S725" s="105"/>
    </row>
    <row r="726" spans="2:19" s="104" customFormat="1" ht="15" customHeight="1" x14ac:dyDescent="0.2">
      <c r="B726" s="105"/>
      <c r="C726" s="99"/>
      <c r="D726" s="105"/>
      <c r="E726" s="105"/>
      <c r="F726" s="105"/>
      <c r="G726" s="105"/>
      <c r="H726" s="105"/>
      <c r="I726" s="105"/>
      <c r="J726" s="105"/>
      <c r="K726" s="105"/>
      <c r="L726" s="105"/>
      <c r="M726" s="109"/>
      <c r="N726" s="105"/>
      <c r="O726" s="105"/>
      <c r="P726" s="105"/>
      <c r="Q726" s="105"/>
      <c r="R726" s="105"/>
      <c r="S726" s="105"/>
    </row>
    <row r="727" spans="2:19" s="104" customFormat="1" ht="15" customHeight="1" x14ac:dyDescent="0.2">
      <c r="B727" s="105"/>
      <c r="C727" s="99"/>
      <c r="D727" s="105"/>
      <c r="E727" s="105"/>
      <c r="F727" s="105"/>
      <c r="G727" s="105"/>
      <c r="H727" s="105"/>
      <c r="I727" s="105"/>
      <c r="J727" s="105"/>
      <c r="K727" s="105"/>
      <c r="L727" s="105"/>
      <c r="M727" s="109"/>
      <c r="N727" s="105"/>
      <c r="O727" s="105"/>
      <c r="P727" s="105"/>
      <c r="Q727" s="105"/>
      <c r="R727" s="105"/>
      <c r="S727" s="105"/>
    </row>
    <row r="728" spans="2:19" s="104" customFormat="1" ht="15" customHeight="1" x14ac:dyDescent="0.2">
      <c r="B728" s="105"/>
      <c r="C728" s="99"/>
      <c r="D728" s="105"/>
      <c r="E728" s="105"/>
      <c r="F728" s="105"/>
      <c r="G728" s="105"/>
      <c r="H728" s="105"/>
      <c r="I728" s="105"/>
      <c r="J728" s="105"/>
      <c r="K728" s="105"/>
      <c r="L728" s="105"/>
      <c r="M728" s="109"/>
      <c r="N728" s="105"/>
      <c r="O728" s="105"/>
      <c r="P728" s="105"/>
      <c r="Q728" s="105"/>
      <c r="R728" s="105"/>
      <c r="S728" s="105"/>
    </row>
    <row r="729" spans="2:19" s="104" customFormat="1" ht="15" customHeight="1" x14ac:dyDescent="0.2">
      <c r="B729" s="105"/>
      <c r="C729" s="99"/>
      <c r="D729" s="105"/>
      <c r="E729" s="105"/>
      <c r="F729" s="105"/>
      <c r="G729" s="105"/>
      <c r="H729" s="105"/>
      <c r="I729" s="105"/>
      <c r="J729" s="105"/>
      <c r="K729" s="105"/>
      <c r="L729" s="105"/>
      <c r="M729" s="109"/>
      <c r="N729" s="105"/>
      <c r="O729" s="105"/>
      <c r="P729" s="105"/>
      <c r="Q729" s="105"/>
      <c r="R729" s="105"/>
      <c r="S729" s="105"/>
    </row>
    <row r="730" spans="2:19" s="104" customFormat="1" ht="15" customHeight="1" x14ac:dyDescent="0.2">
      <c r="B730" s="105"/>
      <c r="C730" s="99"/>
      <c r="D730" s="105"/>
      <c r="E730" s="105"/>
      <c r="F730" s="105"/>
      <c r="G730" s="105"/>
      <c r="H730" s="105"/>
      <c r="I730" s="105"/>
      <c r="J730" s="105"/>
      <c r="K730" s="105"/>
      <c r="L730" s="105"/>
      <c r="M730" s="109"/>
      <c r="N730" s="105"/>
      <c r="O730" s="105"/>
      <c r="P730" s="105"/>
      <c r="Q730" s="105"/>
      <c r="R730" s="105"/>
      <c r="S730" s="105"/>
    </row>
    <row r="731" spans="2:19" s="104" customFormat="1" ht="15" customHeight="1" x14ac:dyDescent="0.2">
      <c r="B731" s="105"/>
      <c r="C731" s="99"/>
      <c r="D731" s="105"/>
      <c r="E731" s="105"/>
      <c r="F731" s="105"/>
      <c r="G731" s="105"/>
      <c r="H731" s="105"/>
      <c r="I731" s="105"/>
      <c r="J731" s="105"/>
      <c r="K731" s="105"/>
      <c r="L731" s="105"/>
      <c r="M731" s="109"/>
      <c r="N731" s="105"/>
      <c r="O731" s="105"/>
      <c r="P731" s="105"/>
      <c r="Q731" s="105"/>
      <c r="R731" s="105"/>
      <c r="S731" s="105"/>
    </row>
    <row r="732" spans="2:19" s="104" customFormat="1" ht="15" customHeight="1" x14ac:dyDescent="0.2">
      <c r="B732" s="105"/>
      <c r="C732" s="99"/>
      <c r="D732" s="105"/>
      <c r="E732" s="105"/>
      <c r="F732" s="105"/>
      <c r="G732" s="105"/>
      <c r="H732" s="105"/>
      <c r="I732" s="105"/>
      <c r="J732" s="105"/>
      <c r="K732" s="105"/>
      <c r="L732" s="105"/>
      <c r="M732" s="109"/>
      <c r="N732" s="105"/>
      <c r="O732" s="105"/>
      <c r="P732" s="105"/>
      <c r="Q732" s="105"/>
      <c r="R732" s="105"/>
      <c r="S732" s="105"/>
    </row>
    <row r="733" spans="2:19" s="104" customFormat="1" ht="15" customHeight="1" x14ac:dyDescent="0.2">
      <c r="B733" s="105"/>
      <c r="C733" s="99"/>
      <c r="D733" s="105"/>
      <c r="E733" s="105"/>
      <c r="F733" s="105"/>
      <c r="G733" s="105"/>
      <c r="H733" s="105"/>
      <c r="I733" s="105"/>
      <c r="J733" s="105"/>
      <c r="K733" s="105"/>
      <c r="L733" s="105"/>
      <c r="M733" s="109"/>
      <c r="N733" s="105"/>
      <c r="O733" s="105"/>
      <c r="P733" s="105"/>
      <c r="Q733" s="105"/>
      <c r="R733" s="105"/>
      <c r="S733" s="105"/>
    </row>
    <row r="734" spans="2:19" s="104" customFormat="1" ht="15" customHeight="1" x14ac:dyDescent="0.2">
      <c r="B734" s="105"/>
      <c r="C734" s="99"/>
      <c r="D734" s="105"/>
      <c r="E734" s="105"/>
      <c r="F734" s="105"/>
      <c r="G734" s="105"/>
      <c r="H734" s="105"/>
      <c r="I734" s="105"/>
      <c r="J734" s="105"/>
      <c r="K734" s="105"/>
      <c r="L734" s="105"/>
      <c r="M734" s="109"/>
      <c r="N734" s="105"/>
      <c r="O734" s="105"/>
      <c r="P734" s="105"/>
      <c r="Q734" s="105"/>
      <c r="R734" s="105"/>
      <c r="S734" s="105"/>
    </row>
    <row r="735" spans="2:19" s="104" customFormat="1" ht="15" customHeight="1" x14ac:dyDescent="0.2">
      <c r="B735" s="105"/>
      <c r="C735" s="99"/>
      <c r="D735" s="105"/>
      <c r="E735" s="105"/>
      <c r="F735" s="105"/>
      <c r="G735" s="105"/>
      <c r="H735" s="105"/>
      <c r="I735" s="105"/>
      <c r="J735" s="105"/>
      <c r="K735" s="105"/>
      <c r="L735" s="105"/>
      <c r="M735" s="109"/>
      <c r="N735" s="105"/>
      <c r="O735" s="105"/>
      <c r="P735" s="105"/>
      <c r="Q735" s="105"/>
      <c r="R735" s="105"/>
      <c r="S735" s="105"/>
    </row>
    <row r="736" spans="2:19" s="104" customFormat="1" ht="15" customHeight="1" x14ac:dyDescent="0.2">
      <c r="B736" s="105"/>
      <c r="C736" s="99"/>
      <c r="D736" s="105"/>
      <c r="E736" s="105"/>
      <c r="F736" s="105"/>
      <c r="G736" s="105"/>
      <c r="H736" s="105"/>
      <c r="I736" s="105"/>
      <c r="J736" s="105"/>
      <c r="K736" s="105"/>
      <c r="L736" s="105"/>
      <c r="M736" s="109"/>
      <c r="N736" s="105"/>
      <c r="O736" s="105"/>
      <c r="P736" s="105"/>
      <c r="Q736" s="105"/>
      <c r="R736" s="105"/>
      <c r="S736" s="105"/>
    </row>
    <row r="737" spans="2:19" s="104" customFormat="1" ht="15" customHeight="1" x14ac:dyDescent="0.2">
      <c r="B737" s="105"/>
      <c r="C737" s="99"/>
      <c r="D737" s="105"/>
      <c r="E737" s="105"/>
      <c r="F737" s="105"/>
      <c r="G737" s="105"/>
      <c r="H737" s="105"/>
      <c r="I737" s="105"/>
      <c r="J737" s="105"/>
      <c r="K737" s="105"/>
      <c r="L737" s="105"/>
      <c r="M737" s="109"/>
      <c r="N737" s="105"/>
      <c r="O737" s="105"/>
      <c r="P737" s="105"/>
      <c r="Q737" s="105"/>
      <c r="R737" s="105"/>
      <c r="S737" s="105"/>
    </row>
    <row r="738" spans="2:19" s="104" customFormat="1" ht="15" customHeight="1" x14ac:dyDescent="0.2">
      <c r="B738" s="105"/>
      <c r="C738" s="99"/>
      <c r="D738" s="105"/>
      <c r="E738" s="105"/>
      <c r="F738" s="105"/>
      <c r="G738" s="105"/>
      <c r="H738" s="105"/>
      <c r="I738" s="105"/>
      <c r="J738" s="105"/>
      <c r="K738" s="105"/>
      <c r="L738" s="105"/>
      <c r="M738" s="109"/>
      <c r="N738" s="105"/>
      <c r="O738" s="105"/>
      <c r="P738" s="105"/>
      <c r="Q738" s="105"/>
      <c r="R738" s="105"/>
      <c r="S738" s="105"/>
    </row>
    <row r="739" spans="2:19" s="104" customFormat="1" ht="15" customHeight="1" x14ac:dyDescent="0.2">
      <c r="B739" s="105"/>
      <c r="C739" s="99"/>
      <c r="D739" s="105"/>
      <c r="E739" s="105"/>
      <c r="F739" s="105"/>
      <c r="G739" s="105"/>
      <c r="H739" s="105"/>
      <c r="I739" s="105"/>
      <c r="J739" s="105"/>
      <c r="K739" s="105"/>
      <c r="L739" s="105"/>
      <c r="M739" s="109"/>
      <c r="N739" s="105"/>
      <c r="O739" s="105"/>
      <c r="P739" s="105"/>
      <c r="Q739" s="105"/>
      <c r="R739" s="105"/>
      <c r="S739" s="105"/>
    </row>
    <row r="740" spans="2:19" s="104" customFormat="1" ht="15" customHeight="1" x14ac:dyDescent="0.2">
      <c r="B740" s="105"/>
      <c r="C740" s="99"/>
      <c r="D740" s="105"/>
      <c r="E740" s="105"/>
      <c r="F740" s="105"/>
      <c r="G740" s="105"/>
      <c r="H740" s="105"/>
      <c r="I740" s="105"/>
      <c r="J740" s="105"/>
      <c r="K740" s="105"/>
      <c r="L740" s="105"/>
      <c r="M740" s="109"/>
      <c r="N740" s="105"/>
      <c r="O740" s="105"/>
      <c r="P740" s="105"/>
      <c r="Q740" s="105"/>
      <c r="R740" s="105"/>
      <c r="S740" s="105"/>
    </row>
    <row r="741" spans="2:19" s="104" customFormat="1" ht="15" customHeight="1" x14ac:dyDescent="0.2">
      <c r="B741" s="105"/>
      <c r="C741" s="99"/>
      <c r="D741" s="105"/>
      <c r="E741" s="105"/>
      <c r="F741" s="105"/>
      <c r="G741" s="105"/>
      <c r="H741" s="105"/>
      <c r="I741" s="105"/>
      <c r="J741" s="105"/>
      <c r="K741" s="105"/>
      <c r="L741" s="105"/>
      <c r="M741" s="109"/>
      <c r="N741" s="105"/>
      <c r="O741" s="105"/>
      <c r="P741" s="105"/>
      <c r="Q741" s="105"/>
      <c r="R741" s="105"/>
      <c r="S741" s="105"/>
    </row>
    <row r="742" spans="2:19" s="104" customFormat="1" ht="15" customHeight="1" x14ac:dyDescent="0.2">
      <c r="B742" s="105"/>
      <c r="C742" s="99"/>
      <c r="D742" s="105"/>
      <c r="E742" s="105"/>
      <c r="F742" s="105"/>
      <c r="G742" s="105"/>
      <c r="H742" s="105"/>
      <c r="I742" s="105"/>
      <c r="J742" s="105"/>
      <c r="K742" s="105"/>
      <c r="L742" s="105"/>
      <c r="M742" s="109"/>
      <c r="N742" s="105"/>
      <c r="O742" s="105"/>
      <c r="P742" s="105"/>
      <c r="Q742" s="105"/>
      <c r="R742" s="105"/>
      <c r="S742" s="105"/>
    </row>
    <row r="743" spans="2:19" s="104" customFormat="1" ht="15" customHeight="1" x14ac:dyDescent="0.2">
      <c r="B743" s="105"/>
      <c r="C743" s="99"/>
      <c r="D743" s="105"/>
      <c r="E743" s="105"/>
      <c r="F743" s="105"/>
      <c r="G743" s="105"/>
      <c r="H743" s="105"/>
      <c r="I743" s="105"/>
      <c r="J743" s="105"/>
      <c r="K743" s="105"/>
      <c r="L743" s="105"/>
      <c r="M743" s="109"/>
      <c r="N743" s="105"/>
      <c r="O743" s="105"/>
      <c r="P743" s="105"/>
      <c r="Q743" s="105"/>
      <c r="R743" s="105"/>
      <c r="S743" s="105"/>
    </row>
    <row r="744" spans="2:19" s="104" customFormat="1" ht="15" customHeight="1" x14ac:dyDescent="0.2">
      <c r="B744" s="105"/>
      <c r="C744" s="99"/>
      <c r="D744" s="105"/>
      <c r="E744" s="105"/>
      <c r="F744" s="105"/>
      <c r="G744" s="105"/>
      <c r="H744" s="105"/>
      <c r="I744" s="105"/>
      <c r="J744" s="105"/>
      <c r="K744" s="105"/>
      <c r="L744" s="105"/>
      <c r="M744" s="109"/>
      <c r="N744" s="105"/>
      <c r="O744" s="105"/>
      <c r="P744" s="105"/>
      <c r="Q744" s="105"/>
      <c r="R744" s="105"/>
      <c r="S744" s="105"/>
    </row>
    <row r="745" spans="2:19" s="104" customFormat="1" ht="15" customHeight="1" x14ac:dyDescent="0.2">
      <c r="B745" s="105"/>
      <c r="C745" s="99"/>
      <c r="D745" s="105"/>
      <c r="E745" s="105"/>
      <c r="F745" s="105"/>
      <c r="G745" s="105"/>
      <c r="H745" s="105"/>
      <c r="I745" s="105"/>
      <c r="J745" s="105"/>
      <c r="K745" s="105"/>
      <c r="L745" s="105"/>
      <c r="M745" s="109"/>
      <c r="N745" s="105"/>
      <c r="O745" s="105"/>
      <c r="P745" s="105"/>
      <c r="Q745" s="105"/>
      <c r="R745" s="105"/>
      <c r="S745" s="105"/>
    </row>
    <row r="746" spans="2:19" s="104" customFormat="1" ht="15" customHeight="1" x14ac:dyDescent="0.2">
      <c r="B746" s="105"/>
      <c r="C746" s="99"/>
      <c r="D746" s="105"/>
      <c r="E746" s="105"/>
      <c r="F746" s="105"/>
      <c r="G746" s="105"/>
      <c r="H746" s="105"/>
      <c r="I746" s="105"/>
      <c r="J746" s="105"/>
      <c r="K746" s="105"/>
      <c r="L746" s="105"/>
      <c r="M746" s="109"/>
      <c r="N746" s="105"/>
      <c r="O746" s="105"/>
      <c r="P746" s="105"/>
      <c r="Q746" s="105"/>
      <c r="R746" s="105"/>
      <c r="S746" s="105"/>
    </row>
    <row r="747" spans="2:19" s="104" customFormat="1" ht="15" customHeight="1" x14ac:dyDescent="0.2">
      <c r="B747" s="105"/>
      <c r="C747" s="99"/>
      <c r="D747" s="105"/>
      <c r="E747" s="105"/>
      <c r="F747" s="105"/>
      <c r="G747" s="105"/>
      <c r="H747" s="105"/>
      <c r="I747" s="105"/>
      <c r="J747" s="105"/>
      <c r="K747" s="105"/>
      <c r="L747" s="105"/>
      <c r="M747" s="109"/>
      <c r="N747" s="105"/>
      <c r="O747" s="105"/>
      <c r="P747" s="105"/>
      <c r="Q747" s="105"/>
      <c r="R747" s="105"/>
      <c r="S747" s="105"/>
    </row>
    <row r="748" spans="2:19" s="104" customFormat="1" ht="15" customHeight="1" x14ac:dyDescent="0.2">
      <c r="B748" s="105"/>
      <c r="C748" s="99"/>
      <c r="D748" s="105"/>
      <c r="E748" s="105"/>
      <c r="F748" s="105"/>
      <c r="G748" s="105"/>
      <c r="H748" s="105"/>
      <c r="I748" s="105"/>
      <c r="J748" s="105"/>
      <c r="K748" s="105"/>
      <c r="L748" s="105"/>
      <c r="M748" s="109"/>
      <c r="N748" s="105"/>
      <c r="O748" s="105"/>
      <c r="P748" s="105"/>
      <c r="Q748" s="105"/>
      <c r="R748" s="105"/>
      <c r="S748" s="105"/>
    </row>
    <row r="749" spans="2:19" s="104" customFormat="1" ht="15" customHeight="1" x14ac:dyDescent="0.2">
      <c r="B749" s="105"/>
      <c r="C749" s="99"/>
      <c r="D749" s="105"/>
      <c r="E749" s="105"/>
      <c r="F749" s="105"/>
      <c r="G749" s="105"/>
      <c r="H749" s="105"/>
      <c r="I749" s="105"/>
      <c r="J749" s="105"/>
      <c r="K749" s="105"/>
      <c r="L749" s="105"/>
      <c r="M749" s="109"/>
      <c r="N749" s="105"/>
      <c r="O749" s="105"/>
      <c r="P749" s="105"/>
      <c r="Q749" s="105"/>
      <c r="R749" s="105"/>
      <c r="S749" s="105"/>
    </row>
    <row r="750" spans="2:19" s="104" customFormat="1" ht="15" customHeight="1" x14ac:dyDescent="0.2">
      <c r="B750" s="105"/>
      <c r="C750" s="99"/>
      <c r="D750" s="105"/>
      <c r="E750" s="105"/>
      <c r="F750" s="105"/>
      <c r="G750" s="105"/>
      <c r="H750" s="105"/>
      <c r="I750" s="105"/>
      <c r="J750" s="105"/>
      <c r="K750" s="105"/>
      <c r="L750" s="105"/>
      <c r="M750" s="109"/>
      <c r="N750" s="105"/>
      <c r="O750" s="105"/>
      <c r="P750" s="105"/>
      <c r="Q750" s="105"/>
      <c r="R750" s="105"/>
      <c r="S750" s="105"/>
    </row>
    <row r="751" spans="2:19" s="104" customFormat="1" ht="15" customHeight="1" x14ac:dyDescent="0.2">
      <c r="B751" s="105"/>
      <c r="C751" s="99"/>
      <c r="D751" s="105"/>
      <c r="E751" s="105"/>
      <c r="F751" s="105"/>
      <c r="G751" s="105"/>
      <c r="H751" s="105"/>
      <c r="I751" s="105"/>
      <c r="J751" s="105"/>
      <c r="K751" s="105"/>
      <c r="L751" s="105"/>
      <c r="M751" s="109"/>
      <c r="N751" s="105"/>
      <c r="O751" s="105"/>
      <c r="P751" s="105"/>
      <c r="Q751" s="105"/>
      <c r="R751" s="105"/>
      <c r="S751" s="105"/>
    </row>
    <row r="752" spans="2:19" s="104" customFormat="1" ht="15" customHeight="1" x14ac:dyDescent="0.2">
      <c r="B752" s="105"/>
      <c r="C752" s="99"/>
      <c r="D752" s="105"/>
      <c r="E752" s="105"/>
      <c r="F752" s="105"/>
      <c r="G752" s="105"/>
      <c r="H752" s="105"/>
      <c r="I752" s="105"/>
      <c r="J752" s="105"/>
      <c r="K752" s="105"/>
      <c r="L752" s="105"/>
      <c r="M752" s="109"/>
      <c r="N752" s="105"/>
      <c r="O752" s="105"/>
      <c r="P752" s="105"/>
      <c r="Q752" s="105"/>
      <c r="R752" s="105"/>
      <c r="S752" s="105"/>
    </row>
    <row r="753" spans="2:19" s="104" customFormat="1" ht="15" customHeight="1" x14ac:dyDescent="0.2">
      <c r="B753" s="105"/>
      <c r="C753" s="99"/>
      <c r="D753" s="105"/>
      <c r="E753" s="105"/>
      <c r="F753" s="105"/>
      <c r="G753" s="105"/>
      <c r="H753" s="105"/>
      <c r="I753" s="105"/>
      <c r="J753" s="105"/>
      <c r="K753" s="105"/>
      <c r="L753" s="105"/>
      <c r="M753" s="109"/>
      <c r="N753" s="105"/>
      <c r="O753" s="105"/>
      <c r="P753" s="105"/>
      <c r="Q753" s="105"/>
      <c r="R753" s="105"/>
      <c r="S753" s="105"/>
    </row>
    <row r="754" spans="2:19" s="104" customFormat="1" ht="15" customHeight="1" x14ac:dyDescent="0.2">
      <c r="B754" s="105"/>
      <c r="C754" s="99"/>
      <c r="D754" s="105"/>
      <c r="E754" s="105"/>
      <c r="F754" s="105"/>
      <c r="G754" s="105"/>
      <c r="H754" s="105"/>
      <c r="I754" s="105"/>
      <c r="J754" s="105"/>
      <c r="K754" s="105"/>
      <c r="L754" s="105"/>
      <c r="M754" s="109"/>
      <c r="N754" s="105"/>
      <c r="O754" s="105"/>
      <c r="P754" s="105"/>
      <c r="Q754" s="105"/>
      <c r="R754" s="105"/>
      <c r="S754" s="105"/>
    </row>
    <row r="755" spans="2:19" s="104" customFormat="1" ht="15" customHeight="1" x14ac:dyDescent="0.2">
      <c r="B755" s="105"/>
      <c r="C755" s="99"/>
      <c r="D755" s="105"/>
      <c r="E755" s="105"/>
      <c r="F755" s="105"/>
      <c r="G755" s="105"/>
      <c r="H755" s="105"/>
      <c r="I755" s="105"/>
      <c r="J755" s="105"/>
      <c r="K755" s="105"/>
      <c r="L755" s="105"/>
      <c r="M755" s="109"/>
      <c r="N755" s="105"/>
      <c r="O755" s="105"/>
      <c r="P755" s="105"/>
      <c r="Q755" s="105"/>
      <c r="R755" s="105"/>
      <c r="S755" s="105"/>
    </row>
    <row r="756" spans="2:19" s="104" customFormat="1" ht="15" customHeight="1" x14ac:dyDescent="0.2">
      <c r="B756" s="105"/>
      <c r="C756" s="99"/>
      <c r="D756" s="105"/>
      <c r="E756" s="105"/>
      <c r="F756" s="105"/>
      <c r="G756" s="105"/>
      <c r="H756" s="105"/>
      <c r="I756" s="105"/>
      <c r="J756" s="105"/>
      <c r="K756" s="105"/>
      <c r="L756" s="105"/>
      <c r="M756" s="109"/>
      <c r="N756" s="105"/>
      <c r="O756" s="105"/>
      <c r="P756" s="105"/>
      <c r="Q756" s="105"/>
      <c r="R756" s="105"/>
      <c r="S756" s="105"/>
    </row>
    <row r="757" spans="2:19" s="104" customFormat="1" ht="15" customHeight="1" x14ac:dyDescent="0.2">
      <c r="B757" s="105"/>
      <c r="C757" s="99"/>
      <c r="D757" s="105"/>
      <c r="E757" s="105"/>
      <c r="F757" s="105"/>
      <c r="G757" s="105"/>
      <c r="H757" s="105"/>
      <c r="I757" s="105"/>
      <c r="J757" s="105"/>
      <c r="K757" s="105"/>
      <c r="L757" s="105"/>
      <c r="M757" s="109"/>
      <c r="N757" s="105"/>
      <c r="O757" s="105"/>
      <c r="P757" s="105"/>
      <c r="Q757" s="105"/>
      <c r="R757" s="105"/>
      <c r="S757" s="105"/>
    </row>
    <row r="758" spans="2:19" s="104" customFormat="1" ht="15" customHeight="1" x14ac:dyDescent="0.2">
      <c r="B758" s="105"/>
      <c r="C758" s="99"/>
      <c r="D758" s="105"/>
      <c r="E758" s="105"/>
      <c r="F758" s="105"/>
      <c r="G758" s="105"/>
      <c r="H758" s="105"/>
      <c r="I758" s="105"/>
      <c r="J758" s="105"/>
      <c r="K758" s="105"/>
      <c r="L758" s="105"/>
      <c r="M758" s="109"/>
      <c r="N758" s="105"/>
      <c r="O758" s="105"/>
      <c r="P758" s="105"/>
      <c r="Q758" s="105"/>
      <c r="R758" s="105"/>
      <c r="S758" s="105"/>
    </row>
    <row r="759" spans="2:19" s="104" customFormat="1" ht="15" customHeight="1" x14ac:dyDescent="0.2">
      <c r="B759" s="105"/>
      <c r="C759" s="99"/>
      <c r="D759" s="105"/>
      <c r="E759" s="105"/>
      <c r="F759" s="105"/>
      <c r="G759" s="105"/>
      <c r="H759" s="105"/>
      <c r="I759" s="105"/>
      <c r="J759" s="105"/>
      <c r="K759" s="105"/>
      <c r="L759" s="105"/>
      <c r="M759" s="109"/>
      <c r="N759" s="105"/>
      <c r="O759" s="105"/>
      <c r="P759" s="105"/>
      <c r="Q759" s="105"/>
      <c r="R759" s="105"/>
      <c r="S759" s="105"/>
    </row>
    <row r="760" spans="2:19" s="104" customFormat="1" ht="15" customHeight="1" x14ac:dyDescent="0.2">
      <c r="B760" s="105"/>
      <c r="C760" s="99"/>
      <c r="D760" s="105"/>
      <c r="E760" s="105"/>
      <c r="F760" s="105"/>
      <c r="G760" s="105"/>
      <c r="H760" s="105"/>
      <c r="I760" s="105"/>
      <c r="J760" s="105"/>
      <c r="K760" s="105"/>
      <c r="L760" s="105"/>
      <c r="M760" s="109"/>
      <c r="N760" s="105"/>
      <c r="O760" s="105"/>
      <c r="P760" s="105"/>
      <c r="Q760" s="105"/>
      <c r="R760" s="105"/>
      <c r="S760" s="105"/>
    </row>
    <row r="761" spans="2:19" s="104" customFormat="1" ht="15" customHeight="1" x14ac:dyDescent="0.2">
      <c r="B761" s="105"/>
      <c r="C761" s="99"/>
      <c r="D761" s="105"/>
      <c r="E761" s="105"/>
      <c r="F761" s="105"/>
      <c r="G761" s="105"/>
      <c r="H761" s="105"/>
      <c r="I761" s="105"/>
      <c r="J761" s="105"/>
      <c r="K761" s="105"/>
      <c r="L761" s="105"/>
      <c r="M761" s="109"/>
      <c r="N761" s="105"/>
      <c r="O761" s="105"/>
      <c r="P761" s="105"/>
      <c r="Q761" s="105"/>
      <c r="R761" s="105"/>
      <c r="S761" s="105"/>
    </row>
    <row r="762" spans="2:19" s="104" customFormat="1" ht="15" customHeight="1" x14ac:dyDescent="0.2">
      <c r="B762" s="105"/>
      <c r="C762" s="99"/>
      <c r="D762" s="105"/>
      <c r="E762" s="105"/>
      <c r="F762" s="105"/>
      <c r="G762" s="105"/>
      <c r="H762" s="105"/>
      <c r="I762" s="105"/>
      <c r="J762" s="105"/>
      <c r="K762" s="105"/>
      <c r="L762" s="105"/>
      <c r="M762" s="109"/>
      <c r="N762" s="105"/>
      <c r="O762" s="105"/>
      <c r="P762" s="105"/>
      <c r="Q762" s="105"/>
      <c r="R762" s="105"/>
      <c r="S762" s="105"/>
    </row>
    <row r="763" spans="2:19" s="104" customFormat="1" ht="15" customHeight="1" x14ac:dyDescent="0.2">
      <c r="B763" s="105"/>
      <c r="C763" s="99"/>
      <c r="D763" s="105"/>
      <c r="E763" s="105"/>
      <c r="F763" s="105"/>
      <c r="G763" s="105"/>
      <c r="H763" s="105"/>
      <c r="I763" s="105"/>
      <c r="J763" s="105"/>
      <c r="K763" s="105"/>
      <c r="L763" s="105"/>
      <c r="M763" s="109"/>
      <c r="N763" s="105"/>
      <c r="O763" s="105"/>
      <c r="P763" s="105"/>
      <c r="Q763" s="105"/>
      <c r="R763" s="105"/>
      <c r="S763" s="105"/>
    </row>
    <row r="764" spans="2:19" s="104" customFormat="1" ht="15" customHeight="1" x14ac:dyDescent="0.2">
      <c r="B764" s="105"/>
      <c r="C764" s="99"/>
      <c r="D764" s="105"/>
      <c r="E764" s="105"/>
      <c r="F764" s="105"/>
      <c r="G764" s="105"/>
      <c r="H764" s="105"/>
      <c r="I764" s="105"/>
      <c r="J764" s="105"/>
      <c r="K764" s="105"/>
      <c r="L764" s="105"/>
      <c r="M764" s="109"/>
      <c r="N764" s="105"/>
      <c r="O764" s="105"/>
      <c r="P764" s="105"/>
      <c r="Q764" s="105"/>
      <c r="R764" s="105"/>
      <c r="S764" s="105"/>
    </row>
    <row r="765" spans="2:19" s="104" customFormat="1" ht="15" customHeight="1" x14ac:dyDescent="0.2">
      <c r="B765" s="105"/>
      <c r="C765" s="99"/>
      <c r="D765" s="105"/>
      <c r="E765" s="105"/>
      <c r="F765" s="105"/>
      <c r="G765" s="105"/>
      <c r="H765" s="105"/>
      <c r="I765" s="105"/>
      <c r="J765" s="105"/>
      <c r="K765" s="105"/>
      <c r="L765" s="105"/>
      <c r="M765" s="109"/>
      <c r="N765" s="105"/>
      <c r="O765" s="105"/>
      <c r="P765" s="105"/>
      <c r="Q765" s="105"/>
      <c r="R765" s="105"/>
      <c r="S765" s="105"/>
    </row>
    <row r="766" spans="2:19" s="104" customFormat="1" ht="15" customHeight="1" x14ac:dyDescent="0.2">
      <c r="B766" s="105"/>
      <c r="C766" s="99"/>
      <c r="D766" s="105"/>
      <c r="E766" s="105"/>
      <c r="F766" s="105"/>
      <c r="G766" s="105"/>
      <c r="H766" s="105"/>
      <c r="I766" s="105"/>
      <c r="J766" s="105"/>
      <c r="K766" s="105"/>
      <c r="L766" s="105"/>
      <c r="M766" s="109"/>
      <c r="N766" s="105"/>
      <c r="O766" s="105"/>
      <c r="P766" s="105"/>
      <c r="Q766" s="105"/>
      <c r="R766" s="105"/>
      <c r="S766" s="105"/>
    </row>
    <row r="767" spans="2:19" s="104" customFormat="1" ht="15" customHeight="1" x14ac:dyDescent="0.2">
      <c r="B767" s="105"/>
      <c r="C767" s="99"/>
      <c r="D767" s="105"/>
      <c r="E767" s="105"/>
      <c r="F767" s="105"/>
      <c r="G767" s="105"/>
      <c r="H767" s="105"/>
      <c r="I767" s="105"/>
      <c r="J767" s="105"/>
      <c r="K767" s="105"/>
      <c r="L767" s="105"/>
      <c r="M767" s="109"/>
      <c r="N767" s="105"/>
      <c r="O767" s="105"/>
      <c r="P767" s="105"/>
      <c r="Q767" s="105"/>
      <c r="R767" s="105"/>
      <c r="S767" s="105"/>
    </row>
    <row r="768" spans="2:19" s="104" customFormat="1" ht="15" customHeight="1" x14ac:dyDescent="0.2">
      <c r="B768" s="105"/>
      <c r="C768" s="99"/>
      <c r="D768" s="105"/>
      <c r="E768" s="105"/>
      <c r="F768" s="105"/>
      <c r="G768" s="105"/>
      <c r="H768" s="105"/>
      <c r="I768" s="105"/>
      <c r="J768" s="105"/>
      <c r="K768" s="105"/>
      <c r="L768" s="105"/>
      <c r="M768" s="109"/>
      <c r="N768" s="105"/>
      <c r="O768" s="105"/>
      <c r="P768" s="105"/>
      <c r="Q768" s="105"/>
      <c r="R768" s="105"/>
      <c r="S768" s="105"/>
    </row>
    <row r="769" spans="2:19" s="104" customFormat="1" ht="15" customHeight="1" x14ac:dyDescent="0.2">
      <c r="B769" s="105"/>
      <c r="C769" s="99"/>
      <c r="D769" s="105"/>
      <c r="E769" s="105"/>
      <c r="F769" s="105"/>
      <c r="G769" s="105"/>
      <c r="H769" s="105"/>
      <c r="I769" s="105"/>
      <c r="J769" s="105"/>
      <c r="K769" s="105"/>
      <c r="L769" s="105"/>
      <c r="M769" s="109"/>
      <c r="N769" s="105"/>
      <c r="O769" s="105"/>
      <c r="P769" s="105"/>
      <c r="Q769" s="105"/>
      <c r="R769" s="105"/>
      <c r="S769" s="105"/>
    </row>
    <row r="770" spans="2:19" s="104" customFormat="1" ht="15" customHeight="1" x14ac:dyDescent="0.2">
      <c r="B770" s="105"/>
      <c r="C770" s="99"/>
      <c r="D770" s="105"/>
      <c r="E770" s="105"/>
      <c r="F770" s="105"/>
      <c r="G770" s="105"/>
      <c r="H770" s="105"/>
      <c r="I770" s="105"/>
      <c r="J770" s="105"/>
      <c r="K770" s="105"/>
      <c r="L770" s="105"/>
      <c r="M770" s="109"/>
      <c r="N770" s="105"/>
      <c r="O770" s="105"/>
      <c r="P770" s="105"/>
      <c r="Q770" s="105"/>
      <c r="R770" s="105"/>
      <c r="S770" s="105"/>
    </row>
    <row r="771" spans="2:19" s="104" customFormat="1" ht="15" customHeight="1" x14ac:dyDescent="0.2">
      <c r="B771" s="105"/>
      <c r="C771" s="99"/>
      <c r="D771" s="105"/>
      <c r="E771" s="105"/>
      <c r="F771" s="105"/>
      <c r="G771" s="105"/>
      <c r="H771" s="105"/>
      <c r="I771" s="105"/>
      <c r="J771" s="105"/>
      <c r="K771" s="105"/>
      <c r="L771" s="105"/>
      <c r="M771" s="109"/>
      <c r="N771" s="105"/>
      <c r="O771" s="105"/>
      <c r="P771" s="105"/>
      <c r="Q771" s="105"/>
      <c r="R771" s="105"/>
      <c r="S771" s="105"/>
    </row>
    <row r="772" spans="2:19" s="104" customFormat="1" ht="15" customHeight="1" x14ac:dyDescent="0.2">
      <c r="B772" s="105"/>
      <c r="C772" s="99"/>
      <c r="D772" s="105"/>
      <c r="E772" s="105"/>
      <c r="F772" s="105"/>
      <c r="G772" s="105"/>
      <c r="H772" s="105"/>
      <c r="I772" s="105"/>
      <c r="J772" s="105"/>
      <c r="K772" s="105"/>
      <c r="L772" s="105"/>
      <c r="M772" s="109"/>
      <c r="N772" s="105"/>
      <c r="O772" s="105"/>
      <c r="P772" s="105"/>
      <c r="Q772" s="105"/>
      <c r="R772" s="105"/>
      <c r="S772" s="105"/>
    </row>
    <row r="773" spans="2:19" s="104" customFormat="1" ht="15" customHeight="1" x14ac:dyDescent="0.2">
      <c r="B773" s="105"/>
      <c r="C773" s="99"/>
      <c r="D773" s="105"/>
      <c r="E773" s="105"/>
      <c r="F773" s="105"/>
      <c r="G773" s="105"/>
      <c r="H773" s="105"/>
      <c r="I773" s="105"/>
      <c r="J773" s="105"/>
      <c r="K773" s="105"/>
      <c r="L773" s="105"/>
      <c r="M773" s="109"/>
      <c r="N773" s="105"/>
      <c r="O773" s="105"/>
      <c r="P773" s="105"/>
      <c r="Q773" s="105"/>
      <c r="R773" s="105"/>
      <c r="S773" s="105"/>
    </row>
    <row r="774" spans="2:19" s="104" customFormat="1" ht="15" customHeight="1" x14ac:dyDescent="0.2">
      <c r="B774" s="105"/>
      <c r="C774" s="99"/>
      <c r="D774" s="105"/>
      <c r="E774" s="105"/>
      <c r="F774" s="105"/>
      <c r="G774" s="105"/>
      <c r="H774" s="105"/>
      <c r="I774" s="105"/>
      <c r="J774" s="105"/>
      <c r="K774" s="105"/>
      <c r="L774" s="105"/>
      <c r="M774" s="109"/>
      <c r="N774" s="105"/>
      <c r="O774" s="105"/>
      <c r="P774" s="105"/>
      <c r="Q774" s="105"/>
      <c r="R774" s="105"/>
      <c r="S774" s="105"/>
    </row>
    <row r="775" spans="2:19" s="104" customFormat="1" ht="15" customHeight="1" x14ac:dyDescent="0.2">
      <c r="B775" s="105"/>
      <c r="C775" s="99"/>
      <c r="D775" s="105"/>
      <c r="E775" s="105"/>
      <c r="F775" s="105"/>
      <c r="G775" s="105"/>
      <c r="H775" s="105"/>
      <c r="I775" s="105"/>
      <c r="J775" s="105"/>
      <c r="K775" s="105"/>
      <c r="L775" s="105"/>
      <c r="M775" s="109"/>
      <c r="N775" s="105"/>
      <c r="O775" s="105"/>
      <c r="P775" s="105"/>
      <c r="Q775" s="105"/>
      <c r="R775" s="105"/>
      <c r="S775" s="105"/>
    </row>
    <row r="776" spans="2:19" s="104" customFormat="1" ht="15" customHeight="1" x14ac:dyDescent="0.2">
      <c r="B776" s="105"/>
      <c r="C776" s="99"/>
      <c r="D776" s="105"/>
      <c r="E776" s="105"/>
      <c r="F776" s="105"/>
      <c r="G776" s="105"/>
      <c r="H776" s="105"/>
      <c r="I776" s="105"/>
      <c r="J776" s="105"/>
      <c r="K776" s="105"/>
      <c r="L776" s="105"/>
      <c r="M776" s="109"/>
      <c r="N776" s="105"/>
      <c r="O776" s="105"/>
      <c r="P776" s="105"/>
      <c r="Q776" s="105"/>
      <c r="R776" s="105"/>
      <c r="S776" s="105"/>
    </row>
    <row r="777" spans="2:19" s="104" customFormat="1" ht="15" customHeight="1" x14ac:dyDescent="0.2">
      <c r="B777" s="105"/>
      <c r="C777" s="99"/>
      <c r="D777" s="105"/>
      <c r="E777" s="105"/>
      <c r="F777" s="105"/>
      <c r="G777" s="105"/>
      <c r="H777" s="105"/>
      <c r="I777" s="105"/>
      <c r="J777" s="105"/>
      <c r="K777" s="105"/>
      <c r="L777" s="105"/>
      <c r="M777" s="109"/>
      <c r="N777" s="105"/>
      <c r="O777" s="105"/>
      <c r="P777" s="105"/>
      <c r="Q777" s="105"/>
      <c r="R777" s="105"/>
      <c r="S777" s="105"/>
    </row>
    <row r="778" spans="2:19" s="104" customFormat="1" ht="15" customHeight="1" x14ac:dyDescent="0.2">
      <c r="B778" s="105"/>
      <c r="C778" s="99"/>
      <c r="D778" s="105"/>
      <c r="E778" s="105"/>
      <c r="F778" s="105"/>
      <c r="G778" s="105"/>
      <c r="H778" s="105"/>
      <c r="I778" s="105"/>
      <c r="J778" s="105"/>
      <c r="K778" s="105"/>
      <c r="L778" s="105"/>
      <c r="M778" s="109"/>
      <c r="N778" s="105"/>
      <c r="O778" s="105"/>
      <c r="P778" s="105"/>
      <c r="Q778" s="105"/>
      <c r="R778" s="105"/>
      <c r="S778" s="105"/>
    </row>
    <row r="779" spans="2:19" s="104" customFormat="1" ht="15" customHeight="1" x14ac:dyDescent="0.2">
      <c r="B779" s="105"/>
      <c r="C779" s="99"/>
      <c r="D779" s="105"/>
      <c r="E779" s="105"/>
      <c r="F779" s="105"/>
      <c r="G779" s="105"/>
      <c r="H779" s="105"/>
      <c r="I779" s="105"/>
      <c r="J779" s="105"/>
      <c r="K779" s="105"/>
      <c r="L779" s="105"/>
      <c r="M779" s="109"/>
      <c r="N779" s="105"/>
      <c r="O779" s="105"/>
      <c r="P779" s="105"/>
      <c r="Q779" s="105"/>
      <c r="R779" s="105"/>
      <c r="S779" s="105"/>
    </row>
    <row r="780" spans="2:19" s="104" customFormat="1" ht="15" customHeight="1" x14ac:dyDescent="0.2">
      <c r="B780" s="105"/>
      <c r="C780" s="99"/>
      <c r="D780" s="105"/>
      <c r="E780" s="105"/>
      <c r="F780" s="105"/>
      <c r="G780" s="105"/>
      <c r="H780" s="105"/>
      <c r="I780" s="105"/>
      <c r="J780" s="105"/>
      <c r="K780" s="105"/>
      <c r="L780" s="105"/>
      <c r="M780" s="109"/>
      <c r="N780" s="105"/>
      <c r="O780" s="105"/>
      <c r="P780" s="105"/>
      <c r="Q780" s="105"/>
      <c r="R780" s="105"/>
      <c r="S780" s="105"/>
    </row>
    <row r="781" spans="2:19" s="104" customFormat="1" ht="15" customHeight="1" x14ac:dyDescent="0.2">
      <c r="B781" s="105"/>
      <c r="C781" s="99"/>
      <c r="D781" s="105"/>
      <c r="E781" s="105"/>
      <c r="F781" s="105"/>
      <c r="G781" s="105"/>
      <c r="H781" s="105"/>
      <c r="I781" s="105"/>
      <c r="J781" s="105"/>
      <c r="K781" s="105"/>
      <c r="L781" s="105"/>
      <c r="M781" s="109"/>
      <c r="N781" s="105"/>
      <c r="O781" s="105"/>
      <c r="P781" s="105"/>
      <c r="Q781" s="105"/>
      <c r="R781" s="105"/>
      <c r="S781" s="105"/>
    </row>
    <row r="782" spans="2:19" s="104" customFormat="1" ht="15" customHeight="1" x14ac:dyDescent="0.2">
      <c r="B782" s="105"/>
      <c r="C782" s="99"/>
      <c r="D782" s="105"/>
      <c r="E782" s="105"/>
      <c r="F782" s="105"/>
      <c r="G782" s="105"/>
      <c r="H782" s="105"/>
      <c r="I782" s="105"/>
      <c r="J782" s="105"/>
      <c r="K782" s="105"/>
      <c r="L782" s="105"/>
      <c r="M782" s="109"/>
      <c r="N782" s="105"/>
      <c r="O782" s="105"/>
      <c r="P782" s="105"/>
      <c r="Q782" s="105"/>
      <c r="R782" s="105"/>
      <c r="S782" s="105"/>
    </row>
    <row r="783" spans="2:19" s="104" customFormat="1" ht="15" customHeight="1" x14ac:dyDescent="0.2">
      <c r="B783" s="105"/>
      <c r="C783" s="99"/>
      <c r="D783" s="105"/>
      <c r="E783" s="105"/>
      <c r="F783" s="105"/>
      <c r="G783" s="105"/>
      <c r="H783" s="105"/>
      <c r="I783" s="105"/>
      <c r="J783" s="105"/>
      <c r="K783" s="105"/>
      <c r="L783" s="105"/>
      <c r="M783" s="109"/>
      <c r="N783" s="105"/>
      <c r="O783" s="105"/>
      <c r="P783" s="105"/>
      <c r="Q783" s="105"/>
      <c r="R783" s="105"/>
      <c r="S783" s="105"/>
    </row>
    <row r="784" spans="2:19" s="104" customFormat="1" ht="15" customHeight="1" x14ac:dyDescent="0.2">
      <c r="B784" s="105"/>
      <c r="C784" s="99"/>
      <c r="D784" s="105"/>
      <c r="E784" s="105"/>
      <c r="F784" s="105"/>
      <c r="G784" s="105"/>
      <c r="H784" s="105"/>
      <c r="I784" s="105"/>
      <c r="J784" s="105"/>
      <c r="K784" s="105"/>
      <c r="L784" s="105"/>
      <c r="M784" s="109"/>
      <c r="N784" s="105"/>
      <c r="O784" s="105"/>
      <c r="P784" s="105"/>
      <c r="Q784" s="105"/>
      <c r="R784" s="105"/>
      <c r="S784" s="105"/>
    </row>
    <row r="785" spans="2:19" s="104" customFormat="1" ht="15" customHeight="1" x14ac:dyDescent="0.2">
      <c r="B785" s="105"/>
      <c r="C785" s="99"/>
      <c r="D785" s="105"/>
      <c r="E785" s="105"/>
      <c r="F785" s="105"/>
      <c r="G785" s="105"/>
      <c r="H785" s="105"/>
      <c r="I785" s="105"/>
      <c r="J785" s="105"/>
      <c r="K785" s="105"/>
      <c r="L785" s="105"/>
      <c r="M785" s="109"/>
      <c r="N785" s="105"/>
      <c r="O785" s="105"/>
      <c r="P785" s="105"/>
      <c r="Q785" s="105"/>
      <c r="R785" s="105"/>
      <c r="S785" s="105"/>
    </row>
    <row r="786" spans="2:19" s="104" customFormat="1" ht="15" customHeight="1" x14ac:dyDescent="0.2">
      <c r="B786" s="105"/>
      <c r="C786" s="99"/>
      <c r="D786" s="105"/>
      <c r="E786" s="105"/>
      <c r="F786" s="105"/>
      <c r="G786" s="105"/>
      <c r="H786" s="105"/>
      <c r="I786" s="105"/>
      <c r="J786" s="105"/>
      <c r="K786" s="105"/>
      <c r="L786" s="105"/>
      <c r="M786" s="109"/>
      <c r="N786" s="105"/>
      <c r="O786" s="105"/>
      <c r="P786" s="105"/>
      <c r="Q786" s="105"/>
      <c r="R786" s="105"/>
      <c r="S786" s="105"/>
    </row>
    <row r="787" spans="2:19" s="104" customFormat="1" ht="15" customHeight="1" x14ac:dyDescent="0.2">
      <c r="B787" s="105"/>
      <c r="C787" s="99"/>
      <c r="D787" s="105"/>
      <c r="E787" s="105"/>
      <c r="F787" s="105"/>
      <c r="G787" s="105"/>
      <c r="H787" s="105"/>
      <c r="I787" s="105"/>
      <c r="J787" s="105"/>
      <c r="K787" s="105"/>
      <c r="L787" s="105"/>
      <c r="M787" s="109"/>
      <c r="N787" s="105"/>
      <c r="O787" s="105"/>
      <c r="P787" s="105"/>
      <c r="Q787" s="105"/>
      <c r="R787" s="105"/>
      <c r="S787" s="105"/>
    </row>
    <row r="788" spans="2:19" s="104" customFormat="1" ht="15" customHeight="1" x14ac:dyDescent="0.2">
      <c r="B788" s="105"/>
      <c r="C788" s="99"/>
      <c r="D788" s="105"/>
      <c r="E788" s="105"/>
      <c r="F788" s="105"/>
      <c r="G788" s="105"/>
      <c r="H788" s="105"/>
      <c r="I788" s="105"/>
      <c r="J788" s="105"/>
      <c r="K788" s="105"/>
      <c r="L788" s="105"/>
      <c r="M788" s="109"/>
      <c r="N788" s="105"/>
      <c r="O788" s="105"/>
      <c r="P788" s="105"/>
      <c r="Q788" s="105"/>
      <c r="R788" s="105"/>
      <c r="S788" s="105"/>
    </row>
    <row r="789" spans="2:19" s="104" customFormat="1" ht="15" customHeight="1" x14ac:dyDescent="0.2">
      <c r="B789" s="105"/>
      <c r="C789" s="99"/>
      <c r="D789" s="105"/>
      <c r="E789" s="105"/>
      <c r="F789" s="105"/>
      <c r="G789" s="105"/>
      <c r="H789" s="105"/>
      <c r="I789" s="105"/>
      <c r="J789" s="105"/>
      <c r="K789" s="105"/>
      <c r="L789" s="105"/>
      <c r="M789" s="109"/>
      <c r="N789" s="105"/>
      <c r="O789" s="105"/>
      <c r="P789" s="105"/>
      <c r="Q789" s="105"/>
      <c r="R789" s="105"/>
      <c r="S789" s="105"/>
    </row>
    <row r="790" spans="2:19" s="104" customFormat="1" ht="15" customHeight="1" x14ac:dyDescent="0.2">
      <c r="B790" s="105"/>
      <c r="C790" s="99"/>
      <c r="D790" s="105"/>
      <c r="E790" s="105"/>
      <c r="F790" s="105"/>
      <c r="G790" s="105"/>
      <c r="H790" s="105"/>
      <c r="I790" s="105"/>
      <c r="J790" s="105"/>
      <c r="K790" s="105"/>
      <c r="L790" s="105"/>
      <c r="M790" s="109"/>
      <c r="N790" s="105"/>
      <c r="O790" s="105"/>
      <c r="P790" s="105"/>
      <c r="Q790" s="105"/>
      <c r="R790" s="105"/>
      <c r="S790" s="105"/>
    </row>
    <row r="791" spans="2:19" s="104" customFormat="1" ht="15" customHeight="1" x14ac:dyDescent="0.2">
      <c r="B791" s="105"/>
      <c r="C791" s="99"/>
      <c r="D791" s="105"/>
      <c r="E791" s="105"/>
      <c r="F791" s="105"/>
      <c r="G791" s="105"/>
      <c r="H791" s="105"/>
      <c r="I791" s="105"/>
      <c r="J791" s="105"/>
      <c r="K791" s="105"/>
      <c r="L791" s="105"/>
      <c r="M791" s="109"/>
      <c r="N791" s="105"/>
      <c r="O791" s="105"/>
      <c r="P791" s="105"/>
      <c r="Q791" s="105"/>
      <c r="R791" s="105"/>
      <c r="S791" s="105"/>
    </row>
    <row r="792" spans="2:19" s="104" customFormat="1" ht="15" customHeight="1" x14ac:dyDescent="0.2">
      <c r="B792" s="105"/>
      <c r="C792" s="99"/>
      <c r="D792" s="105"/>
      <c r="E792" s="105"/>
      <c r="F792" s="105"/>
      <c r="G792" s="105"/>
      <c r="H792" s="105"/>
      <c r="I792" s="105"/>
      <c r="J792" s="105"/>
      <c r="K792" s="105"/>
      <c r="L792" s="105"/>
      <c r="M792" s="109"/>
      <c r="N792" s="105"/>
      <c r="O792" s="105"/>
      <c r="P792" s="105"/>
      <c r="Q792" s="105"/>
      <c r="R792" s="105"/>
      <c r="S792" s="105"/>
    </row>
    <row r="793" spans="2:19" s="104" customFormat="1" ht="15" customHeight="1" x14ac:dyDescent="0.2">
      <c r="B793" s="105"/>
      <c r="C793" s="99"/>
      <c r="D793" s="105"/>
      <c r="E793" s="105"/>
      <c r="F793" s="105"/>
      <c r="G793" s="105"/>
      <c r="H793" s="105"/>
      <c r="I793" s="105"/>
      <c r="J793" s="105"/>
      <c r="K793" s="105"/>
      <c r="L793" s="105"/>
      <c r="M793" s="109"/>
      <c r="N793" s="105"/>
      <c r="O793" s="105"/>
      <c r="P793" s="105"/>
      <c r="Q793" s="105"/>
      <c r="R793" s="105"/>
      <c r="S793" s="105"/>
    </row>
    <row r="794" spans="2:19" s="104" customFormat="1" ht="15" customHeight="1" x14ac:dyDescent="0.2">
      <c r="B794" s="105"/>
      <c r="C794" s="99"/>
      <c r="D794" s="105"/>
      <c r="E794" s="105"/>
      <c r="F794" s="105"/>
      <c r="G794" s="105"/>
      <c r="H794" s="105"/>
      <c r="I794" s="105"/>
      <c r="J794" s="105"/>
      <c r="K794" s="105"/>
      <c r="L794" s="105"/>
      <c r="M794" s="109"/>
      <c r="N794" s="105"/>
      <c r="O794" s="105"/>
      <c r="P794" s="105"/>
      <c r="Q794" s="105"/>
      <c r="R794" s="105"/>
      <c r="S794" s="105"/>
    </row>
    <row r="795" spans="2:19" s="104" customFormat="1" ht="15" customHeight="1" x14ac:dyDescent="0.2">
      <c r="B795" s="105"/>
      <c r="C795" s="99"/>
      <c r="D795" s="105"/>
      <c r="E795" s="105"/>
      <c r="F795" s="105"/>
      <c r="G795" s="105"/>
      <c r="H795" s="105"/>
      <c r="I795" s="105"/>
      <c r="J795" s="105"/>
      <c r="K795" s="105"/>
      <c r="L795" s="105"/>
      <c r="M795" s="109"/>
      <c r="N795" s="105"/>
      <c r="O795" s="105"/>
      <c r="P795" s="105"/>
      <c r="Q795" s="105"/>
      <c r="R795" s="105"/>
      <c r="S795" s="105"/>
    </row>
    <row r="796" spans="2:19" s="104" customFormat="1" ht="15" customHeight="1" x14ac:dyDescent="0.2">
      <c r="B796" s="105"/>
      <c r="C796" s="99"/>
      <c r="D796" s="105"/>
      <c r="E796" s="105"/>
      <c r="F796" s="105"/>
      <c r="G796" s="105"/>
      <c r="H796" s="105"/>
      <c r="I796" s="105"/>
      <c r="J796" s="105"/>
      <c r="K796" s="105"/>
      <c r="L796" s="105"/>
      <c r="M796" s="109"/>
      <c r="N796" s="105"/>
      <c r="O796" s="105"/>
      <c r="P796" s="105"/>
      <c r="Q796" s="105"/>
      <c r="R796" s="105"/>
      <c r="S796" s="105"/>
    </row>
    <row r="797" spans="2:19" s="104" customFormat="1" ht="15" customHeight="1" x14ac:dyDescent="0.2">
      <c r="B797" s="105"/>
      <c r="C797" s="99"/>
      <c r="D797" s="105"/>
      <c r="E797" s="105"/>
      <c r="F797" s="105"/>
      <c r="G797" s="105"/>
      <c r="H797" s="105"/>
      <c r="I797" s="105"/>
      <c r="J797" s="105"/>
      <c r="K797" s="105"/>
      <c r="L797" s="105"/>
      <c r="M797" s="109"/>
      <c r="N797" s="105"/>
      <c r="O797" s="105"/>
      <c r="P797" s="105"/>
      <c r="Q797" s="105"/>
      <c r="R797" s="105"/>
      <c r="S797" s="105"/>
    </row>
    <row r="798" spans="2:19" s="104" customFormat="1" ht="15" customHeight="1" x14ac:dyDescent="0.2">
      <c r="B798" s="105"/>
      <c r="C798" s="99"/>
      <c r="D798" s="105"/>
      <c r="E798" s="105"/>
      <c r="F798" s="105"/>
      <c r="G798" s="105"/>
      <c r="H798" s="105"/>
      <c r="I798" s="105"/>
      <c r="J798" s="105"/>
      <c r="K798" s="105"/>
      <c r="L798" s="105"/>
      <c r="M798" s="109"/>
      <c r="N798" s="105"/>
      <c r="O798" s="105"/>
      <c r="P798" s="105"/>
      <c r="Q798" s="105"/>
      <c r="R798" s="105"/>
      <c r="S798" s="105"/>
    </row>
    <row r="799" spans="2:19" s="104" customFormat="1" ht="15" customHeight="1" x14ac:dyDescent="0.2">
      <c r="B799" s="105"/>
      <c r="C799" s="99"/>
      <c r="D799" s="105"/>
      <c r="E799" s="105"/>
      <c r="F799" s="105"/>
      <c r="G799" s="105"/>
      <c r="H799" s="105"/>
      <c r="I799" s="105"/>
      <c r="J799" s="105"/>
      <c r="K799" s="105"/>
      <c r="L799" s="105"/>
      <c r="M799" s="109"/>
      <c r="N799" s="105"/>
      <c r="O799" s="105"/>
      <c r="P799" s="105"/>
      <c r="Q799" s="105"/>
      <c r="R799" s="105"/>
      <c r="S799" s="105"/>
    </row>
    <row r="800" spans="2:19" s="104" customFormat="1" ht="15" customHeight="1" x14ac:dyDescent="0.2">
      <c r="B800" s="105"/>
      <c r="C800" s="99"/>
      <c r="D800" s="105"/>
      <c r="E800" s="105"/>
      <c r="F800" s="105"/>
      <c r="G800" s="105"/>
      <c r="H800" s="105"/>
      <c r="I800" s="105"/>
      <c r="J800" s="105"/>
      <c r="K800" s="105"/>
      <c r="L800" s="105"/>
      <c r="M800" s="109"/>
      <c r="N800" s="105"/>
      <c r="O800" s="105"/>
      <c r="P800" s="105"/>
      <c r="Q800" s="105"/>
      <c r="R800" s="105"/>
      <c r="S800" s="105"/>
    </row>
    <row r="801" spans="2:19" s="104" customFormat="1" ht="15" customHeight="1" x14ac:dyDescent="0.2">
      <c r="B801" s="105"/>
      <c r="C801" s="99"/>
      <c r="D801" s="105"/>
      <c r="E801" s="105"/>
      <c r="F801" s="105"/>
      <c r="G801" s="105"/>
      <c r="H801" s="105"/>
      <c r="I801" s="105"/>
      <c r="J801" s="105"/>
      <c r="K801" s="105"/>
      <c r="L801" s="105"/>
      <c r="M801" s="109"/>
      <c r="N801" s="105"/>
      <c r="O801" s="105"/>
      <c r="P801" s="105"/>
      <c r="Q801" s="105"/>
      <c r="R801" s="105"/>
      <c r="S801" s="105"/>
    </row>
    <row r="802" spans="2:19" s="104" customFormat="1" ht="15" customHeight="1" x14ac:dyDescent="0.2">
      <c r="B802" s="105"/>
      <c r="C802" s="99"/>
      <c r="D802" s="105"/>
      <c r="E802" s="105"/>
      <c r="F802" s="105"/>
      <c r="G802" s="105"/>
      <c r="H802" s="105"/>
      <c r="I802" s="105"/>
      <c r="J802" s="105"/>
      <c r="K802" s="105"/>
      <c r="L802" s="105"/>
      <c r="M802" s="109"/>
      <c r="N802" s="105"/>
      <c r="O802" s="105"/>
      <c r="P802" s="105"/>
      <c r="Q802" s="105"/>
      <c r="R802" s="105"/>
      <c r="S802" s="105"/>
    </row>
    <row r="803" spans="2:19" s="104" customFormat="1" ht="15" customHeight="1" x14ac:dyDescent="0.2">
      <c r="B803" s="105"/>
      <c r="C803" s="99"/>
      <c r="D803" s="105"/>
      <c r="E803" s="105"/>
      <c r="F803" s="105"/>
      <c r="G803" s="105"/>
      <c r="H803" s="105"/>
      <c r="I803" s="105"/>
      <c r="J803" s="105"/>
      <c r="K803" s="105"/>
      <c r="L803" s="105"/>
      <c r="M803" s="109"/>
      <c r="N803" s="105"/>
      <c r="O803" s="105"/>
      <c r="P803" s="105"/>
      <c r="Q803" s="105"/>
      <c r="R803" s="105"/>
      <c r="S803" s="105"/>
    </row>
    <row r="804" spans="2:19" s="104" customFormat="1" ht="15" customHeight="1" x14ac:dyDescent="0.2">
      <c r="B804" s="105"/>
      <c r="C804" s="99"/>
      <c r="D804" s="105"/>
      <c r="E804" s="105"/>
      <c r="F804" s="105"/>
      <c r="G804" s="105"/>
      <c r="H804" s="105"/>
      <c r="I804" s="105"/>
      <c r="J804" s="105"/>
      <c r="K804" s="105"/>
      <c r="L804" s="105"/>
      <c r="M804" s="109"/>
      <c r="N804" s="105"/>
      <c r="O804" s="105"/>
      <c r="P804" s="105"/>
      <c r="Q804" s="105"/>
      <c r="R804" s="105"/>
      <c r="S804" s="105"/>
    </row>
    <row r="805" spans="2:19" s="104" customFormat="1" ht="15" customHeight="1" x14ac:dyDescent="0.2">
      <c r="B805" s="105"/>
      <c r="C805" s="99"/>
      <c r="D805" s="105"/>
      <c r="E805" s="105"/>
      <c r="F805" s="105"/>
      <c r="G805" s="105"/>
      <c r="H805" s="105"/>
      <c r="I805" s="105"/>
      <c r="J805" s="105"/>
      <c r="K805" s="105"/>
      <c r="L805" s="105"/>
      <c r="M805" s="109"/>
      <c r="N805" s="105"/>
      <c r="O805" s="105"/>
      <c r="P805" s="105"/>
      <c r="Q805" s="105"/>
      <c r="R805" s="105"/>
      <c r="S805" s="105"/>
    </row>
    <row r="806" spans="2:19" s="104" customFormat="1" ht="15" customHeight="1" x14ac:dyDescent="0.2">
      <c r="B806" s="105"/>
      <c r="C806" s="99"/>
      <c r="D806" s="105"/>
      <c r="E806" s="105"/>
      <c r="F806" s="105"/>
      <c r="G806" s="105"/>
      <c r="H806" s="105"/>
      <c r="I806" s="105"/>
      <c r="J806" s="105"/>
      <c r="K806" s="105"/>
      <c r="L806" s="105"/>
      <c r="M806" s="109"/>
      <c r="N806" s="105"/>
      <c r="O806" s="105"/>
      <c r="P806" s="105"/>
      <c r="Q806" s="105"/>
      <c r="R806" s="105"/>
      <c r="S806" s="105"/>
    </row>
    <row r="807" spans="2:19" s="104" customFormat="1" ht="15" customHeight="1" x14ac:dyDescent="0.2">
      <c r="B807" s="105"/>
      <c r="C807" s="99"/>
      <c r="D807" s="105"/>
      <c r="E807" s="105"/>
      <c r="F807" s="105"/>
      <c r="G807" s="105"/>
      <c r="H807" s="105"/>
      <c r="I807" s="105"/>
      <c r="J807" s="105"/>
      <c r="K807" s="105"/>
      <c r="L807" s="105"/>
      <c r="M807" s="109"/>
      <c r="N807" s="105"/>
      <c r="O807" s="105"/>
      <c r="P807" s="105"/>
      <c r="Q807" s="105"/>
      <c r="R807" s="105"/>
      <c r="S807" s="105"/>
    </row>
    <row r="808" spans="2:19" s="104" customFormat="1" ht="15" customHeight="1" x14ac:dyDescent="0.2">
      <c r="B808" s="105"/>
      <c r="C808" s="99"/>
      <c r="D808" s="105"/>
      <c r="E808" s="105"/>
      <c r="F808" s="105"/>
      <c r="G808" s="105"/>
      <c r="H808" s="105"/>
      <c r="I808" s="105"/>
      <c r="J808" s="105"/>
      <c r="K808" s="105"/>
      <c r="L808" s="105"/>
      <c r="M808" s="109"/>
      <c r="N808" s="105"/>
      <c r="O808" s="105"/>
      <c r="P808" s="105"/>
      <c r="Q808" s="105"/>
      <c r="R808" s="105"/>
      <c r="S808" s="105"/>
    </row>
    <row r="809" spans="2:19" s="104" customFormat="1" ht="15" customHeight="1" x14ac:dyDescent="0.2">
      <c r="B809" s="105"/>
      <c r="C809" s="99"/>
      <c r="D809" s="105"/>
      <c r="E809" s="105"/>
      <c r="F809" s="105"/>
      <c r="G809" s="105"/>
      <c r="H809" s="105"/>
      <c r="I809" s="105"/>
      <c r="J809" s="105"/>
      <c r="K809" s="105"/>
      <c r="L809" s="105"/>
      <c r="M809" s="109"/>
      <c r="N809" s="105"/>
      <c r="O809" s="105"/>
      <c r="P809" s="105"/>
      <c r="Q809" s="105"/>
      <c r="R809" s="105"/>
      <c r="S809" s="105"/>
    </row>
    <row r="810" spans="2:19" s="104" customFormat="1" ht="15" customHeight="1" x14ac:dyDescent="0.2">
      <c r="B810" s="105"/>
      <c r="C810" s="99"/>
      <c r="D810" s="105"/>
      <c r="E810" s="105"/>
      <c r="F810" s="105"/>
      <c r="G810" s="105"/>
      <c r="H810" s="105"/>
      <c r="I810" s="105"/>
      <c r="J810" s="105"/>
      <c r="K810" s="105"/>
      <c r="L810" s="105"/>
      <c r="M810" s="109"/>
      <c r="N810" s="105"/>
      <c r="O810" s="105"/>
      <c r="P810" s="105"/>
      <c r="Q810" s="105"/>
      <c r="R810" s="105"/>
      <c r="S810" s="105"/>
    </row>
    <row r="811" spans="2:19" s="104" customFormat="1" ht="15" customHeight="1" x14ac:dyDescent="0.2">
      <c r="B811" s="105"/>
      <c r="C811" s="99"/>
      <c r="D811" s="105"/>
      <c r="E811" s="105"/>
      <c r="F811" s="105"/>
      <c r="G811" s="105"/>
      <c r="H811" s="105"/>
      <c r="I811" s="105"/>
      <c r="J811" s="105"/>
      <c r="K811" s="105"/>
      <c r="L811" s="105"/>
      <c r="M811" s="109"/>
      <c r="N811" s="105"/>
      <c r="O811" s="105"/>
      <c r="P811" s="105"/>
      <c r="Q811" s="105"/>
      <c r="R811" s="105"/>
      <c r="S811" s="105"/>
    </row>
    <row r="812" spans="2:19" s="104" customFormat="1" ht="15" customHeight="1" x14ac:dyDescent="0.2">
      <c r="B812" s="105"/>
      <c r="C812" s="99"/>
      <c r="D812" s="105"/>
      <c r="E812" s="105"/>
      <c r="F812" s="105"/>
      <c r="G812" s="105"/>
      <c r="H812" s="105"/>
      <c r="I812" s="105"/>
      <c r="J812" s="105"/>
      <c r="K812" s="105"/>
      <c r="L812" s="105"/>
      <c r="M812" s="109"/>
      <c r="N812" s="105"/>
      <c r="O812" s="105"/>
      <c r="P812" s="105"/>
      <c r="Q812" s="105"/>
      <c r="R812" s="105"/>
      <c r="S812" s="105"/>
    </row>
    <row r="813" spans="2:19" s="104" customFormat="1" ht="15" customHeight="1" x14ac:dyDescent="0.2">
      <c r="B813" s="105"/>
      <c r="C813" s="99"/>
      <c r="D813" s="105"/>
      <c r="E813" s="105"/>
      <c r="F813" s="105"/>
      <c r="G813" s="105"/>
      <c r="H813" s="105"/>
      <c r="I813" s="105"/>
      <c r="J813" s="105"/>
      <c r="K813" s="105"/>
      <c r="L813" s="105"/>
      <c r="M813" s="109"/>
      <c r="N813" s="105"/>
      <c r="O813" s="105"/>
      <c r="P813" s="105"/>
      <c r="Q813" s="105"/>
      <c r="R813" s="105"/>
      <c r="S813" s="105"/>
    </row>
    <row r="814" spans="2:19" s="104" customFormat="1" ht="15" customHeight="1" x14ac:dyDescent="0.2">
      <c r="B814" s="105"/>
      <c r="C814" s="99"/>
      <c r="D814" s="105"/>
      <c r="E814" s="105"/>
      <c r="F814" s="105"/>
      <c r="G814" s="105"/>
      <c r="H814" s="105"/>
      <c r="I814" s="105"/>
      <c r="J814" s="105"/>
      <c r="K814" s="105"/>
      <c r="L814" s="105"/>
      <c r="M814" s="109"/>
      <c r="N814" s="105"/>
      <c r="O814" s="105"/>
      <c r="P814" s="105"/>
      <c r="Q814" s="105"/>
      <c r="R814" s="105"/>
      <c r="S814" s="105"/>
    </row>
    <row r="815" spans="2:19" s="104" customFormat="1" ht="15" customHeight="1" x14ac:dyDescent="0.2">
      <c r="B815" s="105"/>
      <c r="C815" s="99"/>
      <c r="D815" s="105"/>
      <c r="E815" s="105"/>
      <c r="F815" s="105"/>
      <c r="G815" s="105"/>
      <c r="H815" s="105"/>
      <c r="I815" s="105"/>
      <c r="J815" s="105"/>
      <c r="K815" s="105"/>
      <c r="L815" s="105"/>
      <c r="M815" s="109"/>
      <c r="N815" s="105"/>
      <c r="O815" s="105"/>
      <c r="P815" s="105"/>
      <c r="Q815" s="105"/>
      <c r="R815" s="105"/>
      <c r="S815" s="105"/>
    </row>
    <row r="816" spans="2:19" s="104" customFormat="1" ht="15" customHeight="1" x14ac:dyDescent="0.2">
      <c r="B816" s="105"/>
      <c r="C816" s="99"/>
      <c r="D816" s="105"/>
      <c r="E816" s="105"/>
      <c r="F816" s="105"/>
      <c r="G816" s="105"/>
      <c r="H816" s="105"/>
      <c r="I816" s="105"/>
      <c r="J816" s="105"/>
      <c r="K816" s="105"/>
      <c r="L816" s="105"/>
      <c r="M816" s="109"/>
      <c r="N816" s="105"/>
      <c r="O816" s="105"/>
      <c r="P816" s="105"/>
      <c r="Q816" s="105"/>
      <c r="R816" s="105"/>
      <c r="S816" s="105"/>
    </row>
    <row r="817" spans="2:19" s="104" customFormat="1" ht="15" customHeight="1" x14ac:dyDescent="0.2">
      <c r="B817" s="105"/>
      <c r="C817" s="99"/>
      <c r="D817" s="105"/>
      <c r="E817" s="105"/>
      <c r="F817" s="105"/>
      <c r="G817" s="105"/>
      <c r="H817" s="105"/>
      <c r="I817" s="105"/>
      <c r="J817" s="105"/>
      <c r="K817" s="105"/>
      <c r="L817" s="105"/>
      <c r="M817" s="109"/>
      <c r="N817" s="105"/>
      <c r="O817" s="105"/>
      <c r="P817" s="105"/>
      <c r="Q817" s="105"/>
      <c r="R817" s="105"/>
      <c r="S817" s="105"/>
    </row>
    <row r="818" spans="2:19" s="104" customFormat="1" ht="15" customHeight="1" x14ac:dyDescent="0.2">
      <c r="B818" s="105"/>
      <c r="C818" s="99"/>
      <c r="D818" s="105"/>
      <c r="E818" s="105"/>
      <c r="F818" s="105"/>
      <c r="G818" s="105"/>
      <c r="H818" s="105"/>
      <c r="I818" s="105"/>
      <c r="J818" s="105"/>
      <c r="K818" s="105"/>
      <c r="L818" s="105"/>
      <c r="M818" s="109"/>
      <c r="N818" s="105"/>
      <c r="O818" s="105"/>
      <c r="P818" s="105"/>
      <c r="Q818" s="105"/>
      <c r="R818" s="105"/>
      <c r="S818" s="105"/>
    </row>
    <row r="819" spans="2:19" s="104" customFormat="1" ht="15" customHeight="1" x14ac:dyDescent="0.2">
      <c r="B819" s="105"/>
      <c r="C819" s="99"/>
      <c r="D819" s="105"/>
      <c r="E819" s="105"/>
      <c r="F819" s="105"/>
      <c r="G819" s="105"/>
      <c r="H819" s="105"/>
      <c r="I819" s="105"/>
      <c r="J819" s="105"/>
      <c r="K819" s="105"/>
      <c r="L819" s="105"/>
      <c r="M819" s="109"/>
      <c r="N819" s="105"/>
      <c r="O819" s="105"/>
      <c r="P819" s="105"/>
      <c r="Q819" s="105"/>
      <c r="R819" s="105"/>
      <c r="S819" s="105"/>
    </row>
    <row r="820" spans="2:19" s="104" customFormat="1" ht="15" customHeight="1" x14ac:dyDescent="0.2">
      <c r="B820" s="105"/>
      <c r="C820" s="99"/>
      <c r="D820" s="105"/>
      <c r="E820" s="105"/>
      <c r="F820" s="105"/>
      <c r="G820" s="105"/>
      <c r="H820" s="105"/>
      <c r="I820" s="105"/>
      <c r="J820" s="105"/>
      <c r="K820" s="105"/>
      <c r="L820" s="105"/>
      <c r="M820" s="109"/>
      <c r="N820" s="105"/>
      <c r="O820" s="105"/>
      <c r="P820" s="105"/>
      <c r="Q820" s="105"/>
      <c r="R820" s="105"/>
      <c r="S820" s="105"/>
    </row>
    <row r="821" spans="2:19" s="104" customFormat="1" ht="15" customHeight="1" x14ac:dyDescent="0.2">
      <c r="B821" s="105"/>
      <c r="C821" s="99"/>
      <c r="D821" s="105"/>
      <c r="E821" s="105"/>
      <c r="F821" s="105"/>
      <c r="G821" s="105"/>
      <c r="H821" s="105"/>
      <c r="I821" s="105"/>
      <c r="J821" s="105"/>
      <c r="K821" s="105"/>
      <c r="L821" s="105"/>
      <c r="M821" s="109"/>
      <c r="N821" s="105"/>
      <c r="O821" s="105"/>
      <c r="P821" s="105"/>
      <c r="Q821" s="105"/>
      <c r="R821" s="105"/>
      <c r="S821" s="105"/>
    </row>
    <row r="822" spans="2:19" s="104" customFormat="1" ht="15" customHeight="1" x14ac:dyDescent="0.2">
      <c r="B822" s="105"/>
      <c r="C822" s="99"/>
      <c r="D822" s="105"/>
      <c r="E822" s="105"/>
      <c r="F822" s="105"/>
      <c r="G822" s="105"/>
      <c r="H822" s="105"/>
      <c r="I822" s="105"/>
      <c r="J822" s="105"/>
      <c r="K822" s="105"/>
      <c r="L822" s="105"/>
      <c r="M822" s="109"/>
      <c r="N822" s="105"/>
      <c r="O822" s="105"/>
      <c r="P822" s="105"/>
      <c r="Q822" s="105"/>
      <c r="R822" s="105"/>
      <c r="S822" s="105"/>
    </row>
    <row r="823" spans="2:19" s="104" customFormat="1" ht="15" customHeight="1" x14ac:dyDescent="0.2">
      <c r="B823" s="105"/>
      <c r="C823" s="99"/>
      <c r="D823" s="105"/>
      <c r="E823" s="105"/>
      <c r="F823" s="105"/>
      <c r="G823" s="105"/>
      <c r="H823" s="105"/>
      <c r="I823" s="105"/>
      <c r="J823" s="105"/>
      <c r="K823" s="105"/>
      <c r="L823" s="105"/>
      <c r="M823" s="109"/>
      <c r="N823" s="105"/>
      <c r="O823" s="105"/>
      <c r="P823" s="105"/>
      <c r="Q823" s="105"/>
      <c r="R823" s="105"/>
      <c r="S823" s="105"/>
    </row>
    <row r="824" spans="2:19" s="104" customFormat="1" ht="15" customHeight="1" x14ac:dyDescent="0.2">
      <c r="B824" s="105"/>
      <c r="C824" s="99"/>
      <c r="D824" s="105"/>
      <c r="E824" s="105"/>
      <c r="F824" s="105"/>
      <c r="G824" s="105"/>
      <c r="H824" s="105"/>
      <c r="I824" s="105"/>
      <c r="J824" s="105"/>
      <c r="K824" s="105"/>
      <c r="L824" s="105"/>
      <c r="M824" s="109"/>
      <c r="N824" s="105"/>
      <c r="O824" s="105"/>
      <c r="P824" s="105"/>
      <c r="Q824" s="105"/>
      <c r="R824" s="105"/>
      <c r="S824" s="105"/>
    </row>
    <row r="825" spans="2:19" s="104" customFormat="1" ht="15" customHeight="1" x14ac:dyDescent="0.2">
      <c r="B825" s="105"/>
      <c r="C825" s="99"/>
      <c r="D825" s="105"/>
      <c r="E825" s="105"/>
      <c r="F825" s="105"/>
      <c r="G825" s="105"/>
      <c r="H825" s="105"/>
      <c r="I825" s="105"/>
      <c r="J825" s="105"/>
      <c r="K825" s="105"/>
      <c r="L825" s="105"/>
      <c r="M825" s="109"/>
      <c r="N825" s="105"/>
      <c r="O825" s="105"/>
      <c r="P825" s="105"/>
      <c r="Q825" s="105"/>
      <c r="R825" s="105"/>
      <c r="S825" s="105"/>
    </row>
    <row r="826" spans="2:19" s="104" customFormat="1" ht="15" customHeight="1" x14ac:dyDescent="0.2">
      <c r="B826" s="105"/>
      <c r="C826" s="99"/>
      <c r="D826" s="105"/>
      <c r="E826" s="105"/>
      <c r="F826" s="105"/>
      <c r="G826" s="105"/>
      <c r="H826" s="105"/>
      <c r="I826" s="105"/>
      <c r="J826" s="105"/>
      <c r="K826" s="105"/>
      <c r="L826" s="105"/>
      <c r="M826" s="109"/>
      <c r="N826" s="105"/>
      <c r="O826" s="105"/>
      <c r="P826" s="105"/>
      <c r="Q826" s="105"/>
      <c r="R826" s="105"/>
      <c r="S826" s="105"/>
    </row>
    <row r="827" spans="2:19" s="104" customFormat="1" ht="15" customHeight="1" x14ac:dyDescent="0.2">
      <c r="B827" s="105"/>
      <c r="C827" s="99"/>
      <c r="D827" s="105"/>
      <c r="E827" s="105"/>
      <c r="F827" s="105"/>
      <c r="G827" s="105"/>
      <c r="H827" s="105"/>
      <c r="I827" s="105"/>
      <c r="J827" s="105"/>
      <c r="K827" s="105"/>
      <c r="L827" s="105"/>
      <c r="M827" s="109"/>
      <c r="N827" s="105"/>
      <c r="O827" s="105"/>
      <c r="P827" s="105"/>
      <c r="Q827" s="105"/>
      <c r="R827" s="105"/>
      <c r="S827" s="105"/>
    </row>
    <row r="828" spans="2:19" s="104" customFormat="1" ht="15" customHeight="1" x14ac:dyDescent="0.2">
      <c r="B828" s="105"/>
      <c r="C828" s="99"/>
      <c r="D828" s="105"/>
      <c r="E828" s="105"/>
      <c r="F828" s="105"/>
      <c r="G828" s="105"/>
      <c r="H828" s="105"/>
      <c r="I828" s="105"/>
      <c r="J828" s="105"/>
      <c r="K828" s="105"/>
      <c r="L828" s="105"/>
      <c r="M828" s="109"/>
      <c r="N828" s="105"/>
      <c r="O828" s="105"/>
      <c r="P828" s="105"/>
      <c r="Q828" s="105"/>
      <c r="R828" s="105"/>
      <c r="S828" s="105"/>
    </row>
    <row r="829" spans="2:19" s="104" customFormat="1" ht="15" customHeight="1" x14ac:dyDescent="0.2">
      <c r="B829" s="105"/>
      <c r="C829" s="99"/>
      <c r="D829" s="105"/>
      <c r="E829" s="105"/>
      <c r="F829" s="105"/>
      <c r="G829" s="105"/>
      <c r="H829" s="105"/>
      <c r="I829" s="105"/>
      <c r="J829" s="105"/>
      <c r="K829" s="105"/>
      <c r="L829" s="105"/>
      <c r="M829" s="109"/>
      <c r="N829" s="105"/>
      <c r="O829" s="105"/>
      <c r="P829" s="105"/>
      <c r="Q829" s="105"/>
      <c r="R829" s="105"/>
      <c r="S829" s="105"/>
    </row>
    <row r="830" spans="2:19" s="104" customFormat="1" ht="15" customHeight="1" x14ac:dyDescent="0.2">
      <c r="B830" s="105"/>
      <c r="C830" s="99"/>
      <c r="D830" s="105"/>
      <c r="E830" s="105"/>
      <c r="F830" s="105"/>
      <c r="G830" s="105"/>
      <c r="H830" s="105"/>
      <c r="I830" s="105"/>
      <c r="J830" s="105"/>
      <c r="K830" s="105"/>
      <c r="L830" s="105"/>
      <c r="M830" s="109"/>
      <c r="N830" s="105"/>
      <c r="O830" s="105"/>
      <c r="P830" s="105"/>
      <c r="Q830" s="105"/>
      <c r="R830" s="105"/>
      <c r="S830" s="105"/>
    </row>
    <row r="831" spans="2:19" s="104" customFormat="1" ht="15" customHeight="1" x14ac:dyDescent="0.2">
      <c r="B831" s="105"/>
      <c r="C831" s="99"/>
      <c r="D831" s="105"/>
      <c r="E831" s="105"/>
      <c r="F831" s="105"/>
      <c r="G831" s="105"/>
      <c r="H831" s="105"/>
      <c r="I831" s="105"/>
      <c r="J831" s="105"/>
      <c r="K831" s="105"/>
      <c r="L831" s="105"/>
      <c r="M831" s="109"/>
      <c r="N831" s="105"/>
      <c r="O831" s="105"/>
      <c r="P831" s="105"/>
      <c r="Q831" s="105"/>
      <c r="R831" s="105"/>
      <c r="S831" s="105"/>
    </row>
    <row r="832" spans="2:19" s="104" customFormat="1" ht="15" customHeight="1" x14ac:dyDescent="0.2">
      <c r="B832" s="105"/>
      <c r="C832" s="99"/>
      <c r="D832" s="105"/>
      <c r="E832" s="105"/>
      <c r="F832" s="105"/>
      <c r="G832" s="105"/>
      <c r="H832" s="105"/>
      <c r="I832" s="105"/>
      <c r="J832" s="105"/>
      <c r="K832" s="105"/>
      <c r="L832" s="105"/>
      <c r="M832" s="109"/>
      <c r="N832" s="105"/>
      <c r="O832" s="105"/>
      <c r="P832" s="105"/>
      <c r="Q832" s="105"/>
      <c r="R832" s="105"/>
      <c r="S832" s="105"/>
    </row>
    <row r="833" spans="2:19" s="104" customFormat="1" ht="15" customHeight="1" x14ac:dyDescent="0.2">
      <c r="B833" s="105"/>
      <c r="C833" s="99"/>
      <c r="D833" s="105"/>
      <c r="E833" s="105"/>
      <c r="F833" s="105"/>
      <c r="G833" s="105"/>
      <c r="H833" s="105"/>
      <c r="I833" s="105"/>
      <c r="J833" s="105"/>
      <c r="K833" s="105"/>
      <c r="L833" s="105"/>
      <c r="M833" s="109"/>
      <c r="N833" s="105"/>
      <c r="O833" s="105"/>
      <c r="P833" s="105"/>
      <c r="Q833" s="105"/>
      <c r="R833" s="105"/>
      <c r="S833" s="105"/>
    </row>
    <row r="834" spans="2:19" s="104" customFormat="1" ht="15" customHeight="1" x14ac:dyDescent="0.2">
      <c r="B834" s="105"/>
      <c r="C834" s="99"/>
      <c r="D834" s="105"/>
      <c r="E834" s="105"/>
      <c r="F834" s="105"/>
      <c r="G834" s="105"/>
      <c r="H834" s="105"/>
      <c r="I834" s="105"/>
      <c r="J834" s="105"/>
      <c r="K834" s="105"/>
      <c r="L834" s="105"/>
      <c r="M834" s="109"/>
      <c r="N834" s="105"/>
      <c r="O834" s="105"/>
      <c r="P834" s="105"/>
      <c r="Q834" s="105"/>
      <c r="R834" s="105"/>
      <c r="S834" s="105"/>
    </row>
    <row r="835" spans="2:19" s="104" customFormat="1" ht="15" customHeight="1" x14ac:dyDescent="0.2">
      <c r="B835" s="105"/>
      <c r="C835" s="99"/>
      <c r="D835" s="105"/>
      <c r="E835" s="105"/>
      <c r="F835" s="105"/>
      <c r="G835" s="105"/>
      <c r="H835" s="105"/>
      <c r="I835" s="105"/>
      <c r="J835" s="105"/>
      <c r="K835" s="105"/>
      <c r="L835" s="105"/>
      <c r="M835" s="109"/>
      <c r="N835" s="105"/>
      <c r="O835" s="105"/>
      <c r="P835" s="105"/>
      <c r="Q835" s="105"/>
      <c r="R835" s="105"/>
      <c r="S835" s="105"/>
    </row>
    <row r="836" spans="2:19" s="104" customFormat="1" ht="15" customHeight="1" x14ac:dyDescent="0.2">
      <c r="B836" s="105"/>
      <c r="C836" s="99"/>
      <c r="D836" s="105"/>
      <c r="E836" s="105"/>
      <c r="F836" s="105"/>
      <c r="G836" s="105"/>
      <c r="H836" s="105"/>
      <c r="I836" s="105"/>
      <c r="J836" s="105"/>
      <c r="K836" s="105"/>
      <c r="L836" s="105"/>
      <c r="M836" s="109"/>
      <c r="N836" s="105"/>
      <c r="O836" s="105"/>
      <c r="P836" s="105"/>
      <c r="Q836" s="105"/>
      <c r="R836" s="105"/>
      <c r="S836" s="105"/>
    </row>
    <row r="837" spans="2:19" s="104" customFormat="1" ht="15" customHeight="1" x14ac:dyDescent="0.2">
      <c r="B837" s="105"/>
      <c r="C837" s="99"/>
      <c r="D837" s="105"/>
      <c r="E837" s="105"/>
      <c r="F837" s="105"/>
      <c r="G837" s="105"/>
      <c r="H837" s="105"/>
      <c r="I837" s="105"/>
      <c r="J837" s="105"/>
      <c r="K837" s="105"/>
      <c r="L837" s="105"/>
      <c r="M837" s="109"/>
      <c r="N837" s="105"/>
      <c r="O837" s="105"/>
      <c r="P837" s="105"/>
      <c r="Q837" s="105"/>
      <c r="R837" s="105"/>
      <c r="S837" s="105"/>
    </row>
    <row r="838" spans="2:19" s="104" customFormat="1" ht="15" customHeight="1" x14ac:dyDescent="0.2">
      <c r="B838" s="105"/>
      <c r="C838" s="99"/>
      <c r="D838" s="105"/>
      <c r="E838" s="105"/>
      <c r="F838" s="105"/>
      <c r="G838" s="105"/>
      <c r="H838" s="105"/>
      <c r="I838" s="105"/>
      <c r="J838" s="105"/>
      <c r="K838" s="105"/>
      <c r="L838" s="105"/>
      <c r="M838" s="109"/>
      <c r="N838" s="105"/>
      <c r="O838" s="105"/>
      <c r="P838" s="105"/>
      <c r="Q838" s="105"/>
      <c r="R838" s="105"/>
      <c r="S838" s="105"/>
    </row>
    <row r="839" spans="2:19" s="104" customFormat="1" ht="15" customHeight="1" x14ac:dyDescent="0.2">
      <c r="B839" s="105"/>
      <c r="C839" s="99"/>
      <c r="D839" s="105"/>
      <c r="E839" s="105"/>
      <c r="F839" s="105"/>
      <c r="G839" s="105"/>
      <c r="H839" s="105"/>
      <c r="I839" s="105"/>
      <c r="J839" s="105"/>
      <c r="K839" s="105"/>
      <c r="L839" s="105"/>
      <c r="M839" s="109"/>
      <c r="N839" s="105"/>
      <c r="O839" s="105"/>
      <c r="P839" s="105"/>
      <c r="Q839" s="105"/>
      <c r="R839" s="105"/>
      <c r="S839" s="105"/>
    </row>
    <row r="840" spans="2:19" s="104" customFormat="1" ht="15" customHeight="1" x14ac:dyDescent="0.2">
      <c r="B840" s="105"/>
      <c r="C840" s="99"/>
      <c r="D840" s="105"/>
      <c r="E840" s="105"/>
      <c r="F840" s="105"/>
      <c r="G840" s="105"/>
      <c r="H840" s="105"/>
      <c r="I840" s="105"/>
      <c r="J840" s="105"/>
      <c r="K840" s="105"/>
      <c r="L840" s="105"/>
      <c r="M840" s="109"/>
      <c r="N840" s="105"/>
      <c r="O840" s="105"/>
      <c r="P840" s="105"/>
      <c r="Q840" s="105"/>
      <c r="R840" s="105"/>
      <c r="S840" s="105"/>
    </row>
    <row r="841" spans="2:19" s="104" customFormat="1" ht="15" customHeight="1" x14ac:dyDescent="0.2">
      <c r="B841" s="105"/>
      <c r="C841" s="99"/>
      <c r="D841" s="105"/>
      <c r="E841" s="105"/>
      <c r="F841" s="105"/>
      <c r="G841" s="105"/>
      <c r="H841" s="105"/>
      <c r="I841" s="105"/>
      <c r="J841" s="105"/>
      <c r="K841" s="105"/>
      <c r="L841" s="105"/>
      <c r="M841" s="109"/>
      <c r="N841" s="105"/>
      <c r="O841" s="105"/>
      <c r="P841" s="105"/>
      <c r="Q841" s="105"/>
      <c r="R841" s="105"/>
      <c r="S841" s="105"/>
    </row>
    <row r="842" spans="2:19" s="104" customFormat="1" ht="15" customHeight="1" x14ac:dyDescent="0.2">
      <c r="B842" s="105"/>
      <c r="C842" s="99"/>
      <c r="D842" s="105"/>
      <c r="E842" s="105"/>
      <c r="F842" s="105"/>
      <c r="G842" s="105"/>
      <c r="H842" s="105"/>
      <c r="I842" s="105"/>
      <c r="J842" s="105"/>
      <c r="K842" s="105"/>
      <c r="L842" s="105"/>
      <c r="M842" s="109"/>
      <c r="N842" s="105"/>
      <c r="O842" s="105"/>
      <c r="P842" s="105"/>
      <c r="Q842" s="105"/>
      <c r="R842" s="105"/>
      <c r="S842" s="105"/>
    </row>
    <row r="843" spans="2:19" s="104" customFormat="1" ht="15" customHeight="1" x14ac:dyDescent="0.2">
      <c r="B843" s="105"/>
      <c r="C843" s="99"/>
      <c r="D843" s="105"/>
      <c r="E843" s="105"/>
      <c r="F843" s="105"/>
      <c r="G843" s="105"/>
      <c r="H843" s="105"/>
      <c r="I843" s="105"/>
      <c r="J843" s="105"/>
      <c r="K843" s="105"/>
      <c r="L843" s="105"/>
      <c r="M843" s="109"/>
      <c r="N843" s="105"/>
      <c r="O843" s="105"/>
      <c r="P843" s="105"/>
      <c r="Q843" s="105"/>
      <c r="R843" s="105"/>
      <c r="S843" s="105"/>
    </row>
    <row r="844" spans="2:19" s="104" customFormat="1" ht="15" customHeight="1" x14ac:dyDescent="0.2">
      <c r="B844" s="105"/>
      <c r="C844" s="99"/>
      <c r="D844" s="105"/>
      <c r="E844" s="105"/>
      <c r="F844" s="105"/>
      <c r="G844" s="105"/>
      <c r="H844" s="105"/>
      <c r="I844" s="105"/>
      <c r="J844" s="105"/>
      <c r="K844" s="105"/>
      <c r="L844" s="105"/>
      <c r="M844" s="109"/>
      <c r="N844" s="105"/>
      <c r="O844" s="105"/>
      <c r="P844" s="105"/>
      <c r="Q844" s="105"/>
      <c r="R844" s="105"/>
      <c r="S844" s="105"/>
    </row>
    <row r="845" spans="2:19" s="104" customFormat="1" ht="15" customHeight="1" x14ac:dyDescent="0.2">
      <c r="B845" s="105"/>
      <c r="C845" s="99"/>
      <c r="D845" s="105"/>
      <c r="E845" s="105"/>
      <c r="F845" s="105"/>
      <c r="G845" s="105"/>
      <c r="H845" s="105"/>
      <c r="I845" s="105"/>
      <c r="J845" s="105"/>
      <c r="K845" s="105"/>
      <c r="L845" s="105"/>
      <c r="M845" s="109"/>
      <c r="N845" s="105"/>
      <c r="O845" s="105"/>
      <c r="P845" s="105"/>
      <c r="Q845" s="105"/>
      <c r="R845" s="105"/>
      <c r="S845" s="105"/>
    </row>
  </sheetData>
  <autoFilter ref="M8:M228">
    <filterColumn colId="0">
      <filters>
        <filter val="1"/>
      </filters>
    </filterColumn>
  </autoFilter>
  <mergeCells count="65">
    <mergeCell ref="C9:C19"/>
    <mergeCell ref="D9:D19"/>
    <mergeCell ref="E9:F19"/>
    <mergeCell ref="C5:C7"/>
    <mergeCell ref="D5:D7"/>
    <mergeCell ref="E5:F7"/>
    <mergeCell ref="G5:G7"/>
    <mergeCell ref="H6:H7"/>
    <mergeCell ref="C20:C30"/>
    <mergeCell ref="D20:D30"/>
    <mergeCell ref="E20:F30"/>
    <mergeCell ref="C31:C41"/>
    <mergeCell ref="D31:D41"/>
    <mergeCell ref="E31:F41"/>
    <mergeCell ref="C42:C52"/>
    <mergeCell ref="D42:D52"/>
    <mergeCell ref="E42:F52"/>
    <mergeCell ref="C53:C63"/>
    <mergeCell ref="D53:D63"/>
    <mergeCell ref="E53:F63"/>
    <mergeCell ref="C64:C74"/>
    <mergeCell ref="D64:D74"/>
    <mergeCell ref="E64:F74"/>
    <mergeCell ref="C75:C85"/>
    <mergeCell ref="D75:D85"/>
    <mergeCell ref="E75:F85"/>
    <mergeCell ref="C86:C96"/>
    <mergeCell ref="D86:D96"/>
    <mergeCell ref="E86:F96"/>
    <mergeCell ref="C97:C107"/>
    <mergeCell ref="D97:D107"/>
    <mergeCell ref="E97:F107"/>
    <mergeCell ref="C108:C118"/>
    <mergeCell ref="D108:D118"/>
    <mergeCell ref="E108:F118"/>
    <mergeCell ref="C119:C129"/>
    <mergeCell ref="D119:D129"/>
    <mergeCell ref="E119:F129"/>
    <mergeCell ref="C130:C140"/>
    <mergeCell ref="D130:D140"/>
    <mergeCell ref="E130:F140"/>
    <mergeCell ref="C141:C151"/>
    <mergeCell ref="D141:D151"/>
    <mergeCell ref="E141:F151"/>
    <mergeCell ref="C152:C162"/>
    <mergeCell ref="D152:D162"/>
    <mergeCell ref="E152:F162"/>
    <mergeCell ref="C163:C173"/>
    <mergeCell ref="D163:D173"/>
    <mergeCell ref="E163:F173"/>
    <mergeCell ref="C174:C184"/>
    <mergeCell ref="D174:D184"/>
    <mergeCell ref="E174:F184"/>
    <mergeCell ref="C185:C195"/>
    <mergeCell ref="D185:D195"/>
    <mergeCell ref="E185:F195"/>
    <mergeCell ref="C218:C228"/>
    <mergeCell ref="D218:D228"/>
    <mergeCell ref="E218:F228"/>
    <mergeCell ref="C196:C206"/>
    <mergeCell ref="D196:D206"/>
    <mergeCell ref="E196:F206"/>
    <mergeCell ref="C207:C217"/>
    <mergeCell ref="D207:D217"/>
    <mergeCell ref="E207:F217"/>
  </mergeCells>
  <conditionalFormatting sqref="C75:C85 C218">
    <cfRule type="expression" dxfId="177" priority="55" stopIfTrue="1">
      <formula>$N75=1</formula>
    </cfRule>
    <cfRule type="expression" dxfId="176" priority="56">
      <formula>$C75=$C64</formula>
    </cfRule>
    <cfRule type="expression" dxfId="175" priority="57">
      <formula>$N86=1</formula>
    </cfRule>
  </conditionalFormatting>
  <conditionalFormatting sqref="C86:C96">
    <cfRule type="expression" dxfId="174" priority="52" stopIfTrue="1">
      <formula>$N86=1</formula>
    </cfRule>
    <cfRule type="expression" dxfId="173" priority="53">
      <formula>$C86=$C75</formula>
    </cfRule>
    <cfRule type="expression" dxfId="172" priority="54">
      <formula>$N97=1</formula>
    </cfRule>
  </conditionalFormatting>
  <conditionalFormatting sqref="C97:C107">
    <cfRule type="expression" dxfId="171" priority="49" stopIfTrue="1">
      <formula>$N97=1</formula>
    </cfRule>
    <cfRule type="expression" dxfId="170" priority="50">
      <formula>$C97=$C86</formula>
    </cfRule>
    <cfRule type="expression" dxfId="169" priority="51">
      <formula>$N108=1</formula>
    </cfRule>
  </conditionalFormatting>
  <conditionalFormatting sqref="C108:C118">
    <cfRule type="expression" dxfId="168" priority="46" stopIfTrue="1">
      <formula>$N108=1</formula>
    </cfRule>
    <cfRule type="expression" dxfId="167" priority="47">
      <formula>$C108=$C97</formula>
    </cfRule>
    <cfRule type="expression" dxfId="166" priority="48">
      <formula>$N119=1</formula>
    </cfRule>
  </conditionalFormatting>
  <conditionalFormatting sqref="C119:C129">
    <cfRule type="expression" dxfId="165" priority="43" stopIfTrue="1">
      <formula>$N119=1</formula>
    </cfRule>
    <cfRule type="expression" dxfId="164" priority="44">
      <formula>$C119=$C108</formula>
    </cfRule>
    <cfRule type="expression" dxfId="163" priority="45">
      <formula>$N130=1</formula>
    </cfRule>
  </conditionalFormatting>
  <conditionalFormatting sqref="C130:C140">
    <cfRule type="expression" dxfId="162" priority="40" stopIfTrue="1">
      <formula>$N130=1</formula>
    </cfRule>
    <cfRule type="expression" dxfId="161" priority="41">
      <formula>$C130=$C119</formula>
    </cfRule>
    <cfRule type="expression" dxfId="160" priority="42">
      <formula>$N141=1</formula>
    </cfRule>
  </conditionalFormatting>
  <conditionalFormatting sqref="C141:C151">
    <cfRule type="expression" dxfId="159" priority="37" stopIfTrue="1">
      <formula>$N141=1</formula>
    </cfRule>
    <cfRule type="expression" dxfId="158" priority="38">
      <formula>$C141=$C130</formula>
    </cfRule>
    <cfRule type="expression" dxfId="157" priority="39">
      <formula>$N152=1</formula>
    </cfRule>
  </conditionalFormatting>
  <conditionalFormatting sqref="C152:C162">
    <cfRule type="expression" dxfId="156" priority="34" stopIfTrue="1">
      <formula>$N152=1</formula>
    </cfRule>
    <cfRule type="expression" dxfId="155" priority="35">
      <formula>$C152=$C141</formula>
    </cfRule>
    <cfRule type="expression" dxfId="154" priority="36">
      <formula>$N163=1</formula>
    </cfRule>
  </conditionalFormatting>
  <conditionalFormatting sqref="C163:C173">
    <cfRule type="expression" dxfId="153" priority="31" stopIfTrue="1">
      <formula>$N163=1</formula>
    </cfRule>
    <cfRule type="expression" dxfId="152" priority="32">
      <formula>$C163=$C152</formula>
    </cfRule>
    <cfRule type="expression" dxfId="151" priority="33">
      <formula>$N174=1</formula>
    </cfRule>
  </conditionalFormatting>
  <conditionalFormatting sqref="C174:C184">
    <cfRule type="expression" dxfId="150" priority="28" stopIfTrue="1">
      <formula>$N174=1</formula>
    </cfRule>
    <cfRule type="expression" dxfId="149" priority="29">
      <formula>$C174=$C163</formula>
    </cfRule>
    <cfRule type="expression" dxfId="148" priority="30">
      <formula>$N185=1</formula>
    </cfRule>
  </conditionalFormatting>
  <conditionalFormatting sqref="C185:C195">
    <cfRule type="expression" dxfId="147" priority="25" stopIfTrue="1">
      <formula>$N185=1</formula>
    </cfRule>
    <cfRule type="expression" dxfId="146" priority="26">
      <formula>$C185=$C174</formula>
    </cfRule>
    <cfRule type="expression" dxfId="145" priority="27">
      <formula>$N196=1</formula>
    </cfRule>
  </conditionalFormatting>
  <conditionalFormatting sqref="C196:C206">
    <cfRule type="expression" dxfId="144" priority="22" stopIfTrue="1">
      <formula>$N196=1</formula>
    </cfRule>
    <cfRule type="expression" dxfId="143" priority="23">
      <formula>$C196=$C185</formula>
    </cfRule>
    <cfRule type="expression" dxfId="142" priority="24">
      <formula>$N207=1</formula>
    </cfRule>
  </conditionalFormatting>
  <conditionalFormatting sqref="C207:C217">
    <cfRule type="expression" dxfId="141" priority="19" stopIfTrue="1">
      <formula>$N207=1</formula>
    </cfRule>
    <cfRule type="expression" dxfId="140" priority="20">
      <formula>$C207=$C196</formula>
    </cfRule>
    <cfRule type="expression" dxfId="139" priority="21">
      <formula>$N218=1</formula>
    </cfRule>
  </conditionalFormatting>
  <conditionalFormatting sqref="C20:C30">
    <cfRule type="expression" dxfId="138" priority="13" stopIfTrue="1">
      <formula>$N20=1</formula>
    </cfRule>
    <cfRule type="expression" dxfId="137" priority="14">
      <formula>$C20=$C9</formula>
    </cfRule>
    <cfRule type="expression" dxfId="136" priority="15">
      <formula>$N31=1</formula>
    </cfRule>
  </conditionalFormatting>
  <conditionalFormatting sqref="C31:C41">
    <cfRule type="expression" dxfId="135" priority="10" stopIfTrue="1">
      <formula>$N31=1</formula>
    </cfRule>
    <cfRule type="expression" dxfId="134" priority="11">
      <formula>$C31=$C20</formula>
    </cfRule>
    <cfRule type="expression" dxfId="133" priority="12">
      <formula>$N42=1</formula>
    </cfRule>
  </conditionalFormatting>
  <conditionalFormatting sqref="C42:C52">
    <cfRule type="expression" dxfId="132" priority="7" stopIfTrue="1">
      <formula>$N42=1</formula>
    </cfRule>
    <cfRule type="expression" dxfId="131" priority="8">
      <formula>$C42=$C31</formula>
    </cfRule>
    <cfRule type="expression" dxfId="130" priority="9">
      <formula>$N53=1</formula>
    </cfRule>
  </conditionalFormatting>
  <conditionalFormatting sqref="C53:C63">
    <cfRule type="expression" dxfId="129" priority="4" stopIfTrue="1">
      <formula>$N53=1</formula>
    </cfRule>
    <cfRule type="expression" dxfId="128" priority="5">
      <formula>$C53=$C42</formula>
    </cfRule>
    <cfRule type="expression" dxfId="127" priority="6">
      <formula>$N64=1</formula>
    </cfRule>
  </conditionalFormatting>
  <conditionalFormatting sqref="C64:C74">
    <cfRule type="expression" dxfId="126" priority="1" stopIfTrue="1">
      <formula>$N64=1</formula>
    </cfRule>
    <cfRule type="expression" dxfId="125" priority="2">
      <formula>$C64=$C53</formula>
    </cfRule>
    <cfRule type="expression" dxfId="124" priority="3">
      <formula>$N75=1</formula>
    </cfRule>
  </conditionalFormatting>
  <conditionalFormatting sqref="C224:C228">
    <cfRule type="expression" dxfId="123" priority="70" stopIfTrue="1">
      <formula>$N224=1</formula>
    </cfRule>
    <cfRule type="expression" dxfId="122" priority="71">
      <formula>$C224=$C213</formula>
    </cfRule>
    <cfRule type="expression" dxfId="121" priority="72">
      <formula>$N230=1</formula>
    </cfRule>
  </conditionalFormatting>
  <conditionalFormatting sqref="C219:C223">
    <cfRule type="expression" dxfId="120" priority="73" stopIfTrue="1">
      <formula>$N219=1</formula>
    </cfRule>
    <cfRule type="expression" dxfId="119" priority="74">
      <formula>$C219=$C208</formula>
    </cfRule>
    <cfRule type="expression" dxfId="118" priority="75">
      <formula>#REF!=1</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rowBreaks count="1" manualBreakCount="1">
    <brk id="30" min="1"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'I:\B03\CD - INTERGOV. POLICY\1.  Cross cutting\Division of Revenue-DORA_Pre Publication\2021\Schedules and Annexures\[2021 MTEF DoR Bill Schedules and Annexures.xlsm]Settings'!#REF!</xm:f>
          </x14:formula1>
          <xm:sqref>G9:G18 G20:G29 G31:G40 G42:G51 G53:G62 G64:G73 G75:G84 G86:G95 G97:G106 G108:G117 G119:G128 G130:G139 G141:G150 G152:G161 G163:G172 G174:G183 G185:G194 G196:G205 G207:G216 G218:G227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filterMode="1">
    <tabColor rgb="FFFFFF00"/>
  </sheetPr>
  <dimension ref="A1:S829"/>
  <sheetViews>
    <sheetView showGridLines="0" view="pageBreakPreview" topLeftCell="A163" zoomScale="70" zoomScaleNormal="100" zoomScaleSheetLayoutView="70" workbookViewId="0">
      <selection activeCell="H181" sqref="H181"/>
    </sheetView>
  </sheetViews>
  <sheetFormatPr defaultColWidth="9.28515625" defaultRowHeight="12.75" x14ac:dyDescent="0.2"/>
  <cols>
    <col min="1" max="1" width="9.28515625" style="104"/>
    <col min="2" max="2" width="2.7109375" style="105" customWidth="1"/>
    <col min="3" max="3" width="22.7109375" style="99" customWidth="1"/>
    <col min="4" max="4" width="32.7109375" style="105" customWidth="1"/>
    <col min="5" max="5" width="63" style="105" customWidth="1"/>
    <col min="6" max="6" width="32.7109375" style="105" customWidth="1"/>
    <col min="7" max="7" width="17.7109375" style="105" customWidth="1"/>
    <col min="8" max="10" width="12.7109375" style="105" customWidth="1"/>
    <col min="11" max="11" width="2.7109375" style="105" customWidth="1"/>
    <col min="12" max="12" width="0" style="105" hidden="1" customWidth="1"/>
    <col min="13" max="13" width="9.28515625" style="109" hidden="1" customWidth="1"/>
    <col min="14" max="19" width="9.28515625" style="105" hidden="1" customWidth="1"/>
    <col min="20" max="24" width="0" style="105" hidden="1" customWidth="1"/>
    <col min="25" max="16384" width="9.28515625" style="105"/>
  </cols>
  <sheetData>
    <row r="1" spans="1:19" s="92" customFormat="1" ht="15" customHeight="1" x14ac:dyDescent="0.25">
      <c r="A1" s="91"/>
      <c r="C1" s="93" t="s">
        <v>79</v>
      </c>
      <c r="D1" s="93"/>
      <c r="E1" s="93"/>
      <c r="F1" s="93"/>
      <c r="G1" s="93"/>
      <c r="H1" s="93"/>
      <c r="I1" s="93"/>
      <c r="J1" s="93"/>
      <c r="M1" s="97"/>
    </row>
    <row r="2" spans="1:19" s="92" customFormat="1" ht="15" customHeight="1" x14ac:dyDescent="0.25">
      <c r="A2" s="91"/>
      <c r="M2" s="97"/>
    </row>
    <row r="3" spans="1:19" s="92" customFormat="1" ht="15" customHeight="1" x14ac:dyDescent="0.25">
      <c r="A3" s="91"/>
      <c r="C3" s="93" t="s">
        <v>80</v>
      </c>
      <c r="D3" s="93"/>
      <c r="E3" s="93"/>
      <c r="F3" s="93"/>
      <c r="G3" s="93"/>
      <c r="H3" s="93"/>
      <c r="I3" s="93"/>
      <c r="J3" s="93"/>
      <c r="M3" s="97"/>
    </row>
    <row r="4" spans="1:19" s="92" customFormat="1" ht="15" customHeight="1" x14ac:dyDescent="0.25">
      <c r="A4" s="91"/>
      <c r="M4" s="97"/>
    </row>
    <row r="5" spans="1:19" s="99" customFormat="1" ht="18" customHeight="1" x14ac:dyDescent="0.2">
      <c r="A5" s="98"/>
      <c r="C5" s="196" t="s">
        <v>62</v>
      </c>
      <c r="D5" s="199" t="s">
        <v>63</v>
      </c>
      <c r="E5" s="199" t="s">
        <v>64</v>
      </c>
      <c r="F5" s="199" t="s">
        <v>65</v>
      </c>
      <c r="G5" s="199" t="s">
        <v>17</v>
      </c>
      <c r="H5" s="100" t="s">
        <v>3</v>
      </c>
      <c r="I5" s="101" t="s">
        <v>4</v>
      </c>
      <c r="J5" s="102"/>
      <c r="M5" s="103"/>
    </row>
    <row r="6" spans="1:19" s="99" customFormat="1" ht="18" customHeight="1" x14ac:dyDescent="0.2">
      <c r="A6" s="98"/>
      <c r="C6" s="197"/>
      <c r="D6" s="200"/>
      <c r="E6" s="200"/>
      <c r="F6" s="200"/>
      <c r="G6" s="200"/>
      <c r="H6" s="174" t="str">
        <f>LEFT([1]Settings!$AB$2,4)+1 &amp; "/" &amp; RIGHT([1]Settings!$AB$2,2)+1</f>
        <v>2021/22</v>
      </c>
      <c r="I6" s="7" t="s">
        <v>5</v>
      </c>
      <c r="J6" s="7"/>
      <c r="M6" s="103"/>
    </row>
    <row r="7" spans="1:19" s="99" customFormat="1" ht="18" customHeight="1" x14ac:dyDescent="0.2">
      <c r="A7" s="98"/>
      <c r="C7" s="198"/>
      <c r="D7" s="201"/>
      <c r="E7" s="201"/>
      <c r="F7" s="201"/>
      <c r="G7" s="201"/>
      <c r="H7" s="176"/>
      <c r="I7" s="8" t="str">
        <f>LEFT([1]Settings!$AB$2,4)+2 &amp; "/" &amp; RIGHT([1]Settings!$AB$2,2)+2</f>
        <v>2022/23</v>
      </c>
      <c r="J7" s="8" t="str">
        <f>LEFT([1]Settings!$AB$2,4)+3 &amp; "/" &amp; RIGHT([1]Settings!$AB$2,2)+3</f>
        <v>2023/24</v>
      </c>
      <c r="M7" s="103"/>
    </row>
    <row r="8" spans="1:19" ht="15" customHeight="1" x14ac:dyDescent="0.2">
      <c r="C8" s="106"/>
      <c r="D8" s="107"/>
      <c r="E8" s="107"/>
      <c r="F8" s="107"/>
      <c r="G8" s="107"/>
      <c r="H8" s="108" t="s">
        <v>6</v>
      </c>
      <c r="I8" s="108" t="s">
        <v>6</v>
      </c>
      <c r="J8" s="108" t="s">
        <v>6</v>
      </c>
      <c r="M8" s="109" t="s">
        <v>33</v>
      </c>
      <c r="N8" s="105" t="s">
        <v>66</v>
      </c>
      <c r="O8" s="105" t="s">
        <v>67</v>
      </c>
    </row>
    <row r="9" spans="1:19" ht="15" customHeight="1" x14ac:dyDescent="0.2">
      <c r="A9" s="104">
        <v>1</v>
      </c>
      <c r="C9" s="192" t="s">
        <v>678</v>
      </c>
      <c r="D9" s="188" t="s">
        <v>679</v>
      </c>
      <c r="E9" s="188" t="s">
        <v>680</v>
      </c>
      <c r="F9" s="188" t="s">
        <v>681</v>
      </c>
      <c r="G9" s="110" t="s">
        <v>18</v>
      </c>
      <c r="H9" s="68">
        <v>246610</v>
      </c>
      <c r="I9" s="68">
        <v>251233</v>
      </c>
      <c r="J9" s="68">
        <v>255336</v>
      </c>
      <c r="M9" s="109">
        <f>IF(LEN(D9)&gt;2,1,0)</f>
        <v>1</v>
      </c>
      <c r="N9" s="105">
        <v>1</v>
      </c>
      <c r="O9" s="105" t="str">
        <f>IFERROR(INDEX([1]Settings!$AE$4:$BF$200,MATCH($A9,[1]Settings!$AL$4:$AL$200,0),1),"")</f>
        <v>Comprehensive Agricultural Support Programme Grant</v>
      </c>
      <c r="Q9" s="109">
        <v>1</v>
      </c>
      <c r="R9" s="109" t="str">
        <f>IFERROR(LOWER(RIGHT(LEFT(ADDRESS(1,Q9),2))),"")</f>
        <v>a</v>
      </c>
      <c r="S9" s="109">
        <f>IF(Q9&gt;1,1,IF(Q20&gt;1,1,0))</f>
        <v>1</v>
      </c>
    </row>
    <row r="10" spans="1:19" x14ac:dyDescent="0.2">
      <c r="C10" s="192"/>
      <c r="D10" s="188"/>
      <c r="E10" s="188" t="s">
        <v>662</v>
      </c>
      <c r="F10" s="188"/>
      <c r="G10" s="110" t="s">
        <v>19</v>
      </c>
      <c r="H10" s="68">
        <v>185645</v>
      </c>
      <c r="I10" s="68">
        <v>190375</v>
      </c>
      <c r="J10" s="68">
        <v>193485</v>
      </c>
      <c r="M10" s="109">
        <f>M9</f>
        <v>1</v>
      </c>
    </row>
    <row r="11" spans="1:19" x14ac:dyDescent="0.2">
      <c r="C11" s="192"/>
      <c r="D11" s="188"/>
      <c r="E11" s="188" t="s">
        <v>662</v>
      </c>
      <c r="F11" s="188"/>
      <c r="G11" s="110" t="s">
        <v>20</v>
      </c>
      <c r="H11" s="68">
        <v>99113</v>
      </c>
      <c r="I11" s="68">
        <v>101359</v>
      </c>
      <c r="J11" s="68">
        <v>103014</v>
      </c>
      <c r="M11" s="109">
        <f t="shared" ref="M11:M16" si="0">M10</f>
        <v>1</v>
      </c>
    </row>
    <row r="12" spans="1:19" x14ac:dyDescent="0.2">
      <c r="C12" s="192"/>
      <c r="D12" s="188"/>
      <c r="E12" s="188" t="s">
        <v>662</v>
      </c>
      <c r="F12" s="188"/>
      <c r="G12" s="110" t="s">
        <v>21</v>
      </c>
      <c r="H12" s="68">
        <v>214053</v>
      </c>
      <c r="I12" s="68">
        <v>218604</v>
      </c>
      <c r="J12" s="68">
        <v>222175</v>
      </c>
      <c r="M12" s="109">
        <f t="shared" si="0"/>
        <v>1</v>
      </c>
    </row>
    <row r="13" spans="1:19" x14ac:dyDescent="0.2">
      <c r="C13" s="192"/>
      <c r="D13" s="188"/>
      <c r="E13" s="188" t="s">
        <v>662</v>
      </c>
      <c r="F13" s="188"/>
      <c r="G13" s="110" t="s">
        <v>22</v>
      </c>
      <c r="H13" s="68">
        <v>233511</v>
      </c>
      <c r="I13" s="68">
        <v>237816</v>
      </c>
      <c r="J13" s="68">
        <v>241700</v>
      </c>
      <c r="M13" s="109">
        <f t="shared" si="0"/>
        <v>1</v>
      </c>
    </row>
    <row r="14" spans="1:19" x14ac:dyDescent="0.2">
      <c r="C14" s="192"/>
      <c r="D14" s="188"/>
      <c r="E14" s="188" t="s">
        <v>662</v>
      </c>
      <c r="F14" s="188"/>
      <c r="G14" s="110" t="s">
        <v>23</v>
      </c>
      <c r="H14" s="68">
        <v>161005</v>
      </c>
      <c r="I14" s="68">
        <v>165034</v>
      </c>
      <c r="J14" s="68">
        <v>167729</v>
      </c>
      <c r="M14" s="109">
        <f t="shared" si="0"/>
        <v>1</v>
      </c>
    </row>
    <row r="15" spans="1:19" x14ac:dyDescent="0.2">
      <c r="C15" s="192"/>
      <c r="D15" s="188"/>
      <c r="E15" s="188" t="s">
        <v>662</v>
      </c>
      <c r="F15" s="188"/>
      <c r="G15" s="110" t="s">
        <v>24</v>
      </c>
      <c r="H15" s="68">
        <v>120382</v>
      </c>
      <c r="I15" s="68">
        <v>122803</v>
      </c>
      <c r="J15" s="68">
        <v>124811</v>
      </c>
      <c r="M15" s="109">
        <f t="shared" si="0"/>
        <v>1</v>
      </c>
    </row>
    <row r="16" spans="1:19" x14ac:dyDescent="0.2">
      <c r="C16" s="192"/>
      <c r="D16" s="188"/>
      <c r="E16" s="188" t="s">
        <v>662</v>
      </c>
      <c r="F16" s="188"/>
      <c r="G16" s="110" t="s">
        <v>25</v>
      </c>
      <c r="H16" s="68">
        <v>180488</v>
      </c>
      <c r="I16" s="68">
        <v>185123</v>
      </c>
      <c r="J16" s="68">
        <v>188147</v>
      </c>
      <c r="M16" s="109">
        <f t="shared" si="0"/>
        <v>1</v>
      </c>
    </row>
    <row r="17" spans="1:19" x14ac:dyDescent="0.2">
      <c r="C17" s="192"/>
      <c r="D17" s="188"/>
      <c r="E17" s="188" t="s">
        <v>662</v>
      </c>
      <c r="F17" s="188"/>
      <c r="G17" s="110" t="s">
        <v>26</v>
      </c>
      <c r="H17" s="68">
        <v>116753</v>
      </c>
      <c r="I17" s="68">
        <v>119697</v>
      </c>
      <c r="J17" s="68">
        <v>121652</v>
      </c>
      <c r="M17" s="109">
        <f>M16</f>
        <v>1</v>
      </c>
    </row>
    <row r="18" spans="1:19" hidden="1" x14ac:dyDescent="0.2">
      <c r="C18" s="192"/>
      <c r="D18" s="188"/>
      <c r="E18" s="188" t="s">
        <v>662</v>
      </c>
      <c r="F18" s="188"/>
      <c r="G18" s="110" t="s">
        <v>27</v>
      </c>
      <c r="H18" s="78">
        <v>0</v>
      </c>
      <c r="I18" s="78">
        <v>0</v>
      </c>
      <c r="J18" s="78">
        <v>0</v>
      </c>
      <c r="M18" s="109">
        <f>IF(SUM(H18:J18)=0,0,1)</f>
        <v>0</v>
      </c>
    </row>
    <row r="19" spans="1:19" x14ac:dyDescent="0.2">
      <c r="C19" s="190"/>
      <c r="D19" s="189"/>
      <c r="E19" s="189" t="s">
        <v>662</v>
      </c>
      <c r="F19" s="189"/>
      <c r="G19" s="111" t="s">
        <v>10</v>
      </c>
      <c r="H19" s="112">
        <v>1557560</v>
      </c>
      <c r="I19" s="112">
        <v>1592044</v>
      </c>
      <c r="J19" s="112">
        <v>1618049</v>
      </c>
      <c r="M19" s="109">
        <f>M9</f>
        <v>1</v>
      </c>
    </row>
    <row r="20" spans="1:19" x14ac:dyDescent="0.2">
      <c r="A20" s="104">
        <v>2</v>
      </c>
      <c r="C20" s="186" t="s">
        <v>678</v>
      </c>
      <c r="D20" s="188" t="s">
        <v>682</v>
      </c>
      <c r="E20" s="188" t="s">
        <v>683</v>
      </c>
      <c r="F20" s="188" t="s">
        <v>681</v>
      </c>
      <c r="G20" s="110" t="s">
        <v>18</v>
      </c>
      <c r="H20" s="68">
        <v>74567</v>
      </c>
      <c r="I20" s="68">
        <v>76209</v>
      </c>
      <c r="J20" s="68">
        <v>77482</v>
      </c>
      <c r="M20" s="109">
        <f t="shared" ref="M20" si="1">IF(LEN(D20)&gt;2,1,0)</f>
        <v>1</v>
      </c>
      <c r="O20" s="105" t="str">
        <f>IFERROR(INDEX([1]Settings!$AE$4:$BF$200,MATCH($A20,[1]Settings!$AL$4:$AL$200,0),1),"")</f>
        <v>Ilima/Letsema Projects Grant</v>
      </c>
      <c r="Q20" s="109">
        <f>IF(LEN(C20)&lt;2,0,IF(C20=C9,Q9+1,1))</f>
        <v>2</v>
      </c>
      <c r="R20" s="109" t="str">
        <f>IFERROR(LOWER(RIGHT(LEFT(ADDRESS(1,Q20),2))),"")</f>
        <v>b</v>
      </c>
      <c r="S20" s="109">
        <f>IF(Q20&gt;1,1,IF(Q31&gt;1,1,0))</f>
        <v>1</v>
      </c>
    </row>
    <row r="21" spans="1:19" x14ac:dyDescent="0.2">
      <c r="C21" s="186"/>
      <c r="D21" s="188"/>
      <c r="E21" s="188" t="s">
        <v>662</v>
      </c>
      <c r="F21" s="188"/>
      <c r="G21" s="110" t="s">
        <v>19</v>
      </c>
      <c r="H21" s="68">
        <v>71601</v>
      </c>
      <c r="I21" s="68">
        <v>73178</v>
      </c>
      <c r="J21" s="68">
        <v>74401</v>
      </c>
      <c r="M21" s="109">
        <f t="shared" ref="M21:M83" si="2">M20</f>
        <v>1</v>
      </c>
    </row>
    <row r="22" spans="1:19" x14ac:dyDescent="0.2">
      <c r="C22" s="186"/>
      <c r="D22" s="188"/>
      <c r="E22" s="188" t="s">
        <v>662</v>
      </c>
      <c r="F22" s="188"/>
      <c r="G22" s="110" t="s">
        <v>20</v>
      </c>
      <c r="H22" s="68">
        <v>36459</v>
      </c>
      <c r="I22" s="68">
        <v>37262</v>
      </c>
      <c r="J22" s="68">
        <v>37885</v>
      </c>
      <c r="M22" s="109">
        <f t="shared" si="2"/>
        <v>1</v>
      </c>
    </row>
    <row r="23" spans="1:19" x14ac:dyDescent="0.2">
      <c r="C23" s="186"/>
      <c r="D23" s="188"/>
      <c r="E23" s="188" t="s">
        <v>662</v>
      </c>
      <c r="F23" s="188"/>
      <c r="G23" s="110" t="s">
        <v>21</v>
      </c>
      <c r="H23" s="68">
        <v>73799</v>
      </c>
      <c r="I23" s="68">
        <v>75424</v>
      </c>
      <c r="J23" s="68">
        <v>76685</v>
      </c>
      <c r="M23" s="109">
        <f t="shared" si="2"/>
        <v>1</v>
      </c>
    </row>
    <row r="24" spans="1:19" x14ac:dyDescent="0.2">
      <c r="C24" s="186"/>
      <c r="D24" s="188"/>
      <c r="E24" s="188" t="s">
        <v>662</v>
      </c>
      <c r="F24" s="188"/>
      <c r="G24" s="110" t="s">
        <v>22</v>
      </c>
      <c r="H24" s="68">
        <v>73709</v>
      </c>
      <c r="I24" s="68">
        <v>75333</v>
      </c>
      <c r="J24" s="68">
        <v>76592</v>
      </c>
      <c r="M24" s="109">
        <f t="shared" si="2"/>
        <v>1</v>
      </c>
    </row>
    <row r="25" spans="1:19" x14ac:dyDescent="0.2">
      <c r="C25" s="186"/>
      <c r="D25" s="188"/>
      <c r="E25" s="188" t="s">
        <v>662</v>
      </c>
      <c r="F25" s="188"/>
      <c r="G25" s="110" t="s">
        <v>23</v>
      </c>
      <c r="H25" s="68">
        <v>68980</v>
      </c>
      <c r="I25" s="68">
        <v>70499</v>
      </c>
      <c r="J25" s="68">
        <v>71678</v>
      </c>
      <c r="M25" s="109">
        <f t="shared" si="2"/>
        <v>1</v>
      </c>
    </row>
    <row r="26" spans="1:19" x14ac:dyDescent="0.2">
      <c r="C26" s="186"/>
      <c r="D26" s="188"/>
      <c r="E26" s="188" t="s">
        <v>662</v>
      </c>
      <c r="F26" s="188"/>
      <c r="G26" s="110" t="s">
        <v>24</v>
      </c>
      <c r="H26" s="68">
        <v>68980</v>
      </c>
      <c r="I26" s="68">
        <v>70499</v>
      </c>
      <c r="J26" s="68">
        <v>71677</v>
      </c>
      <c r="M26" s="109">
        <f t="shared" si="2"/>
        <v>1</v>
      </c>
    </row>
    <row r="27" spans="1:19" x14ac:dyDescent="0.2">
      <c r="C27" s="186"/>
      <c r="D27" s="188"/>
      <c r="E27" s="188" t="s">
        <v>662</v>
      </c>
      <c r="F27" s="188"/>
      <c r="G27" s="110" t="s">
        <v>25</v>
      </c>
      <c r="H27" s="68">
        <v>71310</v>
      </c>
      <c r="I27" s="68">
        <v>72881</v>
      </c>
      <c r="J27" s="68">
        <v>74099</v>
      </c>
      <c r="M27" s="109">
        <f t="shared" si="2"/>
        <v>1</v>
      </c>
    </row>
    <row r="28" spans="1:19" x14ac:dyDescent="0.2">
      <c r="C28" s="186"/>
      <c r="D28" s="188"/>
      <c r="E28" s="188" t="s">
        <v>662</v>
      </c>
      <c r="F28" s="188"/>
      <c r="G28" s="110" t="s">
        <v>26</v>
      </c>
      <c r="H28" s="68">
        <v>57721</v>
      </c>
      <c r="I28" s="68">
        <v>58993</v>
      </c>
      <c r="J28" s="68">
        <v>59979</v>
      </c>
      <c r="M28" s="109">
        <f t="shared" si="2"/>
        <v>1</v>
      </c>
    </row>
    <row r="29" spans="1:19" hidden="1" x14ac:dyDescent="0.2">
      <c r="C29" s="186"/>
      <c r="D29" s="188"/>
      <c r="E29" s="188" t="s">
        <v>662</v>
      </c>
      <c r="F29" s="188"/>
      <c r="G29" s="110" t="s">
        <v>27</v>
      </c>
      <c r="H29" s="78">
        <v>0</v>
      </c>
      <c r="I29" s="78">
        <v>0</v>
      </c>
      <c r="J29" s="78">
        <v>0</v>
      </c>
      <c r="M29" s="109">
        <f t="shared" ref="M29" si="3">IF(SUM(H29:J29)=0,0,1)</f>
        <v>0</v>
      </c>
    </row>
    <row r="30" spans="1:19" x14ac:dyDescent="0.2">
      <c r="C30" s="187"/>
      <c r="D30" s="189"/>
      <c r="E30" s="189" t="s">
        <v>662</v>
      </c>
      <c r="F30" s="189"/>
      <c r="G30" s="111" t="s">
        <v>10</v>
      </c>
      <c r="H30" s="112">
        <v>597126</v>
      </c>
      <c r="I30" s="112">
        <v>610278</v>
      </c>
      <c r="J30" s="112">
        <v>620478</v>
      </c>
      <c r="M30" s="109">
        <f t="shared" ref="M30" si="4">M20</f>
        <v>1</v>
      </c>
    </row>
    <row r="31" spans="1:19" x14ac:dyDescent="0.2">
      <c r="A31" s="104">
        <v>3</v>
      </c>
      <c r="C31" s="186" t="s">
        <v>678</v>
      </c>
      <c r="D31" s="191" t="s">
        <v>684</v>
      </c>
      <c r="E31" s="191" t="s">
        <v>685</v>
      </c>
      <c r="F31" s="191" t="s">
        <v>681</v>
      </c>
      <c r="G31" s="107" t="s">
        <v>18</v>
      </c>
      <c r="H31" s="68">
        <v>12513</v>
      </c>
      <c r="I31" s="68">
        <v>12700</v>
      </c>
      <c r="J31" s="68">
        <v>12935</v>
      </c>
      <c r="M31" s="109">
        <f t="shared" ref="M31" si="5">IF(LEN(D31)&gt;2,1,0)</f>
        <v>1</v>
      </c>
      <c r="O31" s="105" t="str">
        <f>IFERROR(INDEX([1]Settings!$AE$4:$BF$200,MATCH($A31,[1]Settings!$AL$4:$AL$200,0),1),"")</f>
        <v>Land Care Programme Grant: Poverty Relief and Infrastructure Development</v>
      </c>
      <c r="Q31" s="109">
        <f>IF(LEN(C31)&lt;2,0,IF(C31=C20,Q20+1,1))</f>
        <v>3</v>
      </c>
      <c r="R31" s="109" t="str">
        <f>IFERROR(LOWER(RIGHT(LEFT(ADDRESS(1,Q31),2))),"")</f>
        <v>c</v>
      </c>
      <c r="S31" s="109">
        <f>IF(Q31&gt;1,1,IF(Q42&gt;1,1,0))</f>
        <v>1</v>
      </c>
    </row>
    <row r="32" spans="1:19" x14ac:dyDescent="0.2">
      <c r="C32" s="186"/>
      <c r="D32" s="188"/>
      <c r="E32" s="188" t="s">
        <v>662</v>
      </c>
      <c r="F32" s="188"/>
      <c r="G32" s="110" t="s">
        <v>19</v>
      </c>
      <c r="H32" s="68">
        <v>8366</v>
      </c>
      <c r="I32" s="68">
        <v>8516</v>
      </c>
      <c r="J32" s="68">
        <v>8616</v>
      </c>
      <c r="M32" s="109">
        <f t="shared" ref="M32" si="6">M31</f>
        <v>1</v>
      </c>
    </row>
    <row r="33" spans="1:19" x14ac:dyDescent="0.2">
      <c r="C33" s="186"/>
      <c r="D33" s="188"/>
      <c r="E33" s="188" t="s">
        <v>662</v>
      </c>
      <c r="F33" s="188"/>
      <c r="G33" s="110" t="s">
        <v>20</v>
      </c>
      <c r="H33" s="68">
        <v>5016</v>
      </c>
      <c r="I33" s="68">
        <v>5219</v>
      </c>
      <c r="J33" s="68">
        <v>5360</v>
      </c>
      <c r="M33" s="109">
        <f t="shared" si="2"/>
        <v>1</v>
      </c>
    </row>
    <row r="34" spans="1:19" x14ac:dyDescent="0.2">
      <c r="C34" s="186"/>
      <c r="D34" s="188"/>
      <c r="E34" s="188" t="s">
        <v>662</v>
      </c>
      <c r="F34" s="188"/>
      <c r="G34" s="110" t="s">
        <v>21</v>
      </c>
      <c r="H34" s="68">
        <v>13022</v>
      </c>
      <c r="I34" s="68">
        <v>13110</v>
      </c>
      <c r="J34" s="68">
        <v>13310</v>
      </c>
      <c r="M34" s="109">
        <f t="shared" si="2"/>
        <v>1</v>
      </c>
    </row>
    <row r="35" spans="1:19" x14ac:dyDescent="0.2">
      <c r="C35" s="186"/>
      <c r="D35" s="188"/>
      <c r="E35" s="188" t="s">
        <v>662</v>
      </c>
      <c r="F35" s="188"/>
      <c r="G35" s="110" t="s">
        <v>22</v>
      </c>
      <c r="H35" s="68">
        <v>13016</v>
      </c>
      <c r="I35" s="68">
        <v>13303</v>
      </c>
      <c r="J35" s="68">
        <v>13480</v>
      </c>
      <c r="M35" s="109">
        <f t="shared" si="2"/>
        <v>1</v>
      </c>
    </row>
    <row r="36" spans="1:19" x14ac:dyDescent="0.2">
      <c r="C36" s="186"/>
      <c r="D36" s="188"/>
      <c r="E36" s="188" t="s">
        <v>662</v>
      </c>
      <c r="F36" s="188"/>
      <c r="G36" s="110" t="s">
        <v>23</v>
      </c>
      <c r="H36" s="68">
        <v>9474</v>
      </c>
      <c r="I36" s="68">
        <v>9762</v>
      </c>
      <c r="J36" s="68">
        <v>9830</v>
      </c>
      <c r="M36" s="109">
        <f t="shared" si="2"/>
        <v>1</v>
      </c>
    </row>
    <row r="37" spans="1:19" x14ac:dyDescent="0.2">
      <c r="C37" s="186"/>
      <c r="D37" s="188"/>
      <c r="E37" s="188" t="s">
        <v>662</v>
      </c>
      <c r="F37" s="188"/>
      <c r="G37" s="110" t="s">
        <v>24</v>
      </c>
      <c r="H37" s="68">
        <v>7697</v>
      </c>
      <c r="I37" s="68">
        <v>7825</v>
      </c>
      <c r="J37" s="68">
        <v>8016</v>
      </c>
      <c r="M37" s="109">
        <f t="shared" si="2"/>
        <v>1</v>
      </c>
    </row>
    <row r="38" spans="1:19" x14ac:dyDescent="0.2">
      <c r="C38" s="186"/>
      <c r="D38" s="188"/>
      <c r="E38" s="188" t="s">
        <v>662</v>
      </c>
      <c r="F38" s="188"/>
      <c r="G38" s="110" t="s">
        <v>25</v>
      </c>
      <c r="H38" s="68">
        <v>8782</v>
      </c>
      <c r="I38" s="68">
        <v>8953</v>
      </c>
      <c r="J38" s="68">
        <v>9101</v>
      </c>
      <c r="M38" s="109">
        <f t="shared" si="2"/>
        <v>1</v>
      </c>
    </row>
    <row r="39" spans="1:19" x14ac:dyDescent="0.2">
      <c r="C39" s="186"/>
      <c r="D39" s="188"/>
      <c r="E39" s="188" t="s">
        <v>662</v>
      </c>
      <c r="F39" s="188"/>
      <c r="G39" s="110" t="s">
        <v>26</v>
      </c>
      <c r="H39" s="68">
        <v>5451</v>
      </c>
      <c r="I39" s="68">
        <v>5532</v>
      </c>
      <c r="J39" s="68">
        <v>5680</v>
      </c>
      <c r="M39" s="109">
        <f t="shared" si="2"/>
        <v>1</v>
      </c>
    </row>
    <row r="40" spans="1:19" hidden="1" x14ac:dyDescent="0.2">
      <c r="C40" s="186"/>
      <c r="D40" s="188"/>
      <c r="E40" s="188" t="s">
        <v>662</v>
      </c>
      <c r="F40" s="188"/>
      <c r="G40" s="110" t="s">
        <v>27</v>
      </c>
      <c r="H40" s="78">
        <v>0</v>
      </c>
      <c r="I40" s="78">
        <v>0</v>
      </c>
      <c r="J40" s="78">
        <v>0</v>
      </c>
      <c r="M40" s="109">
        <f t="shared" ref="M40" si="7">IF(SUM(H40:J40)=0,0,1)</f>
        <v>0</v>
      </c>
    </row>
    <row r="41" spans="1:19" x14ac:dyDescent="0.2">
      <c r="C41" s="187"/>
      <c r="D41" s="189"/>
      <c r="E41" s="189" t="s">
        <v>662</v>
      </c>
      <c r="F41" s="189"/>
      <c r="G41" s="111" t="s">
        <v>10</v>
      </c>
      <c r="H41" s="112">
        <v>83337</v>
      </c>
      <c r="I41" s="112">
        <v>84920</v>
      </c>
      <c r="J41" s="112">
        <v>86328</v>
      </c>
      <c r="M41" s="109">
        <f t="shared" ref="M41" si="8">M31</f>
        <v>1</v>
      </c>
    </row>
    <row r="42" spans="1:19" x14ac:dyDescent="0.2">
      <c r="A42" s="104">
        <v>4</v>
      </c>
      <c r="C42" s="186" t="s">
        <v>658</v>
      </c>
      <c r="D42" s="188" t="s">
        <v>686</v>
      </c>
      <c r="E42" s="188" t="s">
        <v>687</v>
      </c>
      <c r="F42" s="188" t="s">
        <v>681</v>
      </c>
      <c r="G42" s="110" t="s">
        <v>18</v>
      </c>
      <c r="H42" s="68">
        <v>45089</v>
      </c>
      <c r="I42" s="68">
        <v>44350</v>
      </c>
      <c r="J42" s="68">
        <v>45077</v>
      </c>
      <c r="L42" s="105" t="str">
        <f>IF(AND(C42=C53,C42&lt;&gt;C31),"(a)",IF(C42=C31,"(b)",IF(LEFT(D31,4)="(b)","(c)","")))</f>
        <v>(a)</v>
      </c>
      <c r="M42" s="109">
        <f t="shared" ref="M42" si="9">IF(LEN(D42)&gt;2,1,0)</f>
        <v>1</v>
      </c>
      <c r="N42" s="105">
        <v>1</v>
      </c>
      <c r="O42" s="105" t="str">
        <f>IFERROR(INDEX([1]Settings!$AE$4:$BF$200,MATCH($A42,[1]Settings!$AL$4:$AL$200,0),1),"")</f>
        <v>HIV and AIDS (Life Skills Education) Grant</v>
      </c>
      <c r="Q42" s="109">
        <f>IF(LEN(C42)&lt;2,0,IF(C42=C31,Q31+1,1))</f>
        <v>1</v>
      </c>
      <c r="R42" s="109" t="str">
        <f>IFERROR(LOWER(RIGHT(LEFT(ADDRESS(1,Q42),2))),"")</f>
        <v>a</v>
      </c>
      <c r="S42" s="109">
        <f>IF(Q42&gt;1,1,IF(Q53&gt;1,1,0))</f>
        <v>1</v>
      </c>
    </row>
    <row r="43" spans="1:19" ht="15" customHeight="1" x14ac:dyDescent="0.2">
      <c r="C43" s="186"/>
      <c r="D43" s="188"/>
      <c r="E43" s="188" t="s">
        <v>662</v>
      </c>
      <c r="F43" s="188"/>
      <c r="G43" s="110" t="s">
        <v>19</v>
      </c>
      <c r="H43" s="68">
        <v>10250</v>
      </c>
      <c r="I43" s="68">
        <v>11093</v>
      </c>
      <c r="J43" s="68">
        <v>10700</v>
      </c>
      <c r="M43" s="109">
        <f t="shared" ref="M43" si="10">M42</f>
        <v>1</v>
      </c>
    </row>
    <row r="44" spans="1:19" ht="15" customHeight="1" x14ac:dyDescent="0.2">
      <c r="C44" s="186"/>
      <c r="D44" s="188"/>
      <c r="E44" s="188" t="s">
        <v>662</v>
      </c>
      <c r="F44" s="188"/>
      <c r="G44" s="110" t="s">
        <v>20</v>
      </c>
      <c r="H44" s="68">
        <v>36464</v>
      </c>
      <c r="I44" s="68">
        <v>37159</v>
      </c>
      <c r="J44" s="68">
        <v>36385</v>
      </c>
      <c r="M44" s="109">
        <f t="shared" si="2"/>
        <v>1</v>
      </c>
    </row>
    <row r="45" spans="1:19" ht="15" customHeight="1" x14ac:dyDescent="0.2">
      <c r="C45" s="186"/>
      <c r="D45" s="188"/>
      <c r="E45" s="188" t="s">
        <v>662</v>
      </c>
      <c r="F45" s="188"/>
      <c r="G45" s="110" t="s">
        <v>21</v>
      </c>
      <c r="H45" s="68">
        <v>61450</v>
      </c>
      <c r="I45" s="68">
        <v>61095</v>
      </c>
      <c r="J45" s="68">
        <v>62910</v>
      </c>
      <c r="M45" s="109">
        <f t="shared" si="2"/>
        <v>1</v>
      </c>
    </row>
    <row r="46" spans="1:19" ht="15" customHeight="1" x14ac:dyDescent="0.2">
      <c r="C46" s="186"/>
      <c r="D46" s="188"/>
      <c r="E46" s="188" t="s">
        <v>662</v>
      </c>
      <c r="F46" s="188"/>
      <c r="G46" s="110" t="s">
        <v>22</v>
      </c>
      <c r="H46" s="68">
        <v>26552</v>
      </c>
      <c r="I46" s="68">
        <v>26358</v>
      </c>
      <c r="J46" s="68">
        <v>27036</v>
      </c>
      <c r="M46" s="109">
        <f t="shared" si="2"/>
        <v>1</v>
      </c>
    </row>
    <row r="47" spans="1:19" ht="15" customHeight="1" x14ac:dyDescent="0.2">
      <c r="C47" s="186"/>
      <c r="D47" s="188"/>
      <c r="E47" s="188" t="s">
        <v>662</v>
      </c>
      <c r="F47" s="188"/>
      <c r="G47" s="110" t="s">
        <v>23</v>
      </c>
      <c r="H47" s="68">
        <v>19530</v>
      </c>
      <c r="I47" s="68">
        <v>19485</v>
      </c>
      <c r="J47" s="68">
        <v>18586</v>
      </c>
      <c r="M47" s="109">
        <f t="shared" si="2"/>
        <v>1</v>
      </c>
    </row>
    <row r="48" spans="1:19" ht="15" customHeight="1" x14ac:dyDescent="0.2">
      <c r="C48" s="186"/>
      <c r="D48" s="188"/>
      <c r="E48" s="188" t="s">
        <v>662</v>
      </c>
      <c r="F48" s="188"/>
      <c r="G48" s="110" t="s">
        <v>24</v>
      </c>
      <c r="H48" s="68">
        <v>6302</v>
      </c>
      <c r="I48" s="68">
        <v>6864</v>
      </c>
      <c r="J48" s="68">
        <v>7234</v>
      </c>
      <c r="M48" s="109">
        <f t="shared" si="2"/>
        <v>1</v>
      </c>
    </row>
    <row r="49" spans="1:19" ht="15" customHeight="1" x14ac:dyDescent="0.2">
      <c r="C49" s="186"/>
      <c r="D49" s="188"/>
      <c r="E49" s="188" t="s">
        <v>662</v>
      </c>
      <c r="F49" s="188"/>
      <c r="G49" s="110" t="s">
        <v>25</v>
      </c>
      <c r="H49" s="68">
        <v>15909</v>
      </c>
      <c r="I49" s="68">
        <v>16931</v>
      </c>
      <c r="J49" s="68">
        <v>15654</v>
      </c>
      <c r="M49" s="109">
        <f t="shared" si="2"/>
        <v>1</v>
      </c>
    </row>
    <row r="50" spans="1:19" ht="15" customHeight="1" x14ac:dyDescent="0.2">
      <c r="C50" s="186"/>
      <c r="D50" s="188"/>
      <c r="E50" s="188" t="s">
        <v>662</v>
      </c>
      <c r="F50" s="188"/>
      <c r="G50" s="110" t="s">
        <v>26</v>
      </c>
      <c r="H50" s="68">
        <v>20368</v>
      </c>
      <c r="I50" s="68">
        <v>17719</v>
      </c>
      <c r="J50" s="68">
        <v>18071</v>
      </c>
      <c r="M50" s="109">
        <f t="shared" si="2"/>
        <v>1</v>
      </c>
    </row>
    <row r="51" spans="1:19" ht="15" hidden="1" customHeight="1" x14ac:dyDescent="0.2">
      <c r="C51" s="186"/>
      <c r="D51" s="188"/>
      <c r="E51" s="188" t="s">
        <v>662</v>
      </c>
      <c r="F51" s="188"/>
      <c r="G51" s="110" t="s">
        <v>27</v>
      </c>
      <c r="H51" s="78">
        <v>0</v>
      </c>
      <c r="I51" s="78">
        <v>0</v>
      </c>
      <c r="J51" s="78">
        <v>0</v>
      </c>
      <c r="M51" s="109">
        <f t="shared" ref="M51" si="11">IF(SUM(H51:J51)=0,0,1)</f>
        <v>0</v>
      </c>
    </row>
    <row r="52" spans="1:19" ht="15" customHeight="1" x14ac:dyDescent="0.2">
      <c r="C52" s="186"/>
      <c r="D52" s="189"/>
      <c r="E52" s="189" t="s">
        <v>662</v>
      </c>
      <c r="F52" s="189"/>
      <c r="G52" s="111" t="s">
        <v>10</v>
      </c>
      <c r="H52" s="112">
        <v>241914</v>
      </c>
      <c r="I52" s="112">
        <v>241054</v>
      </c>
      <c r="J52" s="112">
        <v>241653</v>
      </c>
      <c r="M52" s="109">
        <f t="shared" ref="M52" si="12">M42</f>
        <v>1</v>
      </c>
    </row>
    <row r="53" spans="1:19" ht="15" customHeight="1" x14ac:dyDescent="0.2">
      <c r="A53" s="104">
        <v>5</v>
      </c>
      <c r="C53" s="186" t="s">
        <v>658</v>
      </c>
      <c r="D53" s="191" t="s">
        <v>688</v>
      </c>
      <c r="E53" s="191" t="s">
        <v>689</v>
      </c>
      <c r="F53" s="191" t="s">
        <v>681</v>
      </c>
      <c r="G53" s="107" t="s">
        <v>18</v>
      </c>
      <c r="H53" s="68">
        <v>27004</v>
      </c>
      <c r="I53" s="68">
        <v>27908</v>
      </c>
      <c r="J53" s="68">
        <v>29070</v>
      </c>
      <c r="M53" s="109">
        <f t="shared" ref="M53" si="13">IF(LEN(D53)&gt;2,1,0)</f>
        <v>1</v>
      </c>
      <c r="O53" s="105" t="str">
        <f>IFERROR(INDEX([1]Settings!$AE$4:$BF$200,MATCH($A53,[1]Settings!$AL$4:$AL$200,0),1),"")</f>
        <v>Learners With Profound Intellectual Disabilities Grant</v>
      </c>
      <c r="Q53" s="109">
        <f>IF(LEN(C53)&lt;2,0,IF(C53=C42,Q42+1,1))</f>
        <v>2</v>
      </c>
      <c r="R53" s="109" t="str">
        <f>IFERROR(LOWER(RIGHT(LEFT(ADDRESS(1,Q53),2))),"")</f>
        <v>b</v>
      </c>
      <c r="S53" s="109">
        <f>IF(Q53&gt;1,1,IF(Q64&gt;1,1,0))</f>
        <v>1</v>
      </c>
    </row>
    <row r="54" spans="1:19" ht="15" customHeight="1" x14ac:dyDescent="0.2">
      <c r="C54" s="186"/>
      <c r="D54" s="188"/>
      <c r="E54" s="188" t="s">
        <v>662</v>
      </c>
      <c r="F54" s="188"/>
      <c r="G54" s="110" t="s">
        <v>19</v>
      </c>
      <c r="H54" s="68">
        <v>26692</v>
      </c>
      <c r="I54" s="68">
        <v>27463</v>
      </c>
      <c r="J54" s="68">
        <v>29334</v>
      </c>
      <c r="M54" s="109">
        <f t="shared" ref="M54" si="14">M53</f>
        <v>1</v>
      </c>
    </row>
    <row r="55" spans="1:19" ht="15" customHeight="1" x14ac:dyDescent="0.2">
      <c r="C55" s="186"/>
      <c r="D55" s="188"/>
      <c r="E55" s="188" t="s">
        <v>662</v>
      </c>
      <c r="F55" s="188"/>
      <c r="G55" s="110" t="s">
        <v>20</v>
      </c>
      <c r="H55" s="68">
        <v>33156</v>
      </c>
      <c r="I55" s="68">
        <v>34242</v>
      </c>
      <c r="J55" s="68">
        <v>35425</v>
      </c>
      <c r="M55" s="109">
        <f t="shared" si="2"/>
        <v>1</v>
      </c>
    </row>
    <row r="56" spans="1:19" ht="15" customHeight="1" x14ac:dyDescent="0.2">
      <c r="C56" s="186"/>
      <c r="D56" s="188"/>
      <c r="E56" s="188" t="s">
        <v>662</v>
      </c>
      <c r="F56" s="188"/>
      <c r="G56" s="110" t="s">
        <v>21</v>
      </c>
      <c r="H56" s="68">
        <v>32576</v>
      </c>
      <c r="I56" s="68">
        <v>33564</v>
      </c>
      <c r="J56" s="68">
        <v>34534</v>
      </c>
      <c r="M56" s="109">
        <f t="shared" si="2"/>
        <v>1</v>
      </c>
    </row>
    <row r="57" spans="1:19" ht="15" customHeight="1" x14ac:dyDescent="0.2">
      <c r="C57" s="186"/>
      <c r="D57" s="188"/>
      <c r="E57" s="188" t="s">
        <v>662</v>
      </c>
      <c r="F57" s="188"/>
      <c r="G57" s="110" t="s">
        <v>22</v>
      </c>
      <c r="H57" s="68">
        <v>32666</v>
      </c>
      <c r="I57" s="68">
        <v>33436</v>
      </c>
      <c r="J57" s="68">
        <v>34228</v>
      </c>
      <c r="M57" s="109">
        <f t="shared" si="2"/>
        <v>1</v>
      </c>
    </row>
    <row r="58" spans="1:19" ht="15" customHeight="1" x14ac:dyDescent="0.2">
      <c r="C58" s="186"/>
      <c r="D58" s="188"/>
      <c r="E58" s="188" t="s">
        <v>662</v>
      </c>
      <c r="F58" s="188"/>
      <c r="G58" s="110" t="s">
        <v>23</v>
      </c>
      <c r="H58" s="68">
        <v>30132</v>
      </c>
      <c r="I58" s="68">
        <v>30748</v>
      </c>
      <c r="J58" s="68">
        <v>31354</v>
      </c>
      <c r="M58" s="109">
        <f t="shared" si="2"/>
        <v>1</v>
      </c>
    </row>
    <row r="59" spans="1:19" ht="15" customHeight="1" x14ac:dyDescent="0.2">
      <c r="C59" s="186"/>
      <c r="D59" s="188"/>
      <c r="E59" s="188" t="s">
        <v>662</v>
      </c>
      <c r="F59" s="188"/>
      <c r="G59" s="110" t="s">
        <v>24</v>
      </c>
      <c r="H59" s="68">
        <v>13664</v>
      </c>
      <c r="I59" s="68">
        <v>13773</v>
      </c>
      <c r="J59" s="68">
        <v>15151</v>
      </c>
      <c r="M59" s="109">
        <f t="shared" si="2"/>
        <v>1</v>
      </c>
    </row>
    <row r="60" spans="1:19" ht="15" customHeight="1" x14ac:dyDescent="0.2">
      <c r="C60" s="186"/>
      <c r="D60" s="188"/>
      <c r="E60" s="188" t="s">
        <v>662</v>
      </c>
      <c r="F60" s="188"/>
      <c r="G60" s="110" t="s">
        <v>25</v>
      </c>
      <c r="H60" s="68">
        <v>18317</v>
      </c>
      <c r="I60" s="68">
        <v>19080</v>
      </c>
      <c r="J60" s="68">
        <v>20259</v>
      </c>
      <c r="M60" s="109">
        <f t="shared" si="2"/>
        <v>1</v>
      </c>
    </row>
    <row r="61" spans="1:19" ht="15" customHeight="1" x14ac:dyDescent="0.2">
      <c r="C61" s="186"/>
      <c r="D61" s="188"/>
      <c r="E61" s="188" t="s">
        <v>662</v>
      </c>
      <c r="F61" s="188"/>
      <c r="G61" s="110" t="s">
        <v>26</v>
      </c>
      <c r="H61" s="68">
        <v>28553</v>
      </c>
      <c r="I61" s="68">
        <v>29216</v>
      </c>
      <c r="J61" s="68">
        <v>31069</v>
      </c>
      <c r="M61" s="109">
        <f t="shared" si="2"/>
        <v>1</v>
      </c>
    </row>
    <row r="62" spans="1:19" ht="15" hidden="1" customHeight="1" x14ac:dyDescent="0.2">
      <c r="C62" s="186"/>
      <c r="D62" s="188"/>
      <c r="E62" s="188" t="s">
        <v>662</v>
      </c>
      <c r="F62" s="188"/>
      <c r="G62" s="110" t="s">
        <v>27</v>
      </c>
      <c r="H62" s="78">
        <v>0</v>
      </c>
      <c r="I62" s="78">
        <v>0</v>
      </c>
      <c r="J62" s="78">
        <v>0</v>
      </c>
      <c r="M62" s="109">
        <f t="shared" ref="M62" si="15">IF(SUM(H62:J62)=0,0,1)</f>
        <v>0</v>
      </c>
    </row>
    <row r="63" spans="1:19" ht="15" customHeight="1" x14ac:dyDescent="0.2">
      <c r="C63" s="186"/>
      <c r="D63" s="189"/>
      <c r="E63" s="189" t="s">
        <v>662</v>
      </c>
      <c r="F63" s="189"/>
      <c r="G63" s="111" t="s">
        <v>10</v>
      </c>
      <c r="H63" s="112">
        <v>242760</v>
      </c>
      <c r="I63" s="112">
        <v>249430</v>
      </c>
      <c r="J63" s="112">
        <v>260424</v>
      </c>
      <c r="M63" s="109">
        <f t="shared" ref="M63" si="16">M53</f>
        <v>1</v>
      </c>
    </row>
    <row r="64" spans="1:19" ht="15" customHeight="1" x14ac:dyDescent="0.2">
      <c r="A64" s="104">
        <v>6</v>
      </c>
      <c r="C64" s="186" t="s">
        <v>658</v>
      </c>
      <c r="D64" s="191" t="s">
        <v>690</v>
      </c>
      <c r="E64" s="191" t="s">
        <v>691</v>
      </c>
      <c r="F64" s="191" t="s">
        <v>681</v>
      </c>
      <c r="G64" s="107" t="s">
        <v>18</v>
      </c>
      <c r="H64" s="68">
        <v>52116</v>
      </c>
      <c r="I64" s="68">
        <v>53844</v>
      </c>
      <c r="J64" s="68">
        <v>54793</v>
      </c>
      <c r="M64" s="109">
        <f t="shared" ref="M64" si="17">IF(LEN(D64)&gt;2,1,0)</f>
        <v>1</v>
      </c>
      <c r="O64" s="105" t="str">
        <f>IFERROR(INDEX([1]Settings!$AE$4:$BF$200,MATCH($A64,[1]Settings!$AL$4:$AL$200,0),1),"")</f>
        <v>Maths, Science and Technology Grant</v>
      </c>
      <c r="Q64" s="109">
        <f>IF(LEN(C64)&lt;2,0,IF(C64=C53,Q53+1,1))</f>
        <v>3</v>
      </c>
      <c r="R64" s="109" t="str">
        <f>IFERROR(LOWER(RIGHT(LEFT(ADDRESS(1,Q64),2))),"")</f>
        <v>c</v>
      </c>
      <c r="S64" s="109">
        <f>IF(Q64&gt;1,1,IF(Q75&gt;1,1,0))</f>
        <v>1</v>
      </c>
    </row>
    <row r="65" spans="1:19" ht="15" customHeight="1" x14ac:dyDescent="0.2">
      <c r="C65" s="186"/>
      <c r="D65" s="188"/>
      <c r="E65" s="188" t="s">
        <v>662</v>
      </c>
      <c r="F65" s="188"/>
      <c r="G65" s="110" t="s">
        <v>19</v>
      </c>
      <c r="H65" s="68">
        <v>38299</v>
      </c>
      <c r="I65" s="68">
        <v>39334</v>
      </c>
      <c r="J65" s="68">
        <v>40285</v>
      </c>
      <c r="M65" s="109">
        <f t="shared" ref="M65" si="18">M64</f>
        <v>1</v>
      </c>
    </row>
    <row r="66" spans="1:19" ht="15" customHeight="1" x14ac:dyDescent="0.2">
      <c r="C66" s="186"/>
      <c r="D66" s="188"/>
      <c r="E66" s="188" t="s">
        <v>662</v>
      </c>
      <c r="F66" s="188"/>
      <c r="G66" s="110" t="s">
        <v>20</v>
      </c>
      <c r="H66" s="68">
        <v>58811</v>
      </c>
      <c r="I66" s="68">
        <v>60830</v>
      </c>
      <c r="J66" s="68">
        <v>61778</v>
      </c>
      <c r="M66" s="109">
        <f t="shared" si="2"/>
        <v>1</v>
      </c>
    </row>
    <row r="67" spans="1:19" ht="15" customHeight="1" x14ac:dyDescent="0.2">
      <c r="C67" s="186"/>
      <c r="D67" s="188"/>
      <c r="E67" s="188" t="s">
        <v>662</v>
      </c>
      <c r="F67" s="188"/>
      <c r="G67" s="110" t="s">
        <v>21</v>
      </c>
      <c r="H67" s="68">
        <v>67855</v>
      </c>
      <c r="I67" s="68">
        <v>70244</v>
      </c>
      <c r="J67" s="68">
        <v>71193</v>
      </c>
      <c r="M67" s="109">
        <f t="shared" si="2"/>
        <v>1</v>
      </c>
    </row>
    <row r="68" spans="1:19" ht="15" customHeight="1" x14ac:dyDescent="0.2">
      <c r="C68" s="186"/>
      <c r="D68" s="188"/>
      <c r="E68" s="188" t="s">
        <v>662</v>
      </c>
      <c r="F68" s="188"/>
      <c r="G68" s="110" t="s">
        <v>22</v>
      </c>
      <c r="H68" s="68">
        <v>48143</v>
      </c>
      <c r="I68" s="68">
        <v>49641</v>
      </c>
      <c r="J68" s="68">
        <v>50592</v>
      </c>
      <c r="M68" s="109">
        <f t="shared" si="2"/>
        <v>1</v>
      </c>
    </row>
    <row r="69" spans="1:19" ht="15" customHeight="1" x14ac:dyDescent="0.2">
      <c r="C69" s="186"/>
      <c r="D69" s="188"/>
      <c r="E69" s="188" t="s">
        <v>662</v>
      </c>
      <c r="F69" s="188"/>
      <c r="G69" s="110" t="s">
        <v>23</v>
      </c>
      <c r="H69" s="68">
        <v>42584</v>
      </c>
      <c r="I69" s="68">
        <v>43833</v>
      </c>
      <c r="J69" s="68">
        <v>44784</v>
      </c>
      <c r="M69" s="109">
        <f t="shared" si="2"/>
        <v>1</v>
      </c>
    </row>
    <row r="70" spans="1:19" ht="15" customHeight="1" x14ac:dyDescent="0.2">
      <c r="C70" s="186"/>
      <c r="D70" s="188"/>
      <c r="E70" s="188" t="s">
        <v>662</v>
      </c>
      <c r="F70" s="188"/>
      <c r="G70" s="110" t="s">
        <v>24</v>
      </c>
      <c r="H70" s="68">
        <v>27458</v>
      </c>
      <c r="I70" s="68">
        <v>27951</v>
      </c>
      <c r="J70" s="68">
        <v>28902</v>
      </c>
      <c r="M70" s="109">
        <f t="shared" si="2"/>
        <v>1</v>
      </c>
    </row>
    <row r="71" spans="1:19" ht="15" customHeight="1" x14ac:dyDescent="0.2">
      <c r="C71" s="186"/>
      <c r="D71" s="188"/>
      <c r="E71" s="188" t="s">
        <v>662</v>
      </c>
      <c r="F71" s="188"/>
      <c r="G71" s="110" t="s">
        <v>25</v>
      </c>
      <c r="H71" s="68">
        <v>40521</v>
      </c>
      <c r="I71" s="68">
        <v>41667</v>
      </c>
      <c r="J71" s="68">
        <v>42617</v>
      </c>
      <c r="M71" s="109">
        <f t="shared" si="2"/>
        <v>1</v>
      </c>
    </row>
    <row r="72" spans="1:19" ht="15" customHeight="1" x14ac:dyDescent="0.2">
      <c r="C72" s="186"/>
      <c r="D72" s="188"/>
      <c r="E72" s="188" t="s">
        <v>662</v>
      </c>
      <c r="F72" s="188"/>
      <c r="G72" s="110" t="s">
        <v>26</v>
      </c>
      <c r="H72" s="68">
        <v>36347</v>
      </c>
      <c r="I72" s="68">
        <v>37184</v>
      </c>
      <c r="J72" s="68">
        <v>38135</v>
      </c>
      <c r="M72" s="109">
        <f t="shared" si="2"/>
        <v>1</v>
      </c>
    </row>
    <row r="73" spans="1:19" ht="15" hidden="1" customHeight="1" x14ac:dyDescent="0.2">
      <c r="C73" s="186"/>
      <c r="D73" s="188"/>
      <c r="E73" s="188" t="s">
        <v>662</v>
      </c>
      <c r="F73" s="188"/>
      <c r="G73" s="110" t="s">
        <v>27</v>
      </c>
      <c r="H73" s="78">
        <v>0</v>
      </c>
      <c r="I73" s="78">
        <v>0</v>
      </c>
      <c r="J73" s="78">
        <v>0</v>
      </c>
      <c r="M73" s="109">
        <f t="shared" ref="M73" si="19">IF(SUM(H73:J73)=0,0,1)</f>
        <v>0</v>
      </c>
    </row>
    <row r="74" spans="1:19" ht="15" customHeight="1" x14ac:dyDescent="0.2">
      <c r="C74" s="186"/>
      <c r="D74" s="189"/>
      <c r="E74" s="189" t="s">
        <v>662</v>
      </c>
      <c r="F74" s="189"/>
      <c r="G74" s="111" t="s">
        <v>10</v>
      </c>
      <c r="H74" s="112">
        <v>412134</v>
      </c>
      <c r="I74" s="112">
        <v>424528</v>
      </c>
      <c r="J74" s="112">
        <v>433079</v>
      </c>
      <c r="M74" s="109">
        <f t="shared" ref="M74" si="20">M64</f>
        <v>1</v>
      </c>
    </row>
    <row r="75" spans="1:19" ht="15" customHeight="1" x14ac:dyDescent="0.2">
      <c r="A75" s="104">
        <v>7</v>
      </c>
      <c r="C75" s="186" t="s">
        <v>658</v>
      </c>
      <c r="D75" s="191" t="s">
        <v>692</v>
      </c>
      <c r="E75" s="191" t="s">
        <v>693</v>
      </c>
      <c r="F75" s="191" t="s">
        <v>681</v>
      </c>
      <c r="G75" s="107" t="s">
        <v>18</v>
      </c>
      <c r="H75" s="68">
        <v>1443715</v>
      </c>
      <c r="I75" s="68">
        <v>1492183</v>
      </c>
      <c r="J75" s="68">
        <v>1551943</v>
      </c>
      <c r="M75" s="109">
        <f t="shared" ref="M75" si="21">IF(LEN(D75)&gt;2,1,0)</f>
        <v>1</v>
      </c>
      <c r="O75" s="105" t="str">
        <f>IFERROR(INDEX([1]Settings!$AE$4:$BF$200,MATCH($A75,[1]Settings!$AL$4:$AL$200,0),1),"")</f>
        <v>National School Nutrition Programme Grant</v>
      </c>
      <c r="Q75" s="109">
        <f>IF(LEN(C75)&lt;2,0,IF(C75=C64,Q64+1,1))</f>
        <v>4</v>
      </c>
      <c r="R75" s="109" t="str">
        <f>IFERROR(LOWER(RIGHT(LEFT(ADDRESS(1,Q75),2))),"")</f>
        <v>d</v>
      </c>
      <c r="S75" s="109">
        <f>IF(Q75&gt;1,1,IF(Q86&gt;1,1,0))</f>
        <v>1</v>
      </c>
    </row>
    <row r="76" spans="1:19" ht="15" customHeight="1" x14ac:dyDescent="0.2">
      <c r="C76" s="186"/>
      <c r="D76" s="188"/>
      <c r="E76" s="188" t="s">
        <v>662</v>
      </c>
      <c r="F76" s="188"/>
      <c r="G76" s="110" t="s">
        <v>19</v>
      </c>
      <c r="H76" s="68">
        <v>453516</v>
      </c>
      <c r="I76" s="68">
        <v>468320</v>
      </c>
      <c r="J76" s="68">
        <v>486382</v>
      </c>
      <c r="M76" s="109">
        <f t="shared" ref="M76" si="22">M75</f>
        <v>1</v>
      </c>
    </row>
    <row r="77" spans="1:19" ht="15" customHeight="1" x14ac:dyDescent="0.2">
      <c r="C77" s="186"/>
      <c r="D77" s="188"/>
      <c r="E77" s="188" t="s">
        <v>662</v>
      </c>
      <c r="F77" s="188"/>
      <c r="G77" s="110" t="s">
        <v>20</v>
      </c>
      <c r="H77" s="68">
        <v>958730</v>
      </c>
      <c r="I77" s="68">
        <v>990902</v>
      </c>
      <c r="J77" s="68">
        <v>1030565</v>
      </c>
      <c r="M77" s="109">
        <f t="shared" si="2"/>
        <v>1</v>
      </c>
    </row>
    <row r="78" spans="1:19" ht="15" customHeight="1" x14ac:dyDescent="0.2">
      <c r="C78" s="186"/>
      <c r="D78" s="188"/>
      <c r="E78" s="188" t="s">
        <v>662</v>
      </c>
      <c r="F78" s="188"/>
      <c r="G78" s="110" t="s">
        <v>21</v>
      </c>
      <c r="H78" s="68">
        <v>1831602</v>
      </c>
      <c r="I78" s="68">
        <v>1893312</v>
      </c>
      <c r="J78" s="68">
        <v>1967842</v>
      </c>
      <c r="M78" s="109">
        <f t="shared" si="2"/>
        <v>1</v>
      </c>
    </row>
    <row r="79" spans="1:19" ht="15" customHeight="1" x14ac:dyDescent="0.2">
      <c r="C79" s="186"/>
      <c r="D79" s="188"/>
      <c r="E79" s="188" t="s">
        <v>662</v>
      </c>
      <c r="F79" s="188"/>
      <c r="G79" s="110" t="s">
        <v>22</v>
      </c>
      <c r="H79" s="68">
        <v>1456918</v>
      </c>
      <c r="I79" s="68">
        <v>1505439</v>
      </c>
      <c r="J79" s="68">
        <v>1568178</v>
      </c>
      <c r="M79" s="109">
        <f t="shared" si="2"/>
        <v>1</v>
      </c>
    </row>
    <row r="80" spans="1:19" ht="15" customHeight="1" x14ac:dyDescent="0.2">
      <c r="C80" s="186"/>
      <c r="D80" s="188"/>
      <c r="E80" s="188" t="s">
        <v>662</v>
      </c>
      <c r="F80" s="188"/>
      <c r="G80" s="110" t="s">
        <v>23</v>
      </c>
      <c r="H80" s="68">
        <v>777342</v>
      </c>
      <c r="I80" s="68">
        <v>803588</v>
      </c>
      <c r="J80" s="68">
        <v>834685</v>
      </c>
      <c r="M80" s="109">
        <f t="shared" si="2"/>
        <v>1</v>
      </c>
    </row>
    <row r="81" spans="1:19" ht="15" customHeight="1" x14ac:dyDescent="0.2">
      <c r="C81" s="186"/>
      <c r="D81" s="188"/>
      <c r="E81" s="188" t="s">
        <v>662</v>
      </c>
      <c r="F81" s="188"/>
      <c r="G81" s="110" t="s">
        <v>24</v>
      </c>
      <c r="H81" s="68">
        <v>213304</v>
      </c>
      <c r="I81" s="68">
        <v>219740</v>
      </c>
      <c r="J81" s="68">
        <v>229671</v>
      </c>
      <c r="M81" s="109">
        <f t="shared" si="2"/>
        <v>1</v>
      </c>
    </row>
    <row r="82" spans="1:19" ht="15" customHeight="1" x14ac:dyDescent="0.2">
      <c r="C82" s="186"/>
      <c r="D82" s="188"/>
      <c r="E82" s="188" t="s">
        <v>662</v>
      </c>
      <c r="F82" s="188"/>
      <c r="G82" s="110" t="s">
        <v>25</v>
      </c>
      <c r="H82" s="68">
        <v>545755</v>
      </c>
      <c r="I82" s="68">
        <v>563137</v>
      </c>
      <c r="J82" s="68">
        <v>584855</v>
      </c>
      <c r="M82" s="109">
        <f t="shared" si="2"/>
        <v>1</v>
      </c>
    </row>
    <row r="83" spans="1:19" ht="15" customHeight="1" x14ac:dyDescent="0.2">
      <c r="C83" s="186"/>
      <c r="D83" s="188"/>
      <c r="E83" s="188" t="s">
        <v>662</v>
      </c>
      <c r="F83" s="188"/>
      <c r="G83" s="110" t="s">
        <v>26</v>
      </c>
      <c r="H83" s="68">
        <v>434387</v>
      </c>
      <c r="I83" s="68">
        <v>448823</v>
      </c>
      <c r="J83" s="68">
        <v>467538</v>
      </c>
      <c r="M83" s="109">
        <f t="shared" si="2"/>
        <v>1</v>
      </c>
    </row>
    <row r="84" spans="1:19" ht="15" customHeight="1" x14ac:dyDescent="0.2">
      <c r="C84" s="186"/>
      <c r="D84" s="188"/>
      <c r="E84" s="188" t="s">
        <v>662</v>
      </c>
      <c r="F84" s="188"/>
      <c r="G84" s="110" t="s">
        <v>27</v>
      </c>
      <c r="H84" s="78">
        <v>0</v>
      </c>
      <c r="I84" s="78">
        <v>118688</v>
      </c>
      <c r="J84" s="78">
        <v>157283</v>
      </c>
      <c r="M84" s="109">
        <f t="shared" ref="M84" si="23">IF(SUM(H84:J84)=0,0,1)</f>
        <v>1</v>
      </c>
    </row>
    <row r="85" spans="1:19" ht="15" customHeight="1" x14ac:dyDescent="0.2">
      <c r="C85" s="186"/>
      <c r="D85" s="189"/>
      <c r="E85" s="189" t="s">
        <v>662</v>
      </c>
      <c r="F85" s="189"/>
      <c r="G85" s="111" t="s">
        <v>10</v>
      </c>
      <c r="H85" s="112">
        <v>8115269</v>
      </c>
      <c r="I85" s="112">
        <v>8504132</v>
      </c>
      <c r="J85" s="112">
        <v>8878942</v>
      </c>
      <c r="M85" s="109">
        <f t="shared" ref="M85" si="24">M75</f>
        <v>1</v>
      </c>
    </row>
    <row r="86" spans="1:19" ht="15" customHeight="1" x14ac:dyDescent="0.2">
      <c r="A86" s="104">
        <v>8</v>
      </c>
      <c r="C86" s="186" t="s">
        <v>663</v>
      </c>
      <c r="D86" s="188" t="s">
        <v>694</v>
      </c>
      <c r="E86" s="188" t="s">
        <v>695</v>
      </c>
      <c r="F86" s="188" t="s">
        <v>681</v>
      </c>
      <c r="G86" s="110" t="s">
        <v>18</v>
      </c>
      <c r="H86" s="68">
        <v>685588</v>
      </c>
      <c r="I86" s="68">
        <v>666248</v>
      </c>
      <c r="J86" s="68">
        <v>695163</v>
      </c>
      <c r="M86" s="109">
        <f t="shared" ref="M86" si="25">IF(LEN(D86)&gt;2,1,0)</f>
        <v>1</v>
      </c>
      <c r="N86" s="105">
        <v>1</v>
      </c>
      <c r="O86" s="105" t="str">
        <f>IFERROR(INDEX([1]Settings!$AE$4:$BF$200,MATCH($A86,[1]Settings!$AL$4:$AL$200,0),1),"")</f>
        <v>Health Facility Revitalisation Grant</v>
      </c>
      <c r="Q86" s="109">
        <f>IF(LEN(C86)&lt;2,0,IF(C86=C75,Q75+1,1))</f>
        <v>1</v>
      </c>
      <c r="R86" s="109" t="str">
        <f>IFERROR(LOWER(RIGHT(LEFT(ADDRESS(1,Q86),2))),"")</f>
        <v>a</v>
      </c>
      <c r="S86" s="109">
        <f>IF(Q86&gt;1,1,IF(Q97&gt;1,1,0))</f>
        <v>1</v>
      </c>
    </row>
    <row r="87" spans="1:19" ht="15" customHeight="1" x14ac:dyDescent="0.2">
      <c r="C87" s="186"/>
      <c r="D87" s="188"/>
      <c r="E87" s="188" t="s">
        <v>662</v>
      </c>
      <c r="F87" s="188"/>
      <c r="G87" s="110" t="s">
        <v>19</v>
      </c>
      <c r="H87" s="68">
        <v>609977</v>
      </c>
      <c r="I87" s="68">
        <v>585287</v>
      </c>
      <c r="J87" s="68">
        <v>610689</v>
      </c>
      <c r="M87" s="109">
        <f t="shared" ref="M87:M149" si="26">M86</f>
        <v>1</v>
      </c>
    </row>
    <row r="88" spans="1:19" ht="15" customHeight="1" x14ac:dyDescent="0.2">
      <c r="C88" s="186"/>
      <c r="D88" s="188"/>
      <c r="E88" s="188" t="s">
        <v>662</v>
      </c>
      <c r="F88" s="188"/>
      <c r="G88" s="110" t="s">
        <v>20</v>
      </c>
      <c r="H88" s="68">
        <v>965871</v>
      </c>
      <c r="I88" s="68">
        <v>966363</v>
      </c>
      <c r="J88" s="68">
        <v>1008303</v>
      </c>
      <c r="M88" s="109">
        <f t="shared" si="26"/>
        <v>1</v>
      </c>
    </row>
    <row r="89" spans="1:19" ht="15" customHeight="1" x14ac:dyDescent="0.2">
      <c r="C89" s="186"/>
      <c r="D89" s="188"/>
      <c r="E89" s="188" t="s">
        <v>662</v>
      </c>
      <c r="F89" s="188"/>
      <c r="G89" s="110" t="s">
        <v>21</v>
      </c>
      <c r="H89" s="68">
        <v>1247730</v>
      </c>
      <c r="I89" s="68">
        <v>1268166</v>
      </c>
      <c r="J89" s="68">
        <v>1323204</v>
      </c>
      <c r="M89" s="109">
        <f t="shared" si="26"/>
        <v>1</v>
      </c>
    </row>
    <row r="90" spans="1:19" ht="15" customHeight="1" x14ac:dyDescent="0.2">
      <c r="C90" s="186"/>
      <c r="D90" s="188"/>
      <c r="E90" s="188" t="s">
        <v>662</v>
      </c>
      <c r="F90" s="188"/>
      <c r="G90" s="110" t="s">
        <v>22</v>
      </c>
      <c r="H90" s="68">
        <v>755533</v>
      </c>
      <c r="I90" s="68">
        <v>741142</v>
      </c>
      <c r="J90" s="68">
        <v>773307</v>
      </c>
      <c r="M90" s="109">
        <f t="shared" si="26"/>
        <v>1</v>
      </c>
    </row>
    <row r="91" spans="1:19" ht="15" customHeight="1" x14ac:dyDescent="0.2">
      <c r="C91" s="186"/>
      <c r="D91" s="188"/>
      <c r="E91" s="188" t="s">
        <v>662</v>
      </c>
      <c r="F91" s="188"/>
      <c r="G91" s="110" t="s">
        <v>23</v>
      </c>
      <c r="H91" s="68">
        <v>457065</v>
      </c>
      <c r="I91" s="68">
        <v>421555</v>
      </c>
      <c r="J91" s="68">
        <v>439851</v>
      </c>
      <c r="M91" s="109">
        <f t="shared" si="26"/>
        <v>1</v>
      </c>
    </row>
    <row r="92" spans="1:19" ht="15" customHeight="1" x14ac:dyDescent="0.2">
      <c r="C92" s="186"/>
      <c r="D92" s="188"/>
      <c r="E92" s="188" t="s">
        <v>662</v>
      </c>
      <c r="F92" s="188"/>
      <c r="G92" s="110" t="s">
        <v>24</v>
      </c>
      <c r="H92" s="68">
        <v>379637</v>
      </c>
      <c r="I92" s="68">
        <v>406498</v>
      </c>
      <c r="J92" s="68">
        <v>424139</v>
      </c>
      <c r="M92" s="109">
        <f t="shared" si="26"/>
        <v>1</v>
      </c>
    </row>
    <row r="93" spans="1:19" ht="15" customHeight="1" x14ac:dyDescent="0.2">
      <c r="C93" s="186"/>
      <c r="D93" s="188"/>
      <c r="E93" s="188" t="s">
        <v>662</v>
      </c>
      <c r="F93" s="188"/>
      <c r="G93" s="110" t="s">
        <v>25</v>
      </c>
      <c r="H93" s="68">
        <v>618922</v>
      </c>
      <c r="I93" s="68">
        <v>594864</v>
      </c>
      <c r="J93" s="68">
        <v>620681</v>
      </c>
      <c r="M93" s="109">
        <f t="shared" si="26"/>
        <v>1</v>
      </c>
    </row>
    <row r="94" spans="1:19" ht="15" customHeight="1" x14ac:dyDescent="0.2">
      <c r="C94" s="186"/>
      <c r="D94" s="188"/>
      <c r="E94" s="188" t="s">
        <v>662</v>
      </c>
      <c r="F94" s="188"/>
      <c r="G94" s="110" t="s">
        <v>26</v>
      </c>
      <c r="H94" s="68">
        <v>724865</v>
      </c>
      <c r="I94" s="68">
        <v>728920</v>
      </c>
      <c r="J94" s="68">
        <v>803515</v>
      </c>
      <c r="M94" s="109">
        <f t="shared" si="26"/>
        <v>1</v>
      </c>
    </row>
    <row r="95" spans="1:19" ht="16.5" customHeight="1" x14ac:dyDescent="0.2">
      <c r="C95" s="186"/>
      <c r="D95" s="188"/>
      <c r="E95" s="188" t="s">
        <v>662</v>
      </c>
      <c r="F95" s="188"/>
      <c r="G95" s="110" t="s">
        <v>27</v>
      </c>
      <c r="H95" s="78">
        <v>0</v>
      </c>
      <c r="I95" s="78">
        <v>506928</v>
      </c>
      <c r="J95" s="78">
        <v>536008</v>
      </c>
      <c r="M95" s="109">
        <f t="shared" ref="M95" si="27">IF(SUM(H95:J95)=0,0,1)</f>
        <v>1</v>
      </c>
    </row>
    <row r="96" spans="1:19" ht="15" customHeight="1" x14ac:dyDescent="0.2">
      <c r="C96" s="186"/>
      <c r="D96" s="189"/>
      <c r="E96" s="189" t="s">
        <v>662</v>
      </c>
      <c r="F96" s="189"/>
      <c r="G96" s="111" t="s">
        <v>10</v>
      </c>
      <c r="H96" s="112">
        <v>6445188</v>
      </c>
      <c r="I96" s="112">
        <v>6885971</v>
      </c>
      <c r="J96" s="112">
        <v>7234860</v>
      </c>
      <c r="M96" s="109">
        <f t="shared" ref="M96" si="28">M86</f>
        <v>1</v>
      </c>
    </row>
    <row r="97" spans="1:19" ht="18.95" customHeight="1" x14ac:dyDescent="0.2">
      <c r="A97" s="104">
        <v>9</v>
      </c>
      <c r="C97" s="186" t="s">
        <v>663</v>
      </c>
      <c r="D97" s="188" t="s">
        <v>696</v>
      </c>
      <c r="E97" s="188" t="s">
        <v>697</v>
      </c>
      <c r="F97" s="188" t="s">
        <v>681</v>
      </c>
      <c r="G97" s="110" t="s">
        <v>18</v>
      </c>
      <c r="H97" s="68">
        <v>3062784</v>
      </c>
      <c r="I97" s="68">
        <v>3093381</v>
      </c>
      <c r="J97" s="68">
        <v>3026917</v>
      </c>
      <c r="M97" s="109">
        <f t="shared" ref="M97" si="29">IF(LEN(D97)&gt;2,1,0)</f>
        <v>1</v>
      </c>
      <c r="O97" s="105" t="str">
        <f>IFERROR(INDEX([1]Settings!$AE$4:$BF$200,MATCH($A97,[1]Settings!$AL$4:$AL$200,0),1),"")</f>
        <v>HIV, TB, Malaria and Community Outreach Grant</v>
      </c>
      <c r="Q97" s="109">
        <f>IF(LEN(C97)&lt;2,0,IF(C97=C86,Q86+1,1))</f>
        <v>2</v>
      </c>
      <c r="R97" s="109" t="str">
        <f>IFERROR(LOWER(RIGHT(LEFT(ADDRESS(1,Q97),2))),"")</f>
        <v>b</v>
      </c>
      <c r="S97" s="109">
        <f>IF(Q97&gt;1,1,IF(Q108&gt;1,1,0))</f>
        <v>1</v>
      </c>
    </row>
    <row r="98" spans="1:19" ht="18.95" customHeight="1" x14ac:dyDescent="0.2">
      <c r="C98" s="186"/>
      <c r="D98" s="188"/>
      <c r="E98" s="188" t="s">
        <v>662</v>
      </c>
      <c r="F98" s="188"/>
      <c r="G98" s="110" t="s">
        <v>19</v>
      </c>
      <c r="H98" s="68">
        <v>1633446</v>
      </c>
      <c r="I98" s="68">
        <v>1656958</v>
      </c>
      <c r="J98" s="68">
        <v>1617125</v>
      </c>
      <c r="M98" s="109">
        <f t="shared" ref="M98" si="30">M97</f>
        <v>1</v>
      </c>
    </row>
    <row r="99" spans="1:19" ht="18.95" customHeight="1" x14ac:dyDescent="0.2">
      <c r="C99" s="186"/>
      <c r="D99" s="188"/>
      <c r="E99" s="188" t="s">
        <v>662</v>
      </c>
      <c r="F99" s="188"/>
      <c r="G99" s="110" t="s">
        <v>20</v>
      </c>
      <c r="H99" s="68">
        <v>5955802</v>
      </c>
      <c r="I99" s="68">
        <v>6014176</v>
      </c>
      <c r="J99" s="68">
        <v>5820120</v>
      </c>
      <c r="M99" s="109">
        <f t="shared" si="26"/>
        <v>1</v>
      </c>
    </row>
    <row r="100" spans="1:19" ht="18.95" customHeight="1" x14ac:dyDescent="0.2">
      <c r="C100" s="186"/>
      <c r="D100" s="188"/>
      <c r="E100" s="188" t="s">
        <v>662</v>
      </c>
      <c r="F100" s="188"/>
      <c r="G100" s="110" t="s">
        <v>21</v>
      </c>
      <c r="H100" s="68">
        <v>7160537</v>
      </c>
      <c r="I100" s="68">
        <v>7276975</v>
      </c>
      <c r="J100" s="68">
        <v>7118208</v>
      </c>
      <c r="M100" s="109">
        <f t="shared" si="26"/>
        <v>1</v>
      </c>
    </row>
    <row r="101" spans="1:19" ht="18.95" customHeight="1" x14ac:dyDescent="0.2">
      <c r="C101" s="186"/>
      <c r="D101" s="188"/>
      <c r="E101" s="188" t="s">
        <v>662</v>
      </c>
      <c r="F101" s="188"/>
      <c r="G101" s="110" t="s">
        <v>22</v>
      </c>
      <c r="H101" s="68">
        <v>2495590</v>
      </c>
      <c r="I101" s="68">
        <v>2505174</v>
      </c>
      <c r="J101" s="68">
        <v>2411860</v>
      </c>
      <c r="M101" s="109">
        <f t="shared" si="26"/>
        <v>1</v>
      </c>
    </row>
    <row r="102" spans="1:19" ht="18.95" customHeight="1" x14ac:dyDescent="0.2">
      <c r="C102" s="186"/>
      <c r="D102" s="188"/>
      <c r="E102" s="188" t="s">
        <v>662</v>
      </c>
      <c r="F102" s="188"/>
      <c r="G102" s="110" t="s">
        <v>23</v>
      </c>
      <c r="H102" s="68">
        <v>2532773</v>
      </c>
      <c r="I102" s="68">
        <v>2554973</v>
      </c>
      <c r="J102" s="68">
        <v>2485920</v>
      </c>
      <c r="M102" s="109">
        <f t="shared" si="26"/>
        <v>1</v>
      </c>
    </row>
    <row r="103" spans="1:19" ht="18.95" customHeight="1" x14ac:dyDescent="0.2">
      <c r="C103" s="186"/>
      <c r="D103" s="188"/>
      <c r="E103" s="188" t="s">
        <v>662</v>
      </c>
      <c r="F103" s="188"/>
      <c r="G103" s="110" t="s">
        <v>24</v>
      </c>
      <c r="H103" s="68">
        <v>734088</v>
      </c>
      <c r="I103" s="68">
        <v>788066</v>
      </c>
      <c r="J103" s="68">
        <v>736343</v>
      </c>
      <c r="M103" s="109">
        <f t="shared" si="26"/>
        <v>1</v>
      </c>
    </row>
    <row r="104" spans="1:19" ht="18.95" customHeight="1" x14ac:dyDescent="0.2">
      <c r="C104" s="186"/>
      <c r="D104" s="188"/>
      <c r="E104" s="188" t="s">
        <v>662</v>
      </c>
      <c r="F104" s="188"/>
      <c r="G104" s="110" t="s">
        <v>25</v>
      </c>
      <c r="H104" s="68">
        <v>1862690</v>
      </c>
      <c r="I104" s="68">
        <v>1866142</v>
      </c>
      <c r="J104" s="68">
        <v>1807722</v>
      </c>
      <c r="M104" s="109">
        <f t="shared" si="26"/>
        <v>1</v>
      </c>
    </row>
    <row r="105" spans="1:19" ht="18.95" customHeight="1" x14ac:dyDescent="0.2">
      <c r="C105" s="186"/>
      <c r="D105" s="188"/>
      <c r="E105" s="188" t="s">
        <v>662</v>
      </c>
      <c r="F105" s="188"/>
      <c r="G105" s="110" t="s">
        <v>26</v>
      </c>
      <c r="H105" s="68">
        <v>2147742</v>
      </c>
      <c r="I105" s="68">
        <v>2154580</v>
      </c>
      <c r="J105" s="68">
        <v>2065397</v>
      </c>
      <c r="M105" s="109">
        <f t="shared" si="26"/>
        <v>1</v>
      </c>
    </row>
    <row r="106" spans="1:19" ht="15.95" hidden="1" customHeight="1" x14ac:dyDescent="0.2">
      <c r="C106" s="186"/>
      <c r="D106" s="188"/>
      <c r="E106" s="188" t="s">
        <v>662</v>
      </c>
      <c r="F106" s="188"/>
      <c r="G106" s="110" t="s">
        <v>27</v>
      </c>
      <c r="H106" s="78">
        <v>0</v>
      </c>
      <c r="I106" s="78">
        <v>0</v>
      </c>
      <c r="J106" s="78">
        <v>0</v>
      </c>
      <c r="M106" s="109">
        <f t="shared" ref="M106" si="31">IF(SUM(H106:J106)=0,0,1)</f>
        <v>0</v>
      </c>
    </row>
    <row r="107" spans="1:19" ht="18.95" customHeight="1" x14ac:dyDescent="0.2">
      <c r="C107" s="186"/>
      <c r="D107" s="189"/>
      <c r="E107" s="189" t="s">
        <v>662</v>
      </c>
      <c r="F107" s="189"/>
      <c r="G107" s="111" t="s">
        <v>10</v>
      </c>
      <c r="H107" s="112">
        <v>27585452</v>
      </c>
      <c r="I107" s="112">
        <v>27910425</v>
      </c>
      <c r="J107" s="112">
        <v>27089612</v>
      </c>
      <c r="M107" s="109">
        <f t="shared" ref="M107" si="32">M97</f>
        <v>1</v>
      </c>
    </row>
    <row r="108" spans="1:19" ht="15" customHeight="1" x14ac:dyDescent="0.2">
      <c r="A108" s="104">
        <v>10</v>
      </c>
      <c r="C108" s="186" t="s">
        <v>663</v>
      </c>
      <c r="D108" s="188" t="s">
        <v>698</v>
      </c>
      <c r="E108" s="188" t="s">
        <v>699</v>
      </c>
      <c r="F108" s="188" t="s">
        <v>681</v>
      </c>
      <c r="G108" s="110" t="s">
        <v>18</v>
      </c>
      <c r="H108" s="68">
        <v>426081</v>
      </c>
      <c r="I108" s="68">
        <v>365854</v>
      </c>
      <c r="J108" s="68">
        <v>367294</v>
      </c>
      <c r="M108" s="109">
        <f t="shared" ref="M108" si="33">IF(LEN(D108)&gt;2,1,0)</f>
        <v>1</v>
      </c>
      <c r="O108" s="105" t="str">
        <f>IFERROR(INDEX([1]Settings!$AE$4:$BF$200,MATCH($A108,[1]Settings!$AL$4:$AL$200,0),1),"")</f>
        <v>Human Resources and Training Grant</v>
      </c>
      <c r="Q108" s="109">
        <f>IF(LEN(C108)&lt;2,0,IF(C108=C97,Q97+1,1))</f>
        <v>3</v>
      </c>
      <c r="R108" s="109" t="str">
        <f>IFERROR(LOWER(RIGHT(LEFT(ADDRESS(1,Q108),2))),"")</f>
        <v>c</v>
      </c>
      <c r="S108" s="109">
        <f>IF(Q108&gt;1,1,IF(Q119&gt;1,1,0))</f>
        <v>1</v>
      </c>
    </row>
    <row r="109" spans="1:19" ht="15" customHeight="1" x14ac:dyDescent="0.2">
      <c r="C109" s="186"/>
      <c r="D109" s="188"/>
      <c r="E109" s="188" t="s">
        <v>662</v>
      </c>
      <c r="F109" s="188"/>
      <c r="G109" s="110" t="s">
        <v>19</v>
      </c>
      <c r="H109" s="68">
        <v>186340</v>
      </c>
      <c r="I109" s="68">
        <v>182457</v>
      </c>
      <c r="J109" s="68">
        <v>200648</v>
      </c>
      <c r="M109" s="109">
        <f t="shared" ref="M109" si="34">M108</f>
        <v>1</v>
      </c>
    </row>
    <row r="110" spans="1:19" ht="15" customHeight="1" x14ac:dyDescent="0.2">
      <c r="C110" s="186"/>
      <c r="D110" s="188"/>
      <c r="E110" s="188" t="s">
        <v>662</v>
      </c>
      <c r="F110" s="188"/>
      <c r="G110" s="110" t="s">
        <v>20</v>
      </c>
      <c r="H110" s="68">
        <v>1342762</v>
      </c>
      <c r="I110" s="68">
        <v>1295178</v>
      </c>
      <c r="J110" s="68">
        <v>1284827</v>
      </c>
      <c r="M110" s="109">
        <f t="shared" si="26"/>
        <v>1</v>
      </c>
    </row>
    <row r="111" spans="1:19" ht="15" customHeight="1" x14ac:dyDescent="0.2">
      <c r="C111" s="186"/>
      <c r="D111" s="188"/>
      <c r="E111" s="188" t="s">
        <v>662</v>
      </c>
      <c r="F111" s="188"/>
      <c r="G111" s="110" t="s">
        <v>21</v>
      </c>
      <c r="H111" s="68">
        <v>562959</v>
      </c>
      <c r="I111" s="68">
        <v>571970</v>
      </c>
      <c r="J111" s="68">
        <v>578935</v>
      </c>
      <c r="M111" s="109">
        <f t="shared" si="26"/>
        <v>1</v>
      </c>
    </row>
    <row r="112" spans="1:19" ht="15" customHeight="1" x14ac:dyDescent="0.2">
      <c r="C112" s="186"/>
      <c r="D112" s="188"/>
      <c r="E112" s="188" t="s">
        <v>662</v>
      </c>
      <c r="F112" s="188"/>
      <c r="G112" s="110" t="s">
        <v>22</v>
      </c>
      <c r="H112" s="68">
        <v>230320</v>
      </c>
      <c r="I112" s="68">
        <v>230279</v>
      </c>
      <c r="J112" s="68">
        <v>230325</v>
      </c>
      <c r="M112" s="109">
        <f t="shared" si="26"/>
        <v>1</v>
      </c>
    </row>
    <row r="113" spans="1:19" ht="15" customHeight="1" x14ac:dyDescent="0.2">
      <c r="C113" s="186"/>
      <c r="D113" s="188"/>
      <c r="E113" s="188" t="s">
        <v>662</v>
      </c>
      <c r="F113" s="188"/>
      <c r="G113" s="110" t="s">
        <v>23</v>
      </c>
      <c r="H113" s="68">
        <v>188805</v>
      </c>
      <c r="I113" s="68">
        <v>188563</v>
      </c>
      <c r="J113" s="68">
        <v>192578</v>
      </c>
      <c r="M113" s="109">
        <f t="shared" si="26"/>
        <v>1</v>
      </c>
    </row>
    <row r="114" spans="1:19" ht="15" customHeight="1" x14ac:dyDescent="0.2">
      <c r="C114" s="186"/>
      <c r="D114" s="188"/>
      <c r="E114" s="188" t="s">
        <v>662</v>
      </c>
      <c r="F114" s="188"/>
      <c r="G114" s="110" t="s">
        <v>24</v>
      </c>
      <c r="H114" s="68">
        <v>128149</v>
      </c>
      <c r="I114" s="68">
        <v>128443</v>
      </c>
      <c r="J114" s="68">
        <v>121416</v>
      </c>
      <c r="M114" s="109">
        <f t="shared" si="26"/>
        <v>1</v>
      </c>
    </row>
    <row r="115" spans="1:19" ht="15" customHeight="1" x14ac:dyDescent="0.2">
      <c r="C115" s="186"/>
      <c r="D115" s="188"/>
      <c r="E115" s="188" t="s">
        <v>662</v>
      </c>
      <c r="F115" s="188"/>
      <c r="G115" s="110" t="s">
        <v>25</v>
      </c>
      <c r="H115" s="68">
        <v>193113</v>
      </c>
      <c r="I115" s="68">
        <v>193020</v>
      </c>
      <c r="J115" s="68">
        <v>189191</v>
      </c>
      <c r="M115" s="109">
        <f t="shared" si="26"/>
        <v>1</v>
      </c>
    </row>
    <row r="116" spans="1:19" ht="15" customHeight="1" x14ac:dyDescent="0.2">
      <c r="C116" s="186"/>
      <c r="D116" s="188"/>
      <c r="E116" s="188" t="s">
        <v>662</v>
      </c>
      <c r="F116" s="188"/>
      <c r="G116" s="110" t="s">
        <v>26</v>
      </c>
      <c r="H116" s="68">
        <v>795929</v>
      </c>
      <c r="I116" s="68">
        <v>818062</v>
      </c>
      <c r="J116" s="68">
        <v>805331</v>
      </c>
      <c r="M116" s="109">
        <f t="shared" si="26"/>
        <v>1</v>
      </c>
    </row>
    <row r="117" spans="1:19" ht="15" customHeight="1" x14ac:dyDescent="0.2">
      <c r="C117" s="186"/>
      <c r="D117" s="188"/>
      <c r="E117" s="188" t="s">
        <v>662</v>
      </c>
      <c r="F117" s="188"/>
      <c r="G117" s="110" t="s">
        <v>27</v>
      </c>
      <c r="H117" s="78">
        <v>0</v>
      </c>
      <c r="I117" s="78">
        <v>25149</v>
      </c>
      <c r="J117" s="78">
        <v>26255</v>
      </c>
      <c r="M117" s="109">
        <f t="shared" ref="M117" si="35">IF(SUM(H117:J117)=0,0,1)</f>
        <v>1</v>
      </c>
    </row>
    <row r="118" spans="1:19" ht="15" customHeight="1" x14ac:dyDescent="0.2">
      <c r="C118" s="186"/>
      <c r="D118" s="189"/>
      <c r="E118" s="189" t="s">
        <v>662</v>
      </c>
      <c r="F118" s="189"/>
      <c r="G118" s="111" t="s">
        <v>10</v>
      </c>
      <c r="H118" s="112">
        <v>4054458</v>
      </c>
      <c r="I118" s="112">
        <v>3998975</v>
      </c>
      <c r="J118" s="112">
        <v>3996800</v>
      </c>
      <c r="M118" s="109">
        <f t="shared" ref="M118" si="36">M108</f>
        <v>1</v>
      </c>
    </row>
    <row r="119" spans="1:19" ht="15" customHeight="1" x14ac:dyDescent="0.2">
      <c r="A119" s="104">
        <v>11</v>
      </c>
      <c r="C119" s="186" t="s">
        <v>663</v>
      </c>
      <c r="D119" s="188" t="s">
        <v>700</v>
      </c>
      <c r="E119" s="188" t="s">
        <v>701</v>
      </c>
      <c r="F119" s="188" t="s">
        <v>671</v>
      </c>
      <c r="G119" s="110" t="s">
        <v>18</v>
      </c>
      <c r="H119" s="68">
        <v>41272</v>
      </c>
      <c r="I119" s="68">
        <v>41621</v>
      </c>
      <c r="J119" s="68">
        <v>41635</v>
      </c>
      <c r="M119" s="109">
        <f t="shared" ref="M119" si="37">IF(LEN(D119)&gt;2,1,0)</f>
        <v>1</v>
      </c>
      <c r="O119" s="105" t="str">
        <f>IFERROR(INDEX([1]Settings!$AE$4:$BF$200,MATCH($A119,[1]Settings!$AL$4:$AL$200,0),1),"")</f>
        <v>National Health Insurance Grant</v>
      </c>
      <c r="Q119" s="109">
        <f>IF(LEN(C119)&lt;2,0,IF(C119=C108,Q108+1,1))</f>
        <v>4</v>
      </c>
      <c r="R119" s="109" t="str">
        <f>IFERROR(LOWER(RIGHT(LEFT(ADDRESS(1,Q119),2))),"")</f>
        <v>d</v>
      </c>
      <c r="S119" s="109">
        <f>IF(Q119&gt;1,1,IF(Q130&gt;1,1,0))</f>
        <v>1</v>
      </c>
    </row>
    <row r="120" spans="1:19" ht="15" customHeight="1" x14ac:dyDescent="0.2">
      <c r="C120" s="186"/>
      <c r="D120" s="188"/>
      <c r="E120" s="188" t="s">
        <v>662</v>
      </c>
      <c r="F120" s="188"/>
      <c r="G120" s="110" t="s">
        <v>19</v>
      </c>
      <c r="H120" s="68">
        <v>19601</v>
      </c>
      <c r="I120" s="68">
        <v>19767</v>
      </c>
      <c r="J120" s="68">
        <v>19774</v>
      </c>
      <c r="M120" s="109">
        <f t="shared" ref="M120" si="38">M119</f>
        <v>1</v>
      </c>
    </row>
    <row r="121" spans="1:19" ht="15" customHeight="1" x14ac:dyDescent="0.2">
      <c r="C121" s="186"/>
      <c r="D121" s="188"/>
      <c r="E121" s="188" t="s">
        <v>662</v>
      </c>
      <c r="F121" s="188"/>
      <c r="G121" s="110" t="s">
        <v>20</v>
      </c>
      <c r="H121" s="68">
        <v>49859</v>
      </c>
      <c r="I121" s="68">
        <v>50468</v>
      </c>
      <c r="J121" s="68">
        <v>50486</v>
      </c>
      <c r="M121" s="109">
        <f t="shared" si="26"/>
        <v>1</v>
      </c>
    </row>
    <row r="122" spans="1:19" ht="15" customHeight="1" x14ac:dyDescent="0.2">
      <c r="C122" s="186"/>
      <c r="D122" s="188"/>
      <c r="E122" s="188" t="s">
        <v>662</v>
      </c>
      <c r="F122" s="188"/>
      <c r="G122" s="110" t="s">
        <v>21</v>
      </c>
      <c r="H122" s="68">
        <v>50415</v>
      </c>
      <c r="I122" s="68">
        <v>50842</v>
      </c>
      <c r="J122" s="68">
        <v>50860</v>
      </c>
      <c r="M122" s="109">
        <f t="shared" si="26"/>
        <v>1</v>
      </c>
    </row>
    <row r="123" spans="1:19" ht="15" customHeight="1" x14ac:dyDescent="0.2">
      <c r="C123" s="186"/>
      <c r="D123" s="188"/>
      <c r="E123" s="188" t="s">
        <v>662</v>
      </c>
      <c r="F123" s="188"/>
      <c r="G123" s="110" t="s">
        <v>22</v>
      </c>
      <c r="H123" s="68">
        <v>31952</v>
      </c>
      <c r="I123" s="68">
        <v>32774</v>
      </c>
      <c r="J123" s="68">
        <v>32784</v>
      </c>
      <c r="M123" s="109">
        <f t="shared" si="26"/>
        <v>1</v>
      </c>
    </row>
    <row r="124" spans="1:19" ht="15" customHeight="1" x14ac:dyDescent="0.2">
      <c r="C124" s="186"/>
      <c r="D124" s="188"/>
      <c r="E124" s="188" t="s">
        <v>662</v>
      </c>
      <c r="F124" s="188"/>
      <c r="G124" s="110" t="s">
        <v>23</v>
      </c>
      <c r="H124" s="68">
        <v>19243</v>
      </c>
      <c r="I124" s="68">
        <v>19406</v>
      </c>
      <c r="J124" s="68">
        <v>19413</v>
      </c>
      <c r="M124" s="109">
        <f t="shared" si="26"/>
        <v>1</v>
      </c>
    </row>
    <row r="125" spans="1:19" ht="15" customHeight="1" x14ac:dyDescent="0.2">
      <c r="C125" s="186"/>
      <c r="D125" s="188"/>
      <c r="E125" s="188" t="s">
        <v>662</v>
      </c>
      <c r="F125" s="188"/>
      <c r="G125" s="110" t="s">
        <v>24</v>
      </c>
      <c r="H125" s="68">
        <v>19233</v>
      </c>
      <c r="I125" s="68">
        <v>19733</v>
      </c>
      <c r="J125" s="68">
        <v>19739</v>
      </c>
      <c r="M125" s="109">
        <f t="shared" si="26"/>
        <v>1</v>
      </c>
    </row>
    <row r="126" spans="1:19" ht="15" customHeight="1" x14ac:dyDescent="0.2">
      <c r="C126" s="186"/>
      <c r="D126" s="188"/>
      <c r="E126" s="188" t="s">
        <v>662</v>
      </c>
      <c r="F126" s="188"/>
      <c r="G126" s="110" t="s">
        <v>25</v>
      </c>
      <c r="H126" s="68">
        <v>19323</v>
      </c>
      <c r="I126" s="68">
        <v>19487</v>
      </c>
      <c r="J126" s="68">
        <v>19494</v>
      </c>
      <c r="M126" s="109">
        <f t="shared" si="26"/>
        <v>1</v>
      </c>
    </row>
    <row r="127" spans="1:19" ht="15" customHeight="1" x14ac:dyDescent="0.2">
      <c r="C127" s="186"/>
      <c r="D127" s="188"/>
      <c r="E127" s="188" t="s">
        <v>662</v>
      </c>
      <c r="F127" s="188"/>
      <c r="G127" s="110" t="s">
        <v>26</v>
      </c>
      <c r="H127" s="68">
        <v>17779</v>
      </c>
      <c r="I127" s="68">
        <v>17933</v>
      </c>
      <c r="J127" s="68">
        <v>17939</v>
      </c>
      <c r="M127" s="109">
        <f t="shared" si="26"/>
        <v>1</v>
      </c>
    </row>
    <row r="128" spans="1:19" ht="15" hidden="1" customHeight="1" x14ac:dyDescent="0.2">
      <c r="C128" s="186"/>
      <c r="D128" s="188"/>
      <c r="E128" s="188" t="s">
        <v>662</v>
      </c>
      <c r="F128" s="188"/>
      <c r="G128" s="110" t="s">
        <v>27</v>
      </c>
      <c r="H128" s="78">
        <v>0</v>
      </c>
      <c r="I128" s="78">
        <v>0</v>
      </c>
      <c r="J128" s="78">
        <v>0</v>
      </c>
      <c r="M128" s="109">
        <f t="shared" ref="M128" si="39">IF(SUM(H128:J128)=0,0,1)</f>
        <v>0</v>
      </c>
    </row>
    <row r="129" spans="1:19" ht="15" customHeight="1" x14ac:dyDescent="0.2">
      <c r="C129" s="186"/>
      <c r="D129" s="189"/>
      <c r="E129" s="189" t="s">
        <v>662</v>
      </c>
      <c r="F129" s="189"/>
      <c r="G129" s="111" t="s">
        <v>10</v>
      </c>
      <c r="H129" s="112">
        <v>268677</v>
      </c>
      <c r="I129" s="112">
        <v>272031</v>
      </c>
      <c r="J129" s="112">
        <v>272124</v>
      </c>
      <c r="M129" s="109">
        <f t="shared" ref="M129" si="40">M119</f>
        <v>1</v>
      </c>
    </row>
    <row r="130" spans="1:19" ht="15" customHeight="1" x14ac:dyDescent="0.2">
      <c r="A130" s="104">
        <v>12</v>
      </c>
      <c r="C130" s="186" t="s">
        <v>672</v>
      </c>
      <c r="D130" s="188" t="s">
        <v>702</v>
      </c>
      <c r="E130" s="188" t="s">
        <v>703</v>
      </c>
      <c r="F130" s="188" t="s">
        <v>681</v>
      </c>
      <c r="G130" s="110" t="s">
        <v>18</v>
      </c>
      <c r="H130" s="68">
        <v>1491219</v>
      </c>
      <c r="I130" s="68">
        <v>1542022</v>
      </c>
      <c r="J130" s="68">
        <v>1608515</v>
      </c>
      <c r="M130" s="109">
        <f t="shared" ref="M130" si="41">IF(LEN(D130)&gt;2,1,0)</f>
        <v>1</v>
      </c>
      <c r="N130" s="105">
        <v>1</v>
      </c>
      <c r="O130" s="105" t="str">
        <f>IFERROR(INDEX([1]Settings!$AE$4:$BF$200,MATCH($A130,[1]Settings!$AL$4:$AL$200,0),1),"")</f>
        <v>Human Settlements Development Grant</v>
      </c>
      <c r="Q130" s="109">
        <f>IF(LEN(C130)&lt;2,0,IF(C130=C119,Q119+1,1))</f>
        <v>1</v>
      </c>
      <c r="R130" s="109" t="str">
        <f>IFERROR(LOWER(RIGHT(LEFT(ADDRESS(1,Q130),2))),"")</f>
        <v>a</v>
      </c>
      <c r="S130" s="109">
        <f>IF(Q130&gt;1,1,IF(Q141&gt;1,1,0))</f>
        <v>1</v>
      </c>
    </row>
    <row r="131" spans="1:19" ht="15" customHeight="1" x14ac:dyDescent="0.2">
      <c r="C131" s="186"/>
      <c r="D131" s="188"/>
      <c r="E131" s="188" t="s">
        <v>662</v>
      </c>
      <c r="F131" s="188"/>
      <c r="G131" s="110" t="s">
        <v>19</v>
      </c>
      <c r="H131" s="68">
        <v>786254</v>
      </c>
      <c r="I131" s="68">
        <v>813041</v>
      </c>
      <c r="J131" s="68">
        <v>848099</v>
      </c>
      <c r="M131" s="109">
        <f t="shared" ref="M131" si="42">M130</f>
        <v>1</v>
      </c>
    </row>
    <row r="132" spans="1:19" ht="15" customHeight="1" x14ac:dyDescent="0.2">
      <c r="C132" s="186"/>
      <c r="D132" s="188"/>
      <c r="E132" s="188" t="s">
        <v>662</v>
      </c>
      <c r="F132" s="188"/>
      <c r="G132" s="110" t="s">
        <v>20</v>
      </c>
      <c r="H132" s="68">
        <v>3824974</v>
      </c>
      <c r="I132" s="68">
        <v>3955283</v>
      </c>
      <c r="J132" s="68">
        <v>4125835</v>
      </c>
      <c r="M132" s="109">
        <f t="shared" si="26"/>
        <v>1</v>
      </c>
    </row>
    <row r="133" spans="1:19" ht="15" customHeight="1" x14ac:dyDescent="0.2">
      <c r="C133" s="186"/>
      <c r="D133" s="188"/>
      <c r="E133" s="188" t="s">
        <v>662</v>
      </c>
      <c r="F133" s="188"/>
      <c r="G133" s="110" t="s">
        <v>21</v>
      </c>
      <c r="H133" s="68">
        <v>2455021</v>
      </c>
      <c r="I133" s="68">
        <v>2537519</v>
      </c>
      <c r="J133" s="68">
        <v>2657279</v>
      </c>
      <c r="M133" s="109">
        <f t="shared" si="26"/>
        <v>1</v>
      </c>
    </row>
    <row r="134" spans="1:19" ht="15" customHeight="1" x14ac:dyDescent="0.2">
      <c r="C134" s="186"/>
      <c r="D134" s="188"/>
      <c r="E134" s="188" t="s">
        <v>662</v>
      </c>
      <c r="F134" s="188"/>
      <c r="G134" s="110" t="s">
        <v>22</v>
      </c>
      <c r="H134" s="68">
        <v>877072</v>
      </c>
      <c r="I134" s="68">
        <v>906953</v>
      </c>
      <c r="J134" s="68">
        <v>946060</v>
      </c>
      <c r="M134" s="109">
        <f t="shared" si="26"/>
        <v>1</v>
      </c>
    </row>
    <row r="135" spans="1:19" ht="15" customHeight="1" x14ac:dyDescent="0.2">
      <c r="C135" s="186"/>
      <c r="D135" s="188"/>
      <c r="E135" s="188" t="s">
        <v>662</v>
      </c>
      <c r="F135" s="188"/>
      <c r="G135" s="110" t="s">
        <v>23</v>
      </c>
      <c r="H135" s="68">
        <v>893960</v>
      </c>
      <c r="I135" s="68">
        <v>924416</v>
      </c>
      <c r="J135" s="68">
        <v>964277</v>
      </c>
      <c r="M135" s="109">
        <f t="shared" si="26"/>
        <v>1</v>
      </c>
    </row>
    <row r="136" spans="1:19" ht="15" customHeight="1" x14ac:dyDescent="0.2">
      <c r="C136" s="186"/>
      <c r="D136" s="188"/>
      <c r="E136" s="188" t="s">
        <v>662</v>
      </c>
      <c r="F136" s="188"/>
      <c r="G136" s="110" t="s">
        <v>24</v>
      </c>
      <c r="H136" s="68">
        <v>264528</v>
      </c>
      <c r="I136" s="68">
        <v>273541</v>
      </c>
      <c r="J136" s="68">
        <v>285336</v>
      </c>
      <c r="M136" s="109">
        <f t="shared" si="26"/>
        <v>1</v>
      </c>
    </row>
    <row r="137" spans="1:19" ht="15" customHeight="1" x14ac:dyDescent="0.2">
      <c r="C137" s="186"/>
      <c r="D137" s="188"/>
      <c r="E137" s="188" t="s">
        <v>662</v>
      </c>
      <c r="F137" s="188"/>
      <c r="G137" s="110" t="s">
        <v>25</v>
      </c>
      <c r="H137" s="68">
        <v>1234648</v>
      </c>
      <c r="I137" s="68">
        <v>1276712</v>
      </c>
      <c r="J137" s="68">
        <v>1331763</v>
      </c>
      <c r="M137" s="109">
        <f t="shared" si="26"/>
        <v>1</v>
      </c>
    </row>
    <row r="138" spans="1:19" ht="15" customHeight="1" x14ac:dyDescent="0.2">
      <c r="C138" s="186"/>
      <c r="D138" s="188"/>
      <c r="E138" s="188" t="s">
        <v>662</v>
      </c>
      <c r="F138" s="188"/>
      <c r="G138" s="110" t="s">
        <v>26</v>
      </c>
      <c r="H138" s="68">
        <v>1575285</v>
      </c>
      <c r="I138" s="68">
        <v>1628418</v>
      </c>
      <c r="J138" s="68">
        <v>1701511</v>
      </c>
      <c r="M138" s="109">
        <f t="shared" si="26"/>
        <v>1</v>
      </c>
    </row>
    <row r="139" spans="1:19" ht="15" hidden="1" customHeight="1" x14ac:dyDescent="0.2">
      <c r="C139" s="186"/>
      <c r="D139" s="188"/>
      <c r="E139" s="188" t="s">
        <v>662</v>
      </c>
      <c r="F139" s="188"/>
      <c r="G139" s="110" t="s">
        <v>27</v>
      </c>
      <c r="H139" s="78">
        <v>0</v>
      </c>
      <c r="I139" s="78">
        <v>0</v>
      </c>
      <c r="J139" s="78">
        <v>0</v>
      </c>
      <c r="M139" s="109">
        <f t="shared" ref="M139" si="43">IF(SUM(H139:J139)=0,0,1)</f>
        <v>0</v>
      </c>
    </row>
    <row r="140" spans="1:19" ht="15" customHeight="1" x14ac:dyDescent="0.2">
      <c r="C140" s="186"/>
      <c r="D140" s="189"/>
      <c r="E140" s="189" t="s">
        <v>662</v>
      </c>
      <c r="F140" s="189"/>
      <c r="G140" s="116" t="s">
        <v>10</v>
      </c>
      <c r="H140" s="112">
        <v>13402961</v>
      </c>
      <c r="I140" s="112">
        <v>13857905</v>
      </c>
      <c r="J140" s="112">
        <v>14468675</v>
      </c>
      <c r="M140" s="109">
        <f t="shared" ref="M140" si="44">M130</f>
        <v>1</v>
      </c>
    </row>
    <row r="141" spans="1:19" ht="15" customHeight="1" x14ac:dyDescent="0.2">
      <c r="A141" s="104">
        <v>13</v>
      </c>
      <c r="C141" s="186" t="s">
        <v>672</v>
      </c>
      <c r="D141" s="188" t="s">
        <v>704</v>
      </c>
      <c r="E141" s="188" t="s">
        <v>705</v>
      </c>
      <c r="F141" s="188" t="s">
        <v>681</v>
      </c>
      <c r="G141" s="110" t="s">
        <v>18</v>
      </c>
      <c r="H141" s="68">
        <v>432428</v>
      </c>
      <c r="I141" s="68">
        <v>458151</v>
      </c>
      <c r="J141" s="68">
        <v>478343</v>
      </c>
      <c r="M141" s="109">
        <f t="shared" ref="M141" si="45">IF(LEN(D141)&gt;2,1,0)</f>
        <v>1</v>
      </c>
      <c r="O141" s="105" t="str">
        <f>IFERROR(INDEX([1]Settings!$AE$4:$BF$200,MATCH($A141,[1]Settings!$AL$4:$AL$200,0),1),"")</f>
        <v>Informal Settlements Upgrading Partnership Grant: Provinces</v>
      </c>
      <c r="Q141" s="109">
        <f>IF(LEN(C141)&lt;2,0,IF(C141=C130,Q130+1,1))</f>
        <v>2</v>
      </c>
      <c r="R141" s="109" t="str">
        <f>IFERROR(LOWER(RIGHT(LEFT(ADDRESS(1,Q141),2))),"")</f>
        <v>b</v>
      </c>
      <c r="S141" s="109">
        <f>IF(Q141&gt;1,1,IF(Q152&gt;1,1,0))</f>
        <v>1</v>
      </c>
    </row>
    <row r="142" spans="1:19" ht="15" customHeight="1" x14ac:dyDescent="0.2">
      <c r="C142" s="186"/>
      <c r="D142" s="188"/>
      <c r="E142" s="188" t="s">
        <v>662</v>
      </c>
      <c r="F142" s="188"/>
      <c r="G142" s="110" t="s">
        <v>19</v>
      </c>
      <c r="H142" s="68">
        <v>228001</v>
      </c>
      <c r="I142" s="68">
        <v>241563</v>
      </c>
      <c r="J142" s="68">
        <v>252209</v>
      </c>
      <c r="M142" s="109">
        <f t="shared" ref="M142" si="46">M141</f>
        <v>1</v>
      </c>
    </row>
    <row r="143" spans="1:19" ht="15" customHeight="1" x14ac:dyDescent="0.2">
      <c r="C143" s="186"/>
      <c r="D143" s="188"/>
      <c r="E143" s="188" t="s">
        <v>662</v>
      </c>
      <c r="F143" s="188"/>
      <c r="G143" s="110" t="s">
        <v>20</v>
      </c>
      <c r="H143" s="68">
        <v>1109179</v>
      </c>
      <c r="I143" s="68">
        <v>1175155</v>
      </c>
      <c r="J143" s="68">
        <v>1226949</v>
      </c>
      <c r="M143" s="109">
        <f t="shared" si="26"/>
        <v>1</v>
      </c>
    </row>
    <row r="144" spans="1:19" ht="15" customHeight="1" x14ac:dyDescent="0.2">
      <c r="C144" s="186"/>
      <c r="D144" s="188"/>
      <c r="E144" s="188" t="s">
        <v>662</v>
      </c>
      <c r="F144" s="188"/>
      <c r="G144" s="110" t="s">
        <v>21</v>
      </c>
      <c r="H144" s="68">
        <v>714375</v>
      </c>
      <c r="I144" s="68">
        <v>756868</v>
      </c>
      <c r="J144" s="68">
        <v>790226</v>
      </c>
      <c r="M144" s="109">
        <f t="shared" si="26"/>
        <v>1</v>
      </c>
    </row>
    <row r="145" spans="1:19" ht="15" customHeight="1" x14ac:dyDescent="0.2">
      <c r="C145" s="186"/>
      <c r="D145" s="188"/>
      <c r="E145" s="188" t="s">
        <v>662</v>
      </c>
      <c r="F145" s="188"/>
      <c r="G145" s="110" t="s">
        <v>22</v>
      </c>
      <c r="H145" s="68">
        <v>254336</v>
      </c>
      <c r="I145" s="68">
        <v>269465</v>
      </c>
      <c r="J145" s="68">
        <v>281341</v>
      </c>
      <c r="M145" s="109">
        <f t="shared" si="26"/>
        <v>1</v>
      </c>
    </row>
    <row r="146" spans="1:19" ht="15" customHeight="1" x14ac:dyDescent="0.2">
      <c r="C146" s="186"/>
      <c r="D146" s="188"/>
      <c r="E146" s="188" t="s">
        <v>662</v>
      </c>
      <c r="F146" s="188"/>
      <c r="G146" s="110" t="s">
        <v>23</v>
      </c>
      <c r="H146" s="68">
        <v>259233</v>
      </c>
      <c r="I146" s="68">
        <v>274653</v>
      </c>
      <c r="J146" s="68">
        <v>286758</v>
      </c>
      <c r="M146" s="109">
        <f t="shared" si="26"/>
        <v>1</v>
      </c>
    </row>
    <row r="147" spans="1:19" ht="15" customHeight="1" x14ac:dyDescent="0.2">
      <c r="C147" s="186"/>
      <c r="D147" s="188"/>
      <c r="E147" s="188" t="s">
        <v>662</v>
      </c>
      <c r="F147" s="188"/>
      <c r="G147" s="110" t="s">
        <v>24</v>
      </c>
      <c r="H147" s="68">
        <v>76709</v>
      </c>
      <c r="I147" s="68">
        <v>81272</v>
      </c>
      <c r="J147" s="68">
        <v>84855</v>
      </c>
      <c r="M147" s="109">
        <f t="shared" si="26"/>
        <v>1</v>
      </c>
    </row>
    <row r="148" spans="1:19" ht="15" customHeight="1" x14ac:dyDescent="0.2">
      <c r="C148" s="186"/>
      <c r="D148" s="188"/>
      <c r="E148" s="188" t="s">
        <v>662</v>
      </c>
      <c r="F148" s="188"/>
      <c r="G148" s="110" t="s">
        <v>25</v>
      </c>
      <c r="H148" s="68">
        <v>358028</v>
      </c>
      <c r="I148" s="68">
        <v>379324</v>
      </c>
      <c r="J148" s="68">
        <v>396042</v>
      </c>
      <c r="M148" s="109">
        <f t="shared" si="26"/>
        <v>1</v>
      </c>
    </row>
    <row r="149" spans="1:19" ht="15" customHeight="1" x14ac:dyDescent="0.2">
      <c r="C149" s="186"/>
      <c r="D149" s="188"/>
      <c r="E149" s="188" t="s">
        <v>662</v>
      </c>
      <c r="F149" s="188"/>
      <c r="G149" s="110" t="s">
        <v>26</v>
      </c>
      <c r="H149" s="68">
        <v>457429</v>
      </c>
      <c r="I149" s="68">
        <v>484638</v>
      </c>
      <c r="J149" s="68">
        <v>505998</v>
      </c>
      <c r="M149" s="109">
        <f t="shared" si="26"/>
        <v>1</v>
      </c>
    </row>
    <row r="150" spans="1:19" ht="15" hidden="1" customHeight="1" x14ac:dyDescent="0.2">
      <c r="C150" s="186"/>
      <c r="D150" s="188"/>
      <c r="E150" s="188" t="s">
        <v>662</v>
      </c>
      <c r="F150" s="188"/>
      <c r="G150" s="110" t="s">
        <v>27</v>
      </c>
      <c r="H150" s="117">
        <v>0</v>
      </c>
      <c r="I150" s="117">
        <v>0</v>
      </c>
      <c r="J150" s="117">
        <v>0</v>
      </c>
      <c r="M150" s="109">
        <f t="shared" ref="M150" si="47">IF(SUM(H150:J150)=0,0,1)</f>
        <v>0</v>
      </c>
    </row>
    <row r="151" spans="1:19" ht="15" customHeight="1" x14ac:dyDescent="0.2">
      <c r="C151" s="186"/>
      <c r="D151" s="188"/>
      <c r="E151" s="188" t="s">
        <v>662</v>
      </c>
      <c r="F151" s="188"/>
      <c r="G151" s="118" t="s">
        <v>10</v>
      </c>
      <c r="H151" s="119">
        <v>3889718</v>
      </c>
      <c r="I151" s="119">
        <v>4121089</v>
      </c>
      <c r="J151" s="119">
        <v>4302721</v>
      </c>
      <c r="M151" s="109">
        <f t="shared" ref="M151" si="48">M141</f>
        <v>1</v>
      </c>
    </row>
    <row r="152" spans="1:19" ht="15" customHeight="1" x14ac:dyDescent="0.2">
      <c r="A152" s="104">
        <v>14</v>
      </c>
      <c r="C152" s="216" t="s">
        <v>706</v>
      </c>
      <c r="D152" s="191" t="s">
        <v>707</v>
      </c>
      <c r="E152" s="191" t="s">
        <v>708</v>
      </c>
      <c r="F152" s="191" t="s">
        <v>681</v>
      </c>
      <c r="G152" s="107" t="s">
        <v>18</v>
      </c>
      <c r="H152" s="68">
        <v>102099</v>
      </c>
      <c r="I152" s="68">
        <v>0</v>
      </c>
      <c r="J152" s="68">
        <v>0</v>
      </c>
      <c r="M152" s="109">
        <f t="shared" ref="M152" si="49">IF(LEN(D152)&gt;2,1,0)</f>
        <v>1</v>
      </c>
      <c r="O152" s="105" t="str">
        <f>IFERROR(INDEX([1]Settings!$AE$4:$BF$200,MATCH($A152,[1]Settings!$AL$4:$AL$200,0),1),"")</f>
        <v>Expanded Public Works Programme Integrated Grant for Provinces</v>
      </c>
      <c r="Q152" s="109">
        <f>IF(LEN(C152)&lt;2,0,IF(C152=C141,Q141+1,1))</f>
        <v>1</v>
      </c>
      <c r="R152" s="109" t="str">
        <f>IFERROR(LOWER(RIGHT(LEFT(ADDRESS(1,Q152),2))),"")</f>
        <v>a</v>
      </c>
      <c r="S152" s="109">
        <f>IF(Q152&gt;1,1,IF(Q163&gt;1,1,0))</f>
        <v>1</v>
      </c>
    </row>
    <row r="153" spans="1:19" ht="15" customHeight="1" x14ac:dyDescent="0.2">
      <c r="C153" s="217"/>
      <c r="D153" s="188"/>
      <c r="E153" s="188" t="s">
        <v>662</v>
      </c>
      <c r="F153" s="188"/>
      <c r="G153" s="110" t="s">
        <v>19</v>
      </c>
      <c r="H153" s="68">
        <v>21651</v>
      </c>
      <c r="I153" s="68">
        <v>0</v>
      </c>
      <c r="J153" s="68">
        <v>0</v>
      </c>
      <c r="M153" s="109">
        <f t="shared" ref="M153:M215" si="50">M152</f>
        <v>1</v>
      </c>
    </row>
    <row r="154" spans="1:19" ht="15" customHeight="1" x14ac:dyDescent="0.2">
      <c r="C154" s="217"/>
      <c r="D154" s="188"/>
      <c r="E154" s="188" t="s">
        <v>662</v>
      </c>
      <c r="F154" s="188"/>
      <c r="G154" s="110" t="s">
        <v>20</v>
      </c>
      <c r="H154" s="68">
        <v>48838</v>
      </c>
      <c r="I154" s="68">
        <v>0</v>
      </c>
      <c r="J154" s="68">
        <v>0</v>
      </c>
      <c r="M154" s="109">
        <f t="shared" si="50"/>
        <v>1</v>
      </c>
    </row>
    <row r="155" spans="1:19" ht="15" customHeight="1" x14ac:dyDescent="0.2">
      <c r="C155" s="217"/>
      <c r="D155" s="188"/>
      <c r="E155" s="188" t="s">
        <v>662</v>
      </c>
      <c r="F155" s="188"/>
      <c r="G155" s="110" t="s">
        <v>21</v>
      </c>
      <c r="H155" s="68">
        <v>114398</v>
      </c>
      <c r="I155" s="68">
        <v>0</v>
      </c>
      <c r="J155" s="68">
        <v>0</v>
      </c>
      <c r="M155" s="109">
        <f t="shared" si="50"/>
        <v>1</v>
      </c>
    </row>
    <row r="156" spans="1:19" ht="15" customHeight="1" x14ac:dyDescent="0.2">
      <c r="C156" s="217"/>
      <c r="D156" s="188"/>
      <c r="E156" s="188" t="s">
        <v>662</v>
      </c>
      <c r="F156" s="188"/>
      <c r="G156" s="110" t="s">
        <v>22</v>
      </c>
      <c r="H156" s="68">
        <v>33749</v>
      </c>
      <c r="I156" s="68">
        <v>0</v>
      </c>
      <c r="J156" s="68">
        <v>0</v>
      </c>
      <c r="M156" s="109">
        <f t="shared" si="50"/>
        <v>1</v>
      </c>
    </row>
    <row r="157" spans="1:19" ht="15" customHeight="1" x14ac:dyDescent="0.2">
      <c r="C157" s="217"/>
      <c r="D157" s="188"/>
      <c r="E157" s="188" t="s">
        <v>662</v>
      </c>
      <c r="F157" s="188"/>
      <c r="G157" s="110" t="s">
        <v>23</v>
      </c>
      <c r="H157" s="68">
        <v>22736</v>
      </c>
      <c r="I157" s="68">
        <v>0</v>
      </c>
      <c r="J157" s="68">
        <v>0</v>
      </c>
      <c r="M157" s="109">
        <f t="shared" si="50"/>
        <v>1</v>
      </c>
    </row>
    <row r="158" spans="1:19" ht="15" customHeight="1" x14ac:dyDescent="0.2">
      <c r="C158" s="217"/>
      <c r="D158" s="188"/>
      <c r="E158" s="188" t="s">
        <v>662</v>
      </c>
      <c r="F158" s="188"/>
      <c r="G158" s="110" t="s">
        <v>24</v>
      </c>
      <c r="H158" s="68">
        <v>16390</v>
      </c>
      <c r="I158" s="68">
        <v>0</v>
      </c>
      <c r="J158" s="68">
        <v>0</v>
      </c>
      <c r="M158" s="109">
        <f t="shared" si="50"/>
        <v>1</v>
      </c>
    </row>
    <row r="159" spans="1:19" ht="15" customHeight="1" x14ac:dyDescent="0.2">
      <c r="C159" s="217"/>
      <c r="D159" s="188"/>
      <c r="E159" s="188" t="s">
        <v>662</v>
      </c>
      <c r="F159" s="188"/>
      <c r="G159" s="110" t="s">
        <v>25</v>
      </c>
      <c r="H159" s="68">
        <v>32852</v>
      </c>
      <c r="I159" s="68">
        <v>0</v>
      </c>
      <c r="J159" s="68">
        <v>0</v>
      </c>
      <c r="M159" s="109">
        <f t="shared" si="50"/>
        <v>1</v>
      </c>
    </row>
    <row r="160" spans="1:19" ht="15" customHeight="1" x14ac:dyDescent="0.2">
      <c r="C160" s="217"/>
      <c r="D160" s="188"/>
      <c r="E160" s="188" t="s">
        <v>662</v>
      </c>
      <c r="F160" s="188"/>
      <c r="G160" s="110" t="s">
        <v>26</v>
      </c>
      <c r="H160" s="68">
        <v>29773</v>
      </c>
      <c r="I160" s="68">
        <v>0</v>
      </c>
      <c r="J160" s="68">
        <v>0</v>
      </c>
      <c r="M160" s="109">
        <f t="shared" si="50"/>
        <v>1</v>
      </c>
    </row>
    <row r="161" spans="1:19" ht="15" customHeight="1" x14ac:dyDescent="0.2">
      <c r="C161" s="217"/>
      <c r="D161" s="188"/>
      <c r="E161" s="188" t="s">
        <v>662</v>
      </c>
      <c r="F161" s="188"/>
      <c r="G161" s="110" t="s">
        <v>27</v>
      </c>
      <c r="H161" s="78">
        <v>0</v>
      </c>
      <c r="I161" s="78">
        <v>433098</v>
      </c>
      <c r="J161" s="78">
        <v>434762</v>
      </c>
      <c r="M161" s="109">
        <f t="shared" ref="M161" si="51">IF(SUM(H161:J161)=0,0,1)</f>
        <v>1</v>
      </c>
    </row>
    <row r="162" spans="1:19" ht="15" customHeight="1" x14ac:dyDescent="0.2">
      <c r="C162" s="217"/>
      <c r="D162" s="218"/>
      <c r="E162" s="218" t="s">
        <v>662</v>
      </c>
      <c r="F162" s="218"/>
      <c r="G162" s="111" t="s">
        <v>10</v>
      </c>
      <c r="H162" s="112">
        <v>422486</v>
      </c>
      <c r="I162" s="112">
        <v>433098</v>
      </c>
      <c r="J162" s="112">
        <v>434762</v>
      </c>
      <c r="M162" s="109">
        <f t="shared" ref="M162" si="52">M152</f>
        <v>1</v>
      </c>
    </row>
    <row r="163" spans="1:19" ht="15" customHeight="1" x14ac:dyDescent="0.2">
      <c r="A163" s="104">
        <v>15</v>
      </c>
      <c r="C163" s="214" t="s">
        <v>706</v>
      </c>
      <c r="D163" s="188" t="s">
        <v>709</v>
      </c>
      <c r="E163" s="188" t="s">
        <v>710</v>
      </c>
      <c r="F163" s="188" t="s">
        <v>681</v>
      </c>
      <c r="G163" s="110" t="s">
        <v>18</v>
      </c>
      <c r="H163" s="68">
        <v>51825</v>
      </c>
      <c r="I163" s="68">
        <v>0</v>
      </c>
      <c r="J163" s="68">
        <v>0</v>
      </c>
      <c r="M163" s="109">
        <f t="shared" ref="M163" si="53">IF(LEN(D163)&gt;2,1,0)</f>
        <v>1</v>
      </c>
      <c r="N163" s="105">
        <v>1</v>
      </c>
      <c r="O163" s="105" t="str">
        <f>IFERROR(INDEX([1]Settings!$AE$4:$BF$200,MATCH($A163,[1]Settings!$AL$4:$AL$200,0),1),"")</f>
        <v>Social Sector Expanded Public Works Programme Incentive Grant for Provinces</v>
      </c>
      <c r="Q163" s="109">
        <f>IF(LEN(C163)&lt;2,0,IF(C163=C152,Q152+1,1))</f>
        <v>2</v>
      </c>
      <c r="R163" s="109" t="str">
        <f>IFERROR(LOWER(RIGHT(LEFT(ADDRESS(1,Q163),2))),"")</f>
        <v>b</v>
      </c>
      <c r="S163" s="109">
        <f>IF(Q163&gt;1,1,IF(Q174&gt;1,1,0))</f>
        <v>1</v>
      </c>
    </row>
    <row r="164" spans="1:19" ht="15" customHeight="1" x14ac:dyDescent="0.2">
      <c r="C164" s="214"/>
      <c r="D164" s="188"/>
      <c r="E164" s="188" t="s">
        <v>662</v>
      </c>
      <c r="F164" s="188"/>
      <c r="G164" s="110" t="s">
        <v>19</v>
      </c>
      <c r="H164" s="68">
        <v>37600</v>
      </c>
      <c r="I164" s="68">
        <v>0</v>
      </c>
      <c r="J164" s="68">
        <v>0</v>
      </c>
      <c r="M164" s="109">
        <f t="shared" ref="M164" si="54">M163</f>
        <v>1</v>
      </c>
    </row>
    <row r="165" spans="1:19" ht="15" customHeight="1" x14ac:dyDescent="0.2">
      <c r="C165" s="214"/>
      <c r="D165" s="188"/>
      <c r="E165" s="188" t="s">
        <v>662</v>
      </c>
      <c r="F165" s="188"/>
      <c r="G165" s="110" t="s">
        <v>20</v>
      </c>
      <c r="H165" s="68">
        <v>44721</v>
      </c>
      <c r="I165" s="68">
        <v>0</v>
      </c>
      <c r="J165" s="68">
        <v>0</v>
      </c>
      <c r="M165" s="109">
        <f t="shared" si="50"/>
        <v>1</v>
      </c>
    </row>
    <row r="166" spans="1:19" ht="15" customHeight="1" x14ac:dyDescent="0.2">
      <c r="C166" s="214"/>
      <c r="D166" s="188"/>
      <c r="E166" s="188" t="s">
        <v>662</v>
      </c>
      <c r="F166" s="188"/>
      <c r="G166" s="110" t="s">
        <v>21</v>
      </c>
      <c r="H166" s="68">
        <v>98599</v>
      </c>
      <c r="I166" s="68">
        <v>0</v>
      </c>
      <c r="J166" s="68">
        <v>0</v>
      </c>
      <c r="M166" s="109">
        <f t="shared" si="50"/>
        <v>1</v>
      </c>
    </row>
    <row r="167" spans="1:19" ht="15" customHeight="1" x14ac:dyDescent="0.2">
      <c r="C167" s="214"/>
      <c r="D167" s="188"/>
      <c r="E167" s="188" t="s">
        <v>662</v>
      </c>
      <c r="F167" s="188"/>
      <c r="G167" s="110" t="s">
        <v>22</v>
      </c>
      <c r="H167" s="68">
        <v>67687</v>
      </c>
      <c r="I167" s="68">
        <v>0</v>
      </c>
      <c r="J167" s="68">
        <v>0</v>
      </c>
      <c r="M167" s="109">
        <f t="shared" si="50"/>
        <v>1</v>
      </c>
    </row>
    <row r="168" spans="1:19" ht="15" customHeight="1" x14ac:dyDescent="0.2">
      <c r="C168" s="214"/>
      <c r="D168" s="188"/>
      <c r="E168" s="188" t="s">
        <v>662</v>
      </c>
      <c r="F168" s="188"/>
      <c r="G168" s="110" t="s">
        <v>23</v>
      </c>
      <c r="H168" s="68">
        <v>26824</v>
      </c>
      <c r="I168" s="68">
        <v>0</v>
      </c>
      <c r="J168" s="68">
        <v>0</v>
      </c>
      <c r="M168" s="109">
        <f t="shared" si="50"/>
        <v>1</v>
      </c>
    </row>
    <row r="169" spans="1:19" ht="15" customHeight="1" x14ac:dyDescent="0.2">
      <c r="C169" s="214"/>
      <c r="D169" s="188"/>
      <c r="E169" s="188" t="s">
        <v>662</v>
      </c>
      <c r="F169" s="188"/>
      <c r="G169" s="110" t="s">
        <v>24</v>
      </c>
      <c r="H169" s="68">
        <v>17277</v>
      </c>
      <c r="I169" s="68">
        <v>0</v>
      </c>
      <c r="J169" s="68">
        <v>0</v>
      </c>
      <c r="M169" s="109">
        <f t="shared" si="50"/>
        <v>1</v>
      </c>
    </row>
    <row r="170" spans="1:19" ht="15" customHeight="1" x14ac:dyDescent="0.2">
      <c r="C170" s="214"/>
      <c r="D170" s="188"/>
      <c r="E170" s="188" t="s">
        <v>662</v>
      </c>
      <c r="F170" s="188"/>
      <c r="G170" s="110" t="s">
        <v>25</v>
      </c>
      <c r="H170" s="68">
        <v>30884</v>
      </c>
      <c r="I170" s="68">
        <v>0</v>
      </c>
      <c r="J170" s="68">
        <v>0</v>
      </c>
      <c r="M170" s="109">
        <f t="shared" si="50"/>
        <v>1</v>
      </c>
    </row>
    <row r="171" spans="1:19" ht="15" customHeight="1" x14ac:dyDescent="0.2">
      <c r="C171" s="214"/>
      <c r="D171" s="188"/>
      <c r="E171" s="188" t="s">
        <v>662</v>
      </c>
      <c r="F171" s="188"/>
      <c r="G171" s="110" t="s">
        <v>26</v>
      </c>
      <c r="H171" s="68">
        <v>39027</v>
      </c>
      <c r="I171" s="68">
        <v>0</v>
      </c>
      <c r="J171" s="68">
        <v>0</v>
      </c>
      <c r="M171" s="109">
        <f t="shared" si="50"/>
        <v>1</v>
      </c>
    </row>
    <row r="172" spans="1:19" ht="15" customHeight="1" x14ac:dyDescent="0.2">
      <c r="C172" s="214"/>
      <c r="D172" s="188"/>
      <c r="E172" s="188" t="s">
        <v>662</v>
      </c>
      <c r="F172" s="188"/>
      <c r="G172" s="110" t="s">
        <v>27</v>
      </c>
      <c r="H172" s="78">
        <v>0</v>
      </c>
      <c r="I172" s="78">
        <v>424848</v>
      </c>
      <c r="J172" s="78">
        <v>426480</v>
      </c>
      <c r="M172" s="109">
        <f t="shared" ref="M172" si="55">IF(SUM(H172:J172)=0,0,1)</f>
        <v>1</v>
      </c>
    </row>
    <row r="173" spans="1:19" ht="15" customHeight="1" x14ac:dyDescent="0.2">
      <c r="C173" s="215"/>
      <c r="D173" s="189"/>
      <c r="E173" s="189" t="s">
        <v>662</v>
      </c>
      <c r="F173" s="189"/>
      <c r="G173" s="111" t="s">
        <v>10</v>
      </c>
      <c r="H173" s="77">
        <v>414444</v>
      </c>
      <c r="I173" s="112">
        <v>424848</v>
      </c>
      <c r="J173" s="112">
        <v>426480</v>
      </c>
      <c r="M173" s="109">
        <f t="shared" ref="M173" si="56">M163</f>
        <v>1</v>
      </c>
    </row>
    <row r="174" spans="1:19" ht="15" customHeight="1" x14ac:dyDescent="0.2">
      <c r="A174" s="104">
        <v>16</v>
      </c>
      <c r="C174" s="190" t="s">
        <v>711</v>
      </c>
      <c r="D174" s="188" t="s">
        <v>103</v>
      </c>
      <c r="E174" s="188" t="s">
        <v>712</v>
      </c>
      <c r="F174" s="188" t="s">
        <v>681</v>
      </c>
      <c r="G174" s="110" t="s">
        <v>18</v>
      </c>
      <c r="H174" s="68">
        <v>157970</v>
      </c>
      <c r="I174" s="68">
        <v>172974</v>
      </c>
      <c r="J174" s="68">
        <v>180313</v>
      </c>
      <c r="M174" s="109">
        <f t="shared" ref="M174" si="57">IF(LEN(D174)&gt;2,1,0)</f>
        <v>1</v>
      </c>
      <c r="O174" s="105" t="str">
        <f>IFERROR(INDEX([1]Settings!$AE$4:$BF$200,MATCH($A174,[1]Settings!$AL$4:$AL$200,0),1),"")</f>
        <v>Early Childhood Development Grant</v>
      </c>
      <c r="Q174" s="109">
        <f>IF(LEN(C174)&lt;2,0,IF(C174=C163,Q163+1,1))</f>
        <v>1</v>
      </c>
      <c r="R174" s="109" t="str">
        <f>IFERROR(LOWER(RIGHT(LEFT(ADDRESS(1,Q174),2))),"")</f>
        <v>a</v>
      </c>
      <c r="S174" s="109">
        <f>IF(Q174&gt;1,1,IF(Q185&gt;1,1,0))</f>
        <v>0</v>
      </c>
    </row>
    <row r="175" spans="1:19" ht="15" customHeight="1" x14ac:dyDescent="0.2">
      <c r="C175" s="186"/>
      <c r="D175" s="188"/>
      <c r="E175" s="188" t="s">
        <v>662</v>
      </c>
      <c r="F175" s="188"/>
      <c r="G175" s="110" t="s">
        <v>19</v>
      </c>
      <c r="H175" s="68">
        <v>63533</v>
      </c>
      <c r="I175" s="68">
        <v>57703</v>
      </c>
      <c r="J175" s="68">
        <v>60151</v>
      </c>
      <c r="M175" s="109">
        <f t="shared" ref="M175" si="58">M174</f>
        <v>1</v>
      </c>
    </row>
    <row r="176" spans="1:19" ht="15" customHeight="1" x14ac:dyDescent="0.2">
      <c r="C176" s="186"/>
      <c r="D176" s="188"/>
      <c r="E176" s="188" t="s">
        <v>662</v>
      </c>
      <c r="F176" s="188"/>
      <c r="G176" s="110" t="s">
        <v>20</v>
      </c>
      <c r="H176" s="68">
        <v>152107</v>
      </c>
      <c r="I176" s="68">
        <v>166961</v>
      </c>
      <c r="J176" s="68">
        <v>174044</v>
      </c>
      <c r="M176" s="109">
        <f t="shared" si="50"/>
        <v>1</v>
      </c>
    </row>
    <row r="177" spans="1:19" ht="15" customHeight="1" x14ac:dyDescent="0.2">
      <c r="C177" s="186"/>
      <c r="D177" s="188"/>
      <c r="E177" s="188" t="s">
        <v>662</v>
      </c>
      <c r="F177" s="188"/>
      <c r="G177" s="110" t="s">
        <v>21</v>
      </c>
      <c r="H177" s="68">
        <v>227031</v>
      </c>
      <c r="I177" s="68">
        <v>246758</v>
      </c>
      <c r="J177" s="68">
        <v>257227</v>
      </c>
      <c r="M177" s="109">
        <f t="shared" si="50"/>
        <v>1</v>
      </c>
    </row>
    <row r="178" spans="1:19" ht="15" customHeight="1" x14ac:dyDescent="0.2">
      <c r="C178" s="186"/>
      <c r="D178" s="188"/>
      <c r="E178" s="188" t="s">
        <v>662</v>
      </c>
      <c r="F178" s="188"/>
      <c r="G178" s="110" t="s">
        <v>22</v>
      </c>
      <c r="H178" s="68">
        <v>143443</v>
      </c>
      <c r="I178" s="68">
        <v>146231</v>
      </c>
      <c r="J178" s="68">
        <v>152435</v>
      </c>
      <c r="M178" s="109">
        <f t="shared" si="50"/>
        <v>1</v>
      </c>
    </row>
    <row r="179" spans="1:19" ht="15" customHeight="1" x14ac:dyDescent="0.2">
      <c r="C179" s="186"/>
      <c r="D179" s="188"/>
      <c r="E179" s="188" t="s">
        <v>662</v>
      </c>
      <c r="F179" s="188"/>
      <c r="G179" s="110" t="s">
        <v>23</v>
      </c>
      <c r="H179" s="68">
        <v>96251</v>
      </c>
      <c r="I179" s="68">
        <v>95254</v>
      </c>
      <c r="J179" s="68">
        <v>99295</v>
      </c>
      <c r="M179" s="109">
        <f t="shared" si="50"/>
        <v>1</v>
      </c>
    </row>
    <row r="180" spans="1:19" ht="15" customHeight="1" x14ac:dyDescent="0.2">
      <c r="C180" s="186"/>
      <c r="D180" s="188"/>
      <c r="E180" s="188" t="s">
        <v>662</v>
      </c>
      <c r="F180" s="188"/>
      <c r="G180" s="110" t="s">
        <v>24</v>
      </c>
      <c r="H180" s="68">
        <v>25302</v>
      </c>
      <c r="I180" s="68">
        <v>24196</v>
      </c>
      <c r="J180" s="68">
        <v>25223</v>
      </c>
      <c r="M180" s="109">
        <f t="shared" si="50"/>
        <v>1</v>
      </c>
    </row>
    <row r="181" spans="1:19" ht="15" customHeight="1" x14ac:dyDescent="0.2">
      <c r="C181" s="186"/>
      <c r="D181" s="188"/>
      <c r="E181" s="188" t="s">
        <v>662</v>
      </c>
      <c r="F181" s="188"/>
      <c r="G181" s="110" t="s">
        <v>25</v>
      </c>
      <c r="H181" s="68">
        <v>88751</v>
      </c>
      <c r="I181" s="68">
        <v>101924</v>
      </c>
      <c r="J181" s="68">
        <v>106249</v>
      </c>
      <c r="M181" s="109">
        <f t="shared" si="50"/>
        <v>1</v>
      </c>
    </row>
    <row r="182" spans="1:19" ht="15" customHeight="1" x14ac:dyDescent="0.2">
      <c r="C182" s="186"/>
      <c r="D182" s="188"/>
      <c r="E182" s="188" t="s">
        <v>662</v>
      </c>
      <c r="F182" s="188"/>
      <c r="G182" s="110" t="s">
        <v>26</v>
      </c>
      <c r="H182" s="68">
        <v>102273</v>
      </c>
      <c r="I182" s="68">
        <v>101631</v>
      </c>
      <c r="J182" s="68">
        <v>105943</v>
      </c>
      <c r="M182" s="109">
        <f t="shared" si="50"/>
        <v>1</v>
      </c>
    </row>
    <row r="183" spans="1:19" ht="15" customHeight="1" x14ac:dyDescent="0.2">
      <c r="C183" s="186"/>
      <c r="D183" s="188"/>
      <c r="E183" s="188" t="s">
        <v>662</v>
      </c>
      <c r="F183" s="188"/>
      <c r="G183" s="110" t="s">
        <v>27</v>
      </c>
      <c r="H183" s="78">
        <v>0</v>
      </c>
      <c r="I183" s="78">
        <v>78286</v>
      </c>
      <c r="J183" s="78">
        <v>81607</v>
      </c>
      <c r="M183" s="109">
        <f t="shared" ref="M183" si="59">IF(SUM(H183:J183)=0,0,1)</f>
        <v>1</v>
      </c>
    </row>
    <row r="184" spans="1:19" ht="15" customHeight="1" x14ac:dyDescent="0.2">
      <c r="C184" s="186"/>
      <c r="D184" s="189"/>
      <c r="E184" s="189" t="s">
        <v>662</v>
      </c>
      <c r="F184" s="189"/>
      <c r="G184" s="111" t="s">
        <v>10</v>
      </c>
      <c r="H184" s="112">
        <v>1056661</v>
      </c>
      <c r="I184" s="112">
        <v>1191918</v>
      </c>
      <c r="J184" s="120">
        <v>1242487</v>
      </c>
      <c r="M184" s="109">
        <f t="shared" ref="M184" si="60">M174</f>
        <v>1</v>
      </c>
    </row>
    <row r="185" spans="1:19" ht="15" customHeight="1" x14ac:dyDescent="0.2">
      <c r="A185" s="104">
        <v>17</v>
      </c>
      <c r="C185" s="187" t="s">
        <v>713</v>
      </c>
      <c r="D185" s="191" t="s">
        <v>714</v>
      </c>
      <c r="E185" s="191" t="s">
        <v>715</v>
      </c>
      <c r="F185" s="191" t="s">
        <v>681</v>
      </c>
      <c r="G185" s="107" t="s">
        <v>18</v>
      </c>
      <c r="H185" s="121">
        <v>169310</v>
      </c>
      <c r="I185" s="121">
        <v>178199</v>
      </c>
      <c r="J185" s="121">
        <v>178089</v>
      </c>
      <c r="M185" s="109">
        <f t="shared" ref="M185" si="61">IF(LEN(D185)&gt;2,1,0)</f>
        <v>1</v>
      </c>
      <c r="N185" s="105">
        <v>1</v>
      </c>
      <c r="O185" s="105" t="str">
        <f>IFERROR(INDEX([1]Settings!$AE$4:$BF$200,MATCH($A185,[1]Settings!$AL$4:$AL$200,0),1),"")</f>
        <v>Community Library Services Grant</v>
      </c>
      <c r="Q185" s="109">
        <f>IF(LEN(C185)&lt;2,0,IF(C185=C174,Q174+1,1))</f>
        <v>1</v>
      </c>
      <c r="R185" s="109" t="str">
        <f>IFERROR(LOWER(RIGHT(LEFT(ADDRESS(1,Q185),2))),"")</f>
        <v>a</v>
      </c>
      <c r="S185" s="109">
        <f>IF(Q185&gt;1,1,IF(Q196&gt;1,1,0))</f>
        <v>1</v>
      </c>
    </row>
    <row r="186" spans="1:19" ht="15" customHeight="1" x14ac:dyDescent="0.2">
      <c r="C186" s="192"/>
      <c r="D186" s="188"/>
      <c r="E186" s="188" t="s">
        <v>662</v>
      </c>
      <c r="F186" s="188"/>
      <c r="G186" s="110" t="s">
        <v>19</v>
      </c>
      <c r="H186" s="68">
        <v>168771</v>
      </c>
      <c r="I186" s="68">
        <v>178609</v>
      </c>
      <c r="J186" s="68">
        <v>178472</v>
      </c>
      <c r="M186" s="109">
        <f t="shared" ref="M186" si="62">M185</f>
        <v>1</v>
      </c>
    </row>
    <row r="187" spans="1:19" ht="15" customHeight="1" x14ac:dyDescent="0.2">
      <c r="C187" s="192"/>
      <c r="D187" s="188"/>
      <c r="E187" s="188" t="s">
        <v>662</v>
      </c>
      <c r="F187" s="188"/>
      <c r="G187" s="110" t="s">
        <v>20</v>
      </c>
      <c r="H187" s="68">
        <v>167899</v>
      </c>
      <c r="I187" s="68">
        <v>174050</v>
      </c>
      <c r="J187" s="68">
        <v>176522</v>
      </c>
      <c r="M187" s="109">
        <f t="shared" si="50"/>
        <v>1</v>
      </c>
    </row>
    <row r="188" spans="1:19" ht="15" customHeight="1" x14ac:dyDescent="0.2">
      <c r="C188" s="192"/>
      <c r="D188" s="188"/>
      <c r="E188" s="188" t="s">
        <v>662</v>
      </c>
      <c r="F188" s="188"/>
      <c r="G188" s="110" t="s">
        <v>21</v>
      </c>
      <c r="H188" s="68">
        <v>185572</v>
      </c>
      <c r="I188" s="68">
        <v>186505</v>
      </c>
      <c r="J188" s="68">
        <v>189050</v>
      </c>
      <c r="M188" s="109">
        <f t="shared" si="50"/>
        <v>1</v>
      </c>
    </row>
    <row r="189" spans="1:19" ht="15" customHeight="1" x14ac:dyDescent="0.2">
      <c r="C189" s="192"/>
      <c r="D189" s="188"/>
      <c r="E189" s="188" t="s">
        <v>662</v>
      </c>
      <c r="F189" s="188"/>
      <c r="G189" s="110" t="s">
        <v>22</v>
      </c>
      <c r="H189" s="68">
        <v>140606</v>
      </c>
      <c r="I189" s="68">
        <v>150846</v>
      </c>
      <c r="J189" s="68">
        <v>153597</v>
      </c>
      <c r="M189" s="109">
        <f t="shared" si="50"/>
        <v>1</v>
      </c>
    </row>
    <row r="190" spans="1:19" ht="15" customHeight="1" x14ac:dyDescent="0.2">
      <c r="C190" s="192"/>
      <c r="D190" s="188"/>
      <c r="E190" s="188" t="s">
        <v>662</v>
      </c>
      <c r="F190" s="188"/>
      <c r="G190" s="110" t="s">
        <v>23</v>
      </c>
      <c r="H190" s="68">
        <v>165056</v>
      </c>
      <c r="I190" s="68">
        <v>166623</v>
      </c>
      <c r="J190" s="68">
        <v>170726</v>
      </c>
      <c r="M190" s="109">
        <f t="shared" si="50"/>
        <v>1</v>
      </c>
    </row>
    <row r="191" spans="1:19" ht="15" customHeight="1" x14ac:dyDescent="0.2">
      <c r="C191" s="192"/>
      <c r="D191" s="188"/>
      <c r="E191" s="188" t="s">
        <v>662</v>
      </c>
      <c r="F191" s="188"/>
      <c r="G191" s="110" t="s">
        <v>24</v>
      </c>
      <c r="H191" s="68">
        <v>168855</v>
      </c>
      <c r="I191" s="68">
        <v>178695</v>
      </c>
      <c r="J191" s="68">
        <v>178562</v>
      </c>
      <c r="M191" s="109">
        <f t="shared" si="50"/>
        <v>1</v>
      </c>
    </row>
    <row r="192" spans="1:19" ht="15" customHeight="1" x14ac:dyDescent="0.2">
      <c r="C192" s="192"/>
      <c r="D192" s="188"/>
      <c r="E192" s="188" t="s">
        <v>662</v>
      </c>
      <c r="F192" s="188"/>
      <c r="G192" s="110" t="s">
        <v>25</v>
      </c>
      <c r="H192" s="68">
        <v>140905</v>
      </c>
      <c r="I192" s="68">
        <v>150190</v>
      </c>
      <c r="J192" s="68">
        <v>152451</v>
      </c>
      <c r="M192" s="109">
        <f t="shared" si="50"/>
        <v>1</v>
      </c>
    </row>
    <row r="193" spans="1:19" ht="15" customHeight="1" x14ac:dyDescent="0.2">
      <c r="C193" s="192"/>
      <c r="D193" s="188"/>
      <c r="E193" s="188" t="s">
        <v>662</v>
      </c>
      <c r="F193" s="188"/>
      <c r="G193" s="110" t="s">
        <v>26</v>
      </c>
      <c r="H193" s="68">
        <v>188862</v>
      </c>
      <c r="I193" s="68">
        <v>190102</v>
      </c>
      <c r="J193" s="68">
        <v>193331</v>
      </c>
      <c r="M193" s="109">
        <f t="shared" si="50"/>
        <v>1</v>
      </c>
    </row>
    <row r="194" spans="1:19" ht="15" hidden="1" customHeight="1" x14ac:dyDescent="0.2">
      <c r="C194" s="192"/>
      <c r="D194" s="188"/>
      <c r="E194" s="188" t="s">
        <v>662</v>
      </c>
      <c r="F194" s="188"/>
      <c r="G194" s="110" t="s">
        <v>27</v>
      </c>
      <c r="H194" s="78">
        <v>0</v>
      </c>
      <c r="I194" s="78">
        <v>0</v>
      </c>
      <c r="J194" s="78">
        <v>0</v>
      </c>
      <c r="M194" s="109">
        <f t="shared" ref="M194" si="63">IF(SUM(H194:J194)=0,0,1)</f>
        <v>0</v>
      </c>
    </row>
    <row r="195" spans="1:19" ht="15" customHeight="1" x14ac:dyDescent="0.2">
      <c r="C195" s="192"/>
      <c r="D195" s="189"/>
      <c r="E195" s="189" t="s">
        <v>662</v>
      </c>
      <c r="F195" s="189"/>
      <c r="G195" s="111" t="s">
        <v>10</v>
      </c>
      <c r="H195" s="112">
        <v>1495836</v>
      </c>
      <c r="I195" s="112">
        <v>1553819</v>
      </c>
      <c r="J195" s="112">
        <v>1570800</v>
      </c>
      <c r="M195" s="109">
        <f t="shared" ref="M195" si="64">M185</f>
        <v>1</v>
      </c>
    </row>
    <row r="196" spans="1:19" ht="15" customHeight="1" x14ac:dyDescent="0.2">
      <c r="A196" s="104">
        <v>18</v>
      </c>
      <c r="C196" s="211" t="s">
        <v>713</v>
      </c>
      <c r="D196" s="188" t="s">
        <v>716</v>
      </c>
      <c r="E196" s="188" t="s">
        <v>717</v>
      </c>
      <c r="F196" s="188" t="s">
        <v>681</v>
      </c>
      <c r="G196" s="110" t="s">
        <v>18</v>
      </c>
      <c r="H196" s="68">
        <v>69310</v>
      </c>
      <c r="I196" s="68">
        <v>67515</v>
      </c>
      <c r="J196" s="68">
        <v>63343</v>
      </c>
      <c r="M196" s="109">
        <f t="shared" ref="M196" si="65">IF(LEN(D196)&gt;2,1,0)</f>
        <v>1</v>
      </c>
      <c r="N196" s="105">
        <v>1</v>
      </c>
      <c r="O196" s="105" t="str">
        <f>IFERROR(INDEX([1]Settings!$AE$4:$BF$200,MATCH($A196,[1]Settings!$AL$4:$AL$200,0),1),"")</f>
        <v>Mass Participation and Sport Development Grant</v>
      </c>
      <c r="Q196" s="109">
        <f>IF(LEN(C196)&lt;2,0,IF(C196=C185,Q185+1,1))</f>
        <v>2</v>
      </c>
      <c r="R196" s="109" t="str">
        <f>IFERROR(LOWER(RIGHT(LEFT(ADDRESS(1,Q196),2))),"")</f>
        <v>b</v>
      </c>
      <c r="S196" s="109">
        <f>IF(Q196&gt;1,1,IF(Q207&gt;1,1,0))</f>
        <v>1</v>
      </c>
    </row>
    <row r="197" spans="1:19" ht="15" customHeight="1" x14ac:dyDescent="0.2">
      <c r="C197" s="212"/>
      <c r="D197" s="188"/>
      <c r="E197" s="188" t="s">
        <v>662</v>
      </c>
      <c r="F197" s="188"/>
      <c r="G197" s="110" t="s">
        <v>19</v>
      </c>
      <c r="H197" s="68">
        <v>41155</v>
      </c>
      <c r="I197" s="68">
        <v>68258</v>
      </c>
      <c r="J197" s="68">
        <v>100351</v>
      </c>
      <c r="M197" s="109">
        <f t="shared" ref="M197" si="66">M196</f>
        <v>1</v>
      </c>
    </row>
    <row r="198" spans="1:19" ht="15" customHeight="1" x14ac:dyDescent="0.2">
      <c r="C198" s="212"/>
      <c r="D198" s="188"/>
      <c r="E198" s="188" t="s">
        <v>662</v>
      </c>
      <c r="F198" s="188"/>
      <c r="G198" s="110" t="s">
        <v>20</v>
      </c>
      <c r="H198" s="68">
        <v>102018</v>
      </c>
      <c r="I198" s="68">
        <v>97854</v>
      </c>
      <c r="J198" s="68">
        <v>90841</v>
      </c>
      <c r="M198" s="109">
        <f t="shared" si="50"/>
        <v>1</v>
      </c>
    </row>
    <row r="199" spans="1:19" ht="15" customHeight="1" x14ac:dyDescent="0.2">
      <c r="C199" s="212"/>
      <c r="D199" s="188"/>
      <c r="E199" s="188" t="s">
        <v>662</v>
      </c>
      <c r="F199" s="188"/>
      <c r="G199" s="110" t="s">
        <v>21</v>
      </c>
      <c r="H199" s="68">
        <v>94208</v>
      </c>
      <c r="I199" s="68">
        <v>92726</v>
      </c>
      <c r="J199" s="68">
        <v>86105</v>
      </c>
      <c r="M199" s="109">
        <f t="shared" si="50"/>
        <v>1</v>
      </c>
    </row>
    <row r="200" spans="1:19" ht="15" customHeight="1" x14ac:dyDescent="0.2">
      <c r="C200" s="212"/>
      <c r="D200" s="188"/>
      <c r="E200" s="188" t="s">
        <v>662</v>
      </c>
      <c r="F200" s="188"/>
      <c r="G200" s="110" t="s">
        <v>22</v>
      </c>
      <c r="H200" s="68">
        <v>63148</v>
      </c>
      <c r="I200" s="68">
        <v>61650</v>
      </c>
      <c r="J200" s="68">
        <v>58112</v>
      </c>
      <c r="M200" s="109">
        <f t="shared" si="50"/>
        <v>1</v>
      </c>
    </row>
    <row r="201" spans="1:19" ht="15" customHeight="1" x14ac:dyDescent="0.2">
      <c r="C201" s="212"/>
      <c r="D201" s="188"/>
      <c r="E201" s="188" t="s">
        <v>662</v>
      </c>
      <c r="F201" s="188"/>
      <c r="G201" s="110" t="s">
        <v>23</v>
      </c>
      <c r="H201" s="68">
        <v>50864</v>
      </c>
      <c r="I201" s="68">
        <v>48772</v>
      </c>
      <c r="J201" s="68">
        <v>46601</v>
      </c>
      <c r="M201" s="109">
        <f t="shared" si="50"/>
        <v>1</v>
      </c>
    </row>
    <row r="202" spans="1:19" ht="15" customHeight="1" x14ac:dyDescent="0.2">
      <c r="C202" s="212"/>
      <c r="D202" s="188"/>
      <c r="E202" s="188" t="s">
        <v>662</v>
      </c>
      <c r="F202" s="188"/>
      <c r="G202" s="110" t="s">
        <v>24</v>
      </c>
      <c r="H202" s="68">
        <v>35038</v>
      </c>
      <c r="I202" s="68">
        <v>32625</v>
      </c>
      <c r="J202" s="68">
        <v>31918</v>
      </c>
      <c r="M202" s="109">
        <f t="shared" si="50"/>
        <v>1</v>
      </c>
    </row>
    <row r="203" spans="1:19" ht="15" customHeight="1" x14ac:dyDescent="0.2">
      <c r="C203" s="212"/>
      <c r="D203" s="188"/>
      <c r="E203" s="188" t="s">
        <v>662</v>
      </c>
      <c r="F203" s="188"/>
      <c r="G203" s="110" t="s">
        <v>25</v>
      </c>
      <c r="H203" s="68">
        <v>46424</v>
      </c>
      <c r="I203" s="68">
        <v>44757</v>
      </c>
      <c r="J203" s="68">
        <v>42415</v>
      </c>
      <c r="M203" s="109">
        <f t="shared" si="50"/>
        <v>1</v>
      </c>
    </row>
    <row r="204" spans="1:19" ht="15" customHeight="1" x14ac:dyDescent="0.2">
      <c r="C204" s="212"/>
      <c r="D204" s="188"/>
      <c r="E204" s="188" t="s">
        <v>662</v>
      </c>
      <c r="F204" s="188"/>
      <c r="G204" s="110" t="s">
        <v>26</v>
      </c>
      <c r="H204" s="68">
        <v>88884</v>
      </c>
      <c r="I204" s="68">
        <v>87762</v>
      </c>
      <c r="J204" s="68">
        <v>84274</v>
      </c>
      <c r="M204" s="109">
        <f t="shared" si="50"/>
        <v>1</v>
      </c>
    </row>
    <row r="205" spans="1:19" ht="15" hidden="1" customHeight="1" x14ac:dyDescent="0.2">
      <c r="C205" s="212"/>
      <c r="D205" s="188"/>
      <c r="E205" s="188" t="s">
        <v>662</v>
      </c>
      <c r="F205" s="188"/>
      <c r="G205" s="110" t="s">
        <v>27</v>
      </c>
      <c r="H205" s="78">
        <v>0</v>
      </c>
      <c r="I205" s="78">
        <v>0</v>
      </c>
      <c r="J205" s="78">
        <v>0</v>
      </c>
      <c r="M205" s="109">
        <f t="shared" ref="M205" si="67">IF(SUM(H205:J205)=0,0,1)</f>
        <v>0</v>
      </c>
    </row>
    <row r="206" spans="1:19" ht="15" customHeight="1" x14ac:dyDescent="0.2">
      <c r="C206" s="213"/>
      <c r="D206" s="189"/>
      <c r="E206" s="189" t="s">
        <v>662</v>
      </c>
      <c r="F206" s="189"/>
      <c r="G206" s="111" t="s">
        <v>10</v>
      </c>
      <c r="H206" s="112">
        <v>591049</v>
      </c>
      <c r="I206" s="112">
        <v>601919</v>
      </c>
      <c r="J206" s="112">
        <v>603960</v>
      </c>
      <c r="M206" s="109">
        <f t="shared" ref="M206" si="68">M196</f>
        <v>1</v>
      </c>
    </row>
    <row r="207" spans="1:19" ht="15" hidden="1" customHeight="1" x14ac:dyDescent="0.2">
      <c r="A207" s="104">
        <v>19</v>
      </c>
      <c r="C207" s="192" t="s">
        <v>676</v>
      </c>
      <c r="D207" s="188" t="s">
        <v>109</v>
      </c>
      <c r="E207" s="188" t="s">
        <v>677</v>
      </c>
      <c r="F207" s="188" t="s">
        <v>109</v>
      </c>
      <c r="G207" s="110" t="s">
        <v>18</v>
      </c>
      <c r="H207" s="68">
        <v>0</v>
      </c>
      <c r="I207" s="68">
        <v>0</v>
      </c>
      <c r="J207" s="68">
        <v>0</v>
      </c>
      <c r="M207" s="109">
        <f t="shared" ref="M207" si="69">IF(LEN(D207)&gt;2,1,0)</f>
        <v>0</v>
      </c>
      <c r="O207" s="105" t="str">
        <f>IFERROR(INDEX([1]Settings!$AE$4:$BF$200,MATCH($A207,[1]Settings!$AL$4:$AL$200,0),1),"")</f>
        <v/>
      </c>
      <c r="Q207" s="109">
        <f>IF(LEN(C207)&lt;2,0,IF(C207=C196,Q196+1,1))</f>
        <v>0</v>
      </c>
      <c r="R207" s="109" t="str">
        <f>IFERROR(LOWER(RIGHT(LEFT(ADDRESS(1,Q207),2))),"")</f>
        <v/>
      </c>
      <c r="S207" s="109">
        <f>IF(Q207&gt;1,1,IF(Q218&gt;1,1,0))</f>
        <v>0</v>
      </c>
    </row>
    <row r="208" spans="1:19" ht="15" hidden="1" customHeight="1" x14ac:dyDescent="0.2">
      <c r="C208" s="192"/>
      <c r="D208" s="188"/>
      <c r="E208" s="188" t="s">
        <v>662</v>
      </c>
      <c r="F208" s="188"/>
      <c r="G208" s="110" t="s">
        <v>19</v>
      </c>
      <c r="H208" s="68">
        <v>0</v>
      </c>
      <c r="I208" s="68">
        <v>0</v>
      </c>
      <c r="J208" s="68">
        <v>0</v>
      </c>
      <c r="M208" s="109">
        <f t="shared" ref="M208" si="70">M207</f>
        <v>0</v>
      </c>
    </row>
    <row r="209" spans="1:19" ht="15" hidden="1" customHeight="1" x14ac:dyDescent="0.2">
      <c r="C209" s="192"/>
      <c r="D209" s="188"/>
      <c r="E209" s="188" t="s">
        <v>662</v>
      </c>
      <c r="F209" s="188"/>
      <c r="G209" s="110" t="s">
        <v>20</v>
      </c>
      <c r="H209" s="68">
        <v>0</v>
      </c>
      <c r="I209" s="68">
        <v>0</v>
      </c>
      <c r="J209" s="68">
        <v>0</v>
      </c>
      <c r="M209" s="109">
        <f t="shared" si="50"/>
        <v>0</v>
      </c>
    </row>
    <row r="210" spans="1:19" ht="15" hidden="1" customHeight="1" x14ac:dyDescent="0.2">
      <c r="C210" s="192"/>
      <c r="D210" s="188"/>
      <c r="E210" s="188" t="s">
        <v>662</v>
      </c>
      <c r="F210" s="188"/>
      <c r="G210" s="110" t="s">
        <v>21</v>
      </c>
      <c r="H210" s="68">
        <v>0</v>
      </c>
      <c r="I210" s="68">
        <v>0</v>
      </c>
      <c r="J210" s="68">
        <v>0</v>
      </c>
      <c r="M210" s="109">
        <f t="shared" si="50"/>
        <v>0</v>
      </c>
    </row>
    <row r="211" spans="1:19" ht="15" hidden="1" customHeight="1" x14ac:dyDescent="0.2">
      <c r="C211" s="192"/>
      <c r="D211" s="188"/>
      <c r="E211" s="188" t="s">
        <v>662</v>
      </c>
      <c r="F211" s="188"/>
      <c r="G211" s="110" t="s">
        <v>22</v>
      </c>
      <c r="H211" s="68">
        <v>0</v>
      </c>
      <c r="I211" s="68">
        <v>0</v>
      </c>
      <c r="J211" s="68">
        <v>0</v>
      </c>
      <c r="M211" s="109">
        <f t="shared" si="50"/>
        <v>0</v>
      </c>
    </row>
    <row r="212" spans="1:19" ht="15" hidden="1" customHeight="1" x14ac:dyDescent="0.2">
      <c r="C212" s="192"/>
      <c r="D212" s="188"/>
      <c r="E212" s="188" t="s">
        <v>662</v>
      </c>
      <c r="F212" s="188"/>
      <c r="G212" s="110" t="s">
        <v>23</v>
      </c>
      <c r="H212" s="68">
        <v>0</v>
      </c>
      <c r="I212" s="68">
        <v>0</v>
      </c>
      <c r="J212" s="68">
        <v>0</v>
      </c>
      <c r="M212" s="109">
        <f t="shared" si="50"/>
        <v>0</v>
      </c>
    </row>
    <row r="213" spans="1:19" ht="15" hidden="1" customHeight="1" x14ac:dyDescent="0.2">
      <c r="C213" s="192"/>
      <c r="D213" s="188"/>
      <c r="E213" s="188" t="s">
        <v>662</v>
      </c>
      <c r="F213" s="188"/>
      <c r="G213" s="110" t="s">
        <v>24</v>
      </c>
      <c r="H213" s="68">
        <v>0</v>
      </c>
      <c r="I213" s="68">
        <v>0</v>
      </c>
      <c r="J213" s="68">
        <v>0</v>
      </c>
      <c r="M213" s="109">
        <f t="shared" si="50"/>
        <v>0</v>
      </c>
    </row>
    <row r="214" spans="1:19" ht="15" hidden="1" customHeight="1" x14ac:dyDescent="0.2">
      <c r="C214" s="192"/>
      <c r="D214" s="188"/>
      <c r="E214" s="188" t="s">
        <v>662</v>
      </c>
      <c r="F214" s="188"/>
      <c r="G214" s="110" t="s">
        <v>25</v>
      </c>
      <c r="H214" s="68">
        <v>0</v>
      </c>
      <c r="I214" s="68">
        <v>0</v>
      </c>
      <c r="J214" s="68">
        <v>0</v>
      </c>
      <c r="M214" s="109">
        <f t="shared" si="50"/>
        <v>0</v>
      </c>
    </row>
    <row r="215" spans="1:19" ht="15" hidden="1" customHeight="1" x14ac:dyDescent="0.2">
      <c r="C215" s="190"/>
      <c r="D215" s="188"/>
      <c r="E215" s="188" t="s">
        <v>662</v>
      </c>
      <c r="F215" s="188"/>
      <c r="G215" s="110" t="s">
        <v>26</v>
      </c>
      <c r="H215" s="68">
        <v>0</v>
      </c>
      <c r="I215" s="68">
        <v>0</v>
      </c>
      <c r="J215" s="68">
        <v>0</v>
      </c>
      <c r="M215" s="109">
        <f t="shared" si="50"/>
        <v>0</v>
      </c>
    </row>
    <row r="216" spans="1:19" ht="15" hidden="1" customHeight="1" x14ac:dyDescent="0.2">
      <c r="C216" s="192"/>
      <c r="D216" s="188"/>
      <c r="E216" s="188" t="s">
        <v>662</v>
      </c>
      <c r="F216" s="188"/>
      <c r="G216" s="110" t="s">
        <v>27</v>
      </c>
      <c r="H216" s="78">
        <v>0</v>
      </c>
      <c r="I216" s="78">
        <v>0</v>
      </c>
      <c r="J216" s="78">
        <v>0</v>
      </c>
      <c r="M216" s="109">
        <f t="shared" ref="M216" si="71">IF(SUM(H216:J216)=0,0,1)</f>
        <v>0</v>
      </c>
    </row>
    <row r="217" spans="1:19" ht="15" hidden="1" customHeight="1" x14ac:dyDescent="0.2">
      <c r="C217" s="186"/>
      <c r="D217" s="189"/>
      <c r="E217" s="189" t="s">
        <v>662</v>
      </c>
      <c r="F217" s="189"/>
      <c r="G217" s="111" t="s">
        <v>10</v>
      </c>
      <c r="H217" s="112">
        <v>0</v>
      </c>
      <c r="I217" s="112">
        <v>0</v>
      </c>
      <c r="J217" s="112">
        <v>0</v>
      </c>
      <c r="M217" s="109">
        <f t="shared" ref="M217" si="72">M207</f>
        <v>0</v>
      </c>
    </row>
    <row r="218" spans="1:19" ht="15" hidden="1" customHeight="1" x14ac:dyDescent="0.2">
      <c r="A218" s="104">
        <v>20</v>
      </c>
      <c r="C218" s="192" t="s">
        <v>676</v>
      </c>
      <c r="D218" s="188" t="s">
        <v>109</v>
      </c>
      <c r="E218" s="188" t="s">
        <v>677</v>
      </c>
      <c r="F218" s="188" t="s">
        <v>109</v>
      </c>
      <c r="G218" s="110" t="s">
        <v>18</v>
      </c>
      <c r="H218" s="68">
        <v>0</v>
      </c>
      <c r="I218" s="68">
        <v>0</v>
      </c>
      <c r="J218" s="68">
        <v>0</v>
      </c>
      <c r="M218" s="109">
        <v>0</v>
      </c>
      <c r="O218" s="105" t="str">
        <f>IFERROR(INDEX([1]Settings!$AE$4:$BF$200,MATCH($A218,[1]Settings!$AL$4:$AL$200,0),1),"")</f>
        <v/>
      </c>
      <c r="Q218" s="109">
        <f>IF(LEN(C218)&lt;2,0,IF(C218=C207,Q207+1,1))</f>
        <v>0</v>
      </c>
      <c r="R218" s="109" t="str">
        <f>IFERROR(LOWER(RIGHT(LEFT(ADDRESS(1,Q218),2))),"")</f>
        <v/>
      </c>
      <c r="S218" s="109">
        <f>IF(Q218&gt;1,1,IF(Q229&gt;1,1,0))</f>
        <v>0</v>
      </c>
    </row>
    <row r="219" spans="1:19" ht="15" hidden="1" customHeight="1" x14ac:dyDescent="0.2">
      <c r="C219" s="192"/>
      <c r="D219" s="188"/>
      <c r="E219" s="188" t="s">
        <v>662</v>
      </c>
      <c r="F219" s="188"/>
      <c r="G219" s="110" t="s">
        <v>19</v>
      </c>
      <c r="H219" s="68">
        <v>0</v>
      </c>
      <c r="I219" s="68">
        <v>0</v>
      </c>
      <c r="J219" s="68">
        <v>0</v>
      </c>
      <c r="M219" s="109">
        <f t="shared" ref="M219:M226" si="73">M218</f>
        <v>0</v>
      </c>
    </row>
    <row r="220" spans="1:19" ht="15" hidden="1" customHeight="1" x14ac:dyDescent="0.2">
      <c r="C220" s="192"/>
      <c r="D220" s="188"/>
      <c r="E220" s="188" t="s">
        <v>662</v>
      </c>
      <c r="F220" s="188"/>
      <c r="G220" s="110" t="s">
        <v>20</v>
      </c>
      <c r="H220" s="68">
        <v>0</v>
      </c>
      <c r="I220" s="68">
        <v>0</v>
      </c>
      <c r="J220" s="68">
        <v>0</v>
      </c>
      <c r="M220" s="109">
        <f t="shared" si="73"/>
        <v>0</v>
      </c>
    </row>
    <row r="221" spans="1:19" ht="15" hidden="1" customHeight="1" x14ac:dyDescent="0.2">
      <c r="C221" s="192"/>
      <c r="D221" s="188"/>
      <c r="E221" s="188" t="s">
        <v>662</v>
      </c>
      <c r="F221" s="188"/>
      <c r="G221" s="110" t="s">
        <v>21</v>
      </c>
      <c r="H221" s="68">
        <v>0</v>
      </c>
      <c r="I221" s="68">
        <v>0</v>
      </c>
      <c r="J221" s="68">
        <v>0</v>
      </c>
      <c r="M221" s="109">
        <f t="shared" si="73"/>
        <v>0</v>
      </c>
    </row>
    <row r="222" spans="1:19" ht="15" hidden="1" customHeight="1" x14ac:dyDescent="0.2">
      <c r="C222" s="192"/>
      <c r="D222" s="188"/>
      <c r="E222" s="188" t="s">
        <v>662</v>
      </c>
      <c r="F222" s="188"/>
      <c r="G222" s="110" t="s">
        <v>22</v>
      </c>
      <c r="H222" s="68">
        <v>0</v>
      </c>
      <c r="I222" s="68">
        <v>0</v>
      </c>
      <c r="J222" s="68">
        <v>0</v>
      </c>
      <c r="M222" s="109">
        <f t="shared" si="73"/>
        <v>0</v>
      </c>
    </row>
    <row r="223" spans="1:19" ht="15" hidden="1" customHeight="1" x14ac:dyDescent="0.2">
      <c r="C223" s="192"/>
      <c r="D223" s="188"/>
      <c r="E223" s="188" t="s">
        <v>662</v>
      </c>
      <c r="F223" s="188"/>
      <c r="G223" s="110" t="s">
        <v>23</v>
      </c>
      <c r="H223" s="68">
        <v>0</v>
      </c>
      <c r="I223" s="68">
        <v>0</v>
      </c>
      <c r="J223" s="68">
        <v>0</v>
      </c>
      <c r="M223" s="109">
        <f t="shared" si="73"/>
        <v>0</v>
      </c>
    </row>
    <row r="224" spans="1:19" ht="15" hidden="1" customHeight="1" x14ac:dyDescent="0.2">
      <c r="C224" s="192"/>
      <c r="D224" s="188"/>
      <c r="E224" s="188" t="s">
        <v>662</v>
      </c>
      <c r="F224" s="188"/>
      <c r="G224" s="110" t="s">
        <v>24</v>
      </c>
      <c r="H224" s="68">
        <v>0</v>
      </c>
      <c r="I224" s="68">
        <v>0</v>
      </c>
      <c r="J224" s="68">
        <v>0</v>
      </c>
      <c r="M224" s="109">
        <f t="shared" si="73"/>
        <v>0</v>
      </c>
    </row>
    <row r="225" spans="2:19" ht="15" hidden="1" customHeight="1" x14ac:dyDescent="0.2">
      <c r="C225" s="192"/>
      <c r="D225" s="188"/>
      <c r="E225" s="188" t="s">
        <v>662</v>
      </c>
      <c r="F225" s="188"/>
      <c r="G225" s="110" t="s">
        <v>25</v>
      </c>
      <c r="H225" s="68">
        <v>0</v>
      </c>
      <c r="I225" s="68">
        <v>0</v>
      </c>
      <c r="J225" s="68">
        <v>0</v>
      </c>
      <c r="M225" s="109">
        <f t="shared" si="73"/>
        <v>0</v>
      </c>
    </row>
    <row r="226" spans="2:19" ht="15" hidden="1" customHeight="1" x14ac:dyDescent="0.2">
      <c r="C226" s="192"/>
      <c r="D226" s="188"/>
      <c r="E226" s="188" t="s">
        <v>662</v>
      </c>
      <c r="F226" s="188"/>
      <c r="G226" s="110" t="s">
        <v>26</v>
      </c>
      <c r="H226" s="68">
        <v>0</v>
      </c>
      <c r="I226" s="68">
        <v>0</v>
      </c>
      <c r="J226" s="68">
        <v>0</v>
      </c>
      <c r="M226" s="109">
        <f t="shared" si="73"/>
        <v>0</v>
      </c>
    </row>
    <row r="227" spans="2:19" ht="15" hidden="1" customHeight="1" x14ac:dyDescent="0.2">
      <c r="C227" s="192"/>
      <c r="D227" s="188"/>
      <c r="E227" s="188" t="s">
        <v>662</v>
      </c>
      <c r="F227" s="188"/>
      <c r="G227" s="110" t="s">
        <v>27</v>
      </c>
      <c r="H227" s="78">
        <v>0</v>
      </c>
      <c r="I227" s="78">
        <v>0</v>
      </c>
      <c r="J227" s="78">
        <v>0</v>
      </c>
      <c r="M227" s="109">
        <f t="shared" ref="M227" si="74">IF(SUM(H227:J227)=0,0,1)</f>
        <v>0</v>
      </c>
    </row>
    <row r="228" spans="2:19" ht="12.95" hidden="1" customHeight="1" x14ac:dyDescent="0.2">
      <c r="C228" s="192"/>
      <c r="D228" s="189"/>
      <c r="E228" s="189" t="s">
        <v>662</v>
      </c>
      <c r="F228" s="189"/>
      <c r="G228" s="111" t="s">
        <v>10</v>
      </c>
      <c r="H228" s="16">
        <v>0</v>
      </c>
      <c r="I228" s="16">
        <v>0</v>
      </c>
      <c r="J228" s="16">
        <v>0</v>
      </c>
      <c r="M228" s="109">
        <f t="shared" ref="M228" si="75">M218</f>
        <v>0</v>
      </c>
    </row>
    <row r="229" spans="2:19" ht="15" customHeight="1" x14ac:dyDescent="0.2">
      <c r="Q229" s="109"/>
      <c r="R229" s="109"/>
      <c r="S229" s="109"/>
    </row>
    <row r="230" spans="2:19" ht="15" customHeight="1" x14ac:dyDescent="0.2"/>
    <row r="231" spans="2:19" ht="15" customHeight="1" x14ac:dyDescent="0.2"/>
    <row r="232" spans="2:19" ht="15" customHeight="1" x14ac:dyDescent="0.2"/>
    <row r="233" spans="2:19" ht="15" customHeight="1" x14ac:dyDescent="0.2"/>
    <row r="234" spans="2:19" ht="15" customHeight="1" x14ac:dyDescent="0.2"/>
    <row r="235" spans="2:19" ht="15" customHeight="1" x14ac:dyDescent="0.2"/>
    <row r="236" spans="2:19" s="104" customFormat="1" ht="15" customHeight="1" x14ac:dyDescent="0.2">
      <c r="B236" s="105"/>
      <c r="C236" s="99"/>
      <c r="D236" s="105"/>
      <c r="E236" s="105"/>
      <c r="F236" s="105"/>
      <c r="G236" s="105"/>
      <c r="H236" s="105"/>
      <c r="I236" s="105"/>
      <c r="J236" s="105"/>
      <c r="K236" s="105"/>
      <c r="L236" s="105"/>
      <c r="M236" s="109"/>
      <c r="N236" s="105"/>
      <c r="O236" s="105"/>
      <c r="P236" s="105"/>
      <c r="Q236" s="105"/>
      <c r="R236" s="105"/>
      <c r="S236" s="105"/>
    </row>
    <row r="237" spans="2:19" s="104" customFormat="1" ht="15" customHeight="1" x14ac:dyDescent="0.2">
      <c r="B237" s="105"/>
      <c r="C237" s="99"/>
      <c r="D237" s="105"/>
      <c r="E237" s="105"/>
      <c r="F237" s="105"/>
      <c r="G237" s="105"/>
      <c r="H237" s="105"/>
      <c r="I237" s="105"/>
      <c r="J237" s="105"/>
      <c r="K237" s="105"/>
      <c r="L237" s="105"/>
      <c r="M237" s="109"/>
      <c r="N237" s="105"/>
      <c r="O237" s="105"/>
      <c r="P237" s="105"/>
      <c r="Q237" s="105"/>
      <c r="R237" s="105"/>
      <c r="S237" s="105"/>
    </row>
    <row r="238" spans="2:19" s="104" customFormat="1" ht="15" customHeight="1" x14ac:dyDescent="0.2">
      <c r="B238" s="105"/>
      <c r="C238" s="99"/>
      <c r="D238" s="105"/>
      <c r="E238" s="105"/>
      <c r="F238" s="105"/>
      <c r="G238" s="105"/>
      <c r="H238" s="105"/>
      <c r="I238" s="105"/>
      <c r="J238" s="105"/>
      <c r="K238" s="105"/>
      <c r="L238" s="105"/>
      <c r="M238" s="109"/>
      <c r="N238" s="105"/>
      <c r="O238" s="105"/>
      <c r="P238" s="105"/>
      <c r="Q238" s="105"/>
      <c r="R238" s="105"/>
      <c r="S238" s="105"/>
    </row>
    <row r="239" spans="2:19" s="104" customFormat="1" ht="15" customHeight="1" x14ac:dyDescent="0.2">
      <c r="B239" s="105"/>
      <c r="C239" s="99"/>
      <c r="D239" s="105"/>
      <c r="E239" s="105"/>
      <c r="F239" s="105"/>
      <c r="G239" s="105"/>
      <c r="H239" s="105"/>
      <c r="I239" s="105"/>
      <c r="J239" s="105"/>
      <c r="K239" s="105"/>
      <c r="L239" s="105"/>
      <c r="M239" s="109"/>
      <c r="N239" s="105"/>
      <c r="O239" s="105"/>
      <c r="P239" s="105"/>
      <c r="Q239" s="105"/>
      <c r="R239" s="105"/>
      <c r="S239" s="105"/>
    </row>
    <row r="240" spans="2:19" s="104" customFormat="1" ht="15" customHeight="1" x14ac:dyDescent="0.2">
      <c r="B240" s="105"/>
      <c r="C240" s="99"/>
      <c r="D240" s="105"/>
      <c r="E240" s="105"/>
      <c r="F240" s="105"/>
      <c r="G240" s="105"/>
      <c r="H240" s="105"/>
      <c r="I240" s="105"/>
      <c r="J240" s="105"/>
      <c r="K240" s="105"/>
      <c r="L240" s="105"/>
      <c r="M240" s="109"/>
      <c r="N240" s="105"/>
      <c r="O240" s="105"/>
      <c r="P240" s="105"/>
      <c r="Q240" s="105"/>
      <c r="R240" s="105"/>
      <c r="S240" s="105"/>
    </row>
    <row r="241" spans="2:19" s="104" customFormat="1" ht="15" customHeight="1" x14ac:dyDescent="0.2">
      <c r="B241" s="105"/>
      <c r="C241" s="99"/>
      <c r="D241" s="105"/>
      <c r="E241" s="105"/>
      <c r="F241" s="105"/>
      <c r="G241" s="105"/>
      <c r="H241" s="105"/>
      <c r="I241" s="105"/>
      <c r="J241" s="105"/>
      <c r="K241" s="105"/>
      <c r="L241" s="105"/>
      <c r="M241" s="109"/>
      <c r="N241" s="105"/>
      <c r="O241" s="105"/>
      <c r="P241" s="105"/>
      <c r="Q241" s="105"/>
      <c r="R241" s="105"/>
      <c r="S241" s="105"/>
    </row>
    <row r="242" spans="2:19" s="104" customFormat="1" ht="15" customHeight="1" x14ac:dyDescent="0.2">
      <c r="B242" s="105"/>
      <c r="C242" s="99"/>
      <c r="D242" s="105"/>
      <c r="E242" s="105"/>
      <c r="F242" s="105"/>
      <c r="G242" s="105"/>
      <c r="H242" s="105"/>
      <c r="I242" s="105"/>
      <c r="J242" s="105"/>
      <c r="K242" s="105"/>
      <c r="L242" s="105"/>
      <c r="M242" s="109"/>
      <c r="N242" s="105"/>
      <c r="O242" s="105"/>
      <c r="P242" s="105"/>
      <c r="Q242" s="105"/>
      <c r="R242" s="105"/>
      <c r="S242" s="105"/>
    </row>
    <row r="243" spans="2:19" s="104" customFormat="1" ht="15" customHeight="1" x14ac:dyDescent="0.2">
      <c r="B243" s="105"/>
      <c r="C243" s="99"/>
      <c r="D243" s="105"/>
      <c r="E243" s="105"/>
      <c r="F243" s="105"/>
      <c r="G243" s="105"/>
      <c r="H243" s="105"/>
      <c r="I243" s="105"/>
      <c r="J243" s="105"/>
      <c r="K243" s="105"/>
      <c r="L243" s="105"/>
      <c r="M243" s="109"/>
      <c r="N243" s="105"/>
      <c r="O243" s="105"/>
      <c r="P243" s="105"/>
      <c r="Q243" s="105"/>
      <c r="R243" s="105"/>
      <c r="S243" s="105"/>
    </row>
    <row r="244" spans="2:19" s="104" customFormat="1" ht="15" customHeight="1" x14ac:dyDescent="0.2">
      <c r="B244" s="105"/>
      <c r="C244" s="99"/>
      <c r="D244" s="105"/>
      <c r="E244" s="105"/>
      <c r="F244" s="105"/>
      <c r="G244" s="105"/>
      <c r="H244" s="105"/>
      <c r="I244" s="105"/>
      <c r="J244" s="105"/>
      <c r="K244" s="105"/>
      <c r="L244" s="105"/>
      <c r="M244" s="109"/>
      <c r="N244" s="105"/>
      <c r="O244" s="105"/>
      <c r="P244" s="105"/>
      <c r="Q244" s="105"/>
      <c r="R244" s="105"/>
      <c r="S244" s="105"/>
    </row>
    <row r="245" spans="2:19" s="104" customFormat="1" ht="15" customHeight="1" x14ac:dyDescent="0.2">
      <c r="B245" s="105"/>
      <c r="C245" s="99"/>
      <c r="D245" s="105"/>
      <c r="E245" s="105"/>
      <c r="F245" s="105"/>
      <c r="G245" s="105"/>
      <c r="H245" s="105"/>
      <c r="I245" s="105"/>
      <c r="J245" s="105"/>
      <c r="K245" s="105"/>
      <c r="L245" s="105"/>
      <c r="M245" s="109"/>
      <c r="N245" s="105"/>
      <c r="O245" s="105"/>
      <c r="P245" s="105"/>
      <c r="Q245" s="105"/>
      <c r="R245" s="105"/>
      <c r="S245" s="105"/>
    </row>
    <row r="246" spans="2:19" s="104" customFormat="1" ht="15" customHeight="1" x14ac:dyDescent="0.2">
      <c r="B246" s="105"/>
      <c r="C246" s="99"/>
      <c r="D246" s="105"/>
      <c r="E246" s="105"/>
      <c r="F246" s="105"/>
      <c r="G246" s="105"/>
      <c r="H246" s="105"/>
      <c r="I246" s="105"/>
      <c r="J246" s="105"/>
      <c r="K246" s="105"/>
      <c r="L246" s="105"/>
      <c r="M246" s="109"/>
      <c r="N246" s="105"/>
      <c r="O246" s="105"/>
      <c r="P246" s="105"/>
      <c r="Q246" s="105"/>
      <c r="R246" s="105"/>
      <c r="S246" s="105"/>
    </row>
    <row r="247" spans="2:19" s="104" customFormat="1" ht="15" customHeight="1" x14ac:dyDescent="0.2">
      <c r="B247" s="105"/>
      <c r="C247" s="99"/>
      <c r="D247" s="105"/>
      <c r="E247" s="105"/>
      <c r="F247" s="105"/>
      <c r="G247" s="105"/>
      <c r="H247" s="105"/>
      <c r="I247" s="105"/>
      <c r="J247" s="105"/>
      <c r="K247" s="105"/>
      <c r="L247" s="105"/>
      <c r="M247" s="109"/>
      <c r="N247" s="105"/>
      <c r="O247" s="105"/>
      <c r="P247" s="105"/>
      <c r="Q247" s="105"/>
      <c r="R247" s="105"/>
      <c r="S247" s="105"/>
    </row>
    <row r="248" spans="2:19" s="104" customFormat="1" ht="15" customHeight="1" x14ac:dyDescent="0.2">
      <c r="B248" s="105"/>
      <c r="C248" s="99"/>
      <c r="D248" s="105"/>
      <c r="E248" s="105"/>
      <c r="F248" s="105"/>
      <c r="G248" s="105"/>
      <c r="H248" s="105"/>
      <c r="I248" s="105"/>
      <c r="J248" s="105"/>
      <c r="K248" s="105"/>
      <c r="L248" s="105"/>
      <c r="M248" s="109"/>
      <c r="N248" s="105"/>
      <c r="O248" s="105"/>
      <c r="P248" s="105"/>
      <c r="Q248" s="105"/>
      <c r="R248" s="105"/>
      <c r="S248" s="105"/>
    </row>
    <row r="249" spans="2:19" s="104" customFormat="1" ht="15" customHeight="1" x14ac:dyDescent="0.2">
      <c r="B249" s="105"/>
      <c r="C249" s="99"/>
      <c r="D249" s="105"/>
      <c r="E249" s="105"/>
      <c r="F249" s="105"/>
      <c r="G249" s="105"/>
      <c r="H249" s="105"/>
      <c r="I249" s="105"/>
      <c r="J249" s="105"/>
      <c r="K249" s="105"/>
      <c r="L249" s="105"/>
      <c r="M249" s="109"/>
      <c r="N249" s="105"/>
      <c r="O249" s="105"/>
      <c r="P249" s="105"/>
      <c r="Q249" s="105"/>
      <c r="R249" s="105"/>
      <c r="S249" s="105"/>
    </row>
    <row r="250" spans="2:19" s="104" customFormat="1" ht="15" customHeight="1" x14ac:dyDescent="0.2">
      <c r="B250" s="105"/>
      <c r="C250" s="99"/>
      <c r="D250" s="105"/>
      <c r="E250" s="105"/>
      <c r="F250" s="105"/>
      <c r="G250" s="105"/>
      <c r="H250" s="105"/>
      <c r="I250" s="105"/>
      <c r="J250" s="105"/>
      <c r="K250" s="105"/>
      <c r="L250" s="105"/>
      <c r="M250" s="109"/>
      <c r="N250" s="105"/>
      <c r="O250" s="105"/>
      <c r="P250" s="105"/>
      <c r="Q250" s="105"/>
      <c r="R250" s="105"/>
      <c r="S250" s="105"/>
    </row>
    <row r="251" spans="2:19" s="104" customFormat="1" ht="15" customHeight="1" x14ac:dyDescent="0.2">
      <c r="B251" s="105"/>
      <c r="C251" s="99"/>
      <c r="D251" s="105"/>
      <c r="E251" s="105"/>
      <c r="F251" s="105"/>
      <c r="G251" s="105"/>
      <c r="H251" s="105"/>
      <c r="I251" s="105"/>
      <c r="J251" s="105"/>
      <c r="K251" s="105"/>
      <c r="L251" s="105"/>
      <c r="M251" s="109"/>
      <c r="N251" s="105"/>
      <c r="O251" s="105"/>
      <c r="P251" s="105"/>
      <c r="Q251" s="105"/>
      <c r="R251" s="105"/>
      <c r="S251" s="105"/>
    </row>
    <row r="252" spans="2:19" s="104" customFormat="1" ht="15" customHeight="1" x14ac:dyDescent="0.2">
      <c r="B252" s="105"/>
      <c r="C252" s="99"/>
      <c r="D252" s="105"/>
      <c r="E252" s="105"/>
      <c r="F252" s="105"/>
      <c r="G252" s="105"/>
      <c r="H252" s="105"/>
      <c r="I252" s="105"/>
      <c r="J252" s="105"/>
      <c r="K252" s="105"/>
      <c r="L252" s="105"/>
      <c r="M252" s="109"/>
      <c r="N252" s="105"/>
      <c r="O252" s="105"/>
      <c r="P252" s="105"/>
      <c r="Q252" s="105"/>
      <c r="R252" s="105"/>
      <c r="S252" s="105"/>
    </row>
    <row r="253" spans="2:19" s="104" customFormat="1" ht="15" customHeight="1" x14ac:dyDescent="0.2">
      <c r="B253" s="105"/>
      <c r="C253" s="99"/>
      <c r="D253" s="105"/>
      <c r="E253" s="105"/>
      <c r="F253" s="105"/>
      <c r="G253" s="105"/>
      <c r="H253" s="105"/>
      <c r="I253" s="105"/>
      <c r="J253" s="105"/>
      <c r="K253" s="105"/>
      <c r="L253" s="105"/>
      <c r="M253" s="109"/>
      <c r="N253" s="105"/>
      <c r="O253" s="105"/>
      <c r="P253" s="105"/>
      <c r="Q253" s="105"/>
      <c r="R253" s="105"/>
      <c r="S253" s="105"/>
    </row>
    <row r="254" spans="2:19" s="104" customFormat="1" ht="15" customHeight="1" x14ac:dyDescent="0.2">
      <c r="B254" s="105"/>
      <c r="C254" s="99"/>
      <c r="D254" s="105"/>
      <c r="E254" s="105"/>
      <c r="F254" s="105"/>
      <c r="G254" s="105"/>
      <c r="H254" s="105"/>
      <c r="I254" s="105"/>
      <c r="J254" s="105"/>
      <c r="K254" s="105"/>
      <c r="L254" s="105"/>
      <c r="M254" s="109"/>
      <c r="N254" s="105"/>
      <c r="O254" s="105"/>
      <c r="P254" s="105"/>
      <c r="Q254" s="105"/>
      <c r="R254" s="105"/>
      <c r="S254" s="105"/>
    </row>
    <row r="255" spans="2:19" s="104" customFormat="1" ht="15" customHeight="1" x14ac:dyDescent="0.2">
      <c r="B255" s="105"/>
      <c r="C255" s="99"/>
      <c r="D255" s="105"/>
      <c r="E255" s="105"/>
      <c r="F255" s="105"/>
      <c r="G255" s="105"/>
      <c r="H255" s="105"/>
      <c r="I255" s="105"/>
      <c r="J255" s="105"/>
      <c r="K255" s="105"/>
      <c r="L255" s="105"/>
      <c r="M255" s="109"/>
      <c r="N255" s="105"/>
      <c r="O255" s="105"/>
      <c r="P255" s="105"/>
      <c r="Q255" s="105"/>
      <c r="R255" s="105"/>
      <c r="S255" s="105"/>
    </row>
    <row r="256" spans="2:19" s="104" customFormat="1" ht="15" customHeight="1" x14ac:dyDescent="0.2">
      <c r="B256" s="105"/>
      <c r="C256" s="99"/>
      <c r="D256" s="105"/>
      <c r="E256" s="105"/>
      <c r="F256" s="105"/>
      <c r="G256" s="105"/>
      <c r="H256" s="105"/>
      <c r="I256" s="105"/>
      <c r="J256" s="105"/>
      <c r="K256" s="105"/>
      <c r="L256" s="105"/>
      <c r="M256" s="109"/>
      <c r="N256" s="105"/>
      <c r="O256" s="105"/>
      <c r="P256" s="105"/>
      <c r="Q256" s="105"/>
      <c r="R256" s="105"/>
      <c r="S256" s="105"/>
    </row>
    <row r="257" spans="2:19" s="104" customFormat="1" ht="15" customHeight="1" x14ac:dyDescent="0.2">
      <c r="B257" s="105"/>
      <c r="C257" s="99"/>
      <c r="D257" s="105"/>
      <c r="E257" s="105"/>
      <c r="F257" s="105"/>
      <c r="G257" s="105"/>
      <c r="H257" s="105"/>
      <c r="I257" s="105"/>
      <c r="J257" s="105"/>
      <c r="K257" s="105"/>
      <c r="L257" s="105"/>
      <c r="M257" s="109"/>
      <c r="N257" s="105"/>
      <c r="O257" s="105"/>
      <c r="P257" s="105"/>
      <c r="Q257" s="105"/>
      <c r="R257" s="105"/>
      <c r="S257" s="105"/>
    </row>
    <row r="258" spans="2:19" s="104" customFormat="1" ht="15" customHeight="1" x14ac:dyDescent="0.2">
      <c r="B258" s="105"/>
      <c r="C258" s="99"/>
      <c r="D258" s="105"/>
      <c r="E258" s="105"/>
      <c r="F258" s="105"/>
      <c r="G258" s="105"/>
      <c r="H258" s="105"/>
      <c r="I258" s="105"/>
      <c r="J258" s="105"/>
      <c r="K258" s="105"/>
      <c r="L258" s="105"/>
      <c r="M258" s="109"/>
      <c r="N258" s="105"/>
      <c r="O258" s="105"/>
      <c r="P258" s="105"/>
      <c r="Q258" s="105"/>
      <c r="R258" s="105"/>
      <c r="S258" s="105"/>
    </row>
    <row r="259" spans="2:19" s="104" customFormat="1" ht="15" customHeight="1" x14ac:dyDescent="0.2">
      <c r="B259" s="105"/>
      <c r="C259" s="99"/>
      <c r="D259" s="105"/>
      <c r="E259" s="105"/>
      <c r="F259" s="105"/>
      <c r="G259" s="105"/>
      <c r="H259" s="105"/>
      <c r="I259" s="105"/>
      <c r="J259" s="105"/>
      <c r="K259" s="105"/>
      <c r="L259" s="105"/>
      <c r="M259" s="109"/>
      <c r="N259" s="105"/>
      <c r="O259" s="105"/>
      <c r="P259" s="105"/>
      <c r="Q259" s="105"/>
      <c r="R259" s="105"/>
      <c r="S259" s="105"/>
    </row>
    <row r="260" spans="2:19" s="104" customFormat="1" ht="15" customHeight="1" x14ac:dyDescent="0.2">
      <c r="B260" s="105"/>
      <c r="C260" s="99"/>
      <c r="D260" s="105"/>
      <c r="E260" s="105"/>
      <c r="F260" s="105"/>
      <c r="G260" s="105"/>
      <c r="H260" s="105"/>
      <c r="I260" s="105"/>
      <c r="J260" s="105"/>
      <c r="K260" s="105"/>
      <c r="L260" s="105"/>
      <c r="M260" s="109"/>
      <c r="N260" s="105"/>
      <c r="O260" s="105"/>
      <c r="P260" s="105"/>
      <c r="Q260" s="105"/>
      <c r="R260" s="105"/>
      <c r="S260" s="105"/>
    </row>
    <row r="261" spans="2:19" s="104" customFormat="1" ht="15" customHeight="1" x14ac:dyDescent="0.2">
      <c r="B261" s="105"/>
      <c r="C261" s="99"/>
      <c r="D261" s="105"/>
      <c r="E261" s="105"/>
      <c r="F261" s="105"/>
      <c r="G261" s="105"/>
      <c r="H261" s="105"/>
      <c r="I261" s="105"/>
      <c r="J261" s="105"/>
      <c r="K261" s="105"/>
      <c r="L261" s="105"/>
      <c r="M261" s="109"/>
      <c r="N261" s="105"/>
      <c r="O261" s="105"/>
      <c r="P261" s="105"/>
      <c r="Q261" s="105"/>
      <c r="R261" s="105"/>
      <c r="S261" s="105"/>
    </row>
    <row r="262" spans="2:19" s="104" customFormat="1" ht="15" customHeight="1" x14ac:dyDescent="0.2">
      <c r="B262" s="105"/>
      <c r="C262" s="99"/>
      <c r="D262" s="105"/>
      <c r="E262" s="105"/>
      <c r="F262" s="105"/>
      <c r="G262" s="105"/>
      <c r="H262" s="105"/>
      <c r="I262" s="105"/>
      <c r="J262" s="105"/>
      <c r="K262" s="105"/>
      <c r="L262" s="105"/>
      <c r="M262" s="109"/>
      <c r="N262" s="105"/>
      <c r="O262" s="105"/>
      <c r="P262" s="105"/>
      <c r="Q262" s="105"/>
      <c r="R262" s="105"/>
      <c r="S262" s="105"/>
    </row>
    <row r="263" spans="2:19" s="104" customFormat="1" ht="15" customHeight="1" x14ac:dyDescent="0.2">
      <c r="B263" s="105"/>
      <c r="C263" s="99"/>
      <c r="D263" s="105"/>
      <c r="E263" s="105"/>
      <c r="F263" s="105"/>
      <c r="G263" s="105"/>
      <c r="H263" s="105"/>
      <c r="I263" s="105"/>
      <c r="J263" s="105"/>
      <c r="K263" s="105"/>
      <c r="L263" s="105"/>
      <c r="M263" s="109"/>
      <c r="N263" s="105"/>
      <c r="O263" s="105"/>
      <c r="P263" s="105"/>
      <c r="Q263" s="105"/>
      <c r="R263" s="105"/>
      <c r="S263" s="105"/>
    </row>
    <row r="264" spans="2:19" s="104" customFormat="1" ht="15" customHeight="1" x14ac:dyDescent="0.2">
      <c r="B264" s="105"/>
      <c r="C264" s="99"/>
      <c r="D264" s="105"/>
      <c r="E264" s="105"/>
      <c r="F264" s="105"/>
      <c r="G264" s="105"/>
      <c r="H264" s="105"/>
      <c r="I264" s="105"/>
      <c r="J264" s="105"/>
      <c r="K264" s="105"/>
      <c r="L264" s="105"/>
      <c r="M264" s="109"/>
      <c r="N264" s="105"/>
      <c r="O264" s="105"/>
      <c r="P264" s="105"/>
      <c r="Q264" s="105"/>
      <c r="R264" s="105"/>
      <c r="S264" s="105"/>
    </row>
    <row r="265" spans="2:19" s="104" customFormat="1" ht="15" customHeight="1" x14ac:dyDescent="0.2">
      <c r="B265" s="105"/>
      <c r="C265" s="99"/>
      <c r="D265" s="105"/>
      <c r="E265" s="105"/>
      <c r="F265" s="105"/>
      <c r="G265" s="105"/>
      <c r="H265" s="105"/>
      <c r="I265" s="105"/>
      <c r="J265" s="105"/>
      <c r="K265" s="105"/>
      <c r="L265" s="105"/>
      <c r="M265" s="109"/>
      <c r="N265" s="105"/>
      <c r="O265" s="105"/>
      <c r="P265" s="105"/>
      <c r="Q265" s="105"/>
      <c r="R265" s="105"/>
      <c r="S265" s="105"/>
    </row>
    <row r="266" spans="2:19" s="104" customFormat="1" ht="15" customHeight="1" x14ac:dyDescent="0.2">
      <c r="B266" s="105"/>
      <c r="C266" s="99"/>
      <c r="D266" s="105"/>
      <c r="E266" s="105"/>
      <c r="F266" s="105"/>
      <c r="G266" s="105"/>
      <c r="H266" s="105"/>
      <c r="I266" s="105"/>
      <c r="J266" s="105"/>
      <c r="K266" s="105"/>
      <c r="L266" s="105"/>
      <c r="M266" s="109"/>
      <c r="N266" s="105"/>
      <c r="O266" s="105"/>
      <c r="P266" s="105"/>
      <c r="Q266" s="105"/>
      <c r="R266" s="105"/>
      <c r="S266" s="105"/>
    </row>
    <row r="267" spans="2:19" s="104" customFormat="1" ht="15" customHeight="1" x14ac:dyDescent="0.2">
      <c r="B267" s="105"/>
      <c r="C267" s="99"/>
      <c r="D267" s="105"/>
      <c r="E267" s="105"/>
      <c r="F267" s="105"/>
      <c r="G267" s="105"/>
      <c r="H267" s="105"/>
      <c r="I267" s="105"/>
      <c r="J267" s="105"/>
      <c r="K267" s="105"/>
      <c r="L267" s="105"/>
      <c r="M267" s="109"/>
      <c r="N267" s="105"/>
      <c r="O267" s="105"/>
      <c r="P267" s="105"/>
      <c r="Q267" s="105"/>
      <c r="R267" s="105"/>
      <c r="S267" s="105"/>
    </row>
    <row r="268" spans="2:19" s="104" customFormat="1" ht="15" customHeight="1" x14ac:dyDescent="0.2">
      <c r="B268" s="105"/>
      <c r="C268" s="99"/>
      <c r="D268" s="105"/>
      <c r="E268" s="105"/>
      <c r="F268" s="105"/>
      <c r="G268" s="105"/>
      <c r="H268" s="105"/>
      <c r="I268" s="105"/>
      <c r="J268" s="105"/>
      <c r="K268" s="105"/>
      <c r="L268" s="105"/>
      <c r="M268" s="109"/>
      <c r="N268" s="105"/>
      <c r="O268" s="105"/>
      <c r="P268" s="105"/>
      <c r="Q268" s="105"/>
      <c r="R268" s="105"/>
      <c r="S268" s="105"/>
    </row>
    <row r="269" spans="2:19" s="104" customFormat="1" ht="15" customHeight="1" x14ac:dyDescent="0.2">
      <c r="B269" s="105"/>
      <c r="C269" s="99"/>
      <c r="D269" s="105"/>
      <c r="E269" s="105"/>
      <c r="F269" s="105"/>
      <c r="G269" s="105"/>
      <c r="H269" s="105"/>
      <c r="I269" s="105"/>
      <c r="J269" s="105"/>
      <c r="K269" s="105"/>
      <c r="L269" s="105"/>
      <c r="M269" s="109"/>
      <c r="N269" s="105"/>
      <c r="O269" s="105"/>
      <c r="P269" s="105"/>
      <c r="Q269" s="105"/>
      <c r="R269" s="105"/>
      <c r="S269" s="105"/>
    </row>
    <row r="270" spans="2:19" s="104" customFormat="1" ht="15" customHeight="1" x14ac:dyDescent="0.2">
      <c r="B270" s="105"/>
      <c r="C270" s="99"/>
      <c r="D270" s="105"/>
      <c r="E270" s="105"/>
      <c r="F270" s="105"/>
      <c r="G270" s="105"/>
      <c r="H270" s="105"/>
      <c r="I270" s="105"/>
      <c r="J270" s="105"/>
      <c r="K270" s="105"/>
      <c r="L270" s="105"/>
      <c r="M270" s="109"/>
      <c r="N270" s="105"/>
      <c r="O270" s="105"/>
      <c r="P270" s="105"/>
      <c r="Q270" s="105"/>
      <c r="R270" s="105"/>
      <c r="S270" s="105"/>
    </row>
    <row r="271" spans="2:19" s="104" customFormat="1" ht="15" customHeight="1" x14ac:dyDescent="0.2">
      <c r="B271" s="105"/>
      <c r="C271" s="99"/>
      <c r="D271" s="105"/>
      <c r="E271" s="105"/>
      <c r="F271" s="105"/>
      <c r="G271" s="105"/>
      <c r="H271" s="105"/>
      <c r="I271" s="105"/>
      <c r="J271" s="105"/>
      <c r="K271" s="105"/>
      <c r="L271" s="105"/>
      <c r="M271" s="109"/>
      <c r="N271" s="105"/>
      <c r="O271" s="105"/>
      <c r="P271" s="105"/>
      <c r="Q271" s="105"/>
      <c r="R271" s="105"/>
      <c r="S271" s="105"/>
    </row>
    <row r="272" spans="2:19" s="104" customFormat="1" ht="15" customHeight="1" x14ac:dyDescent="0.2">
      <c r="B272" s="105"/>
      <c r="C272" s="99"/>
      <c r="D272" s="105"/>
      <c r="E272" s="105"/>
      <c r="F272" s="105"/>
      <c r="G272" s="105"/>
      <c r="H272" s="105"/>
      <c r="I272" s="105"/>
      <c r="J272" s="105"/>
      <c r="K272" s="105"/>
      <c r="L272" s="105"/>
      <c r="M272" s="109"/>
      <c r="N272" s="105"/>
      <c r="O272" s="105"/>
      <c r="P272" s="105"/>
      <c r="Q272" s="105"/>
      <c r="R272" s="105"/>
      <c r="S272" s="105"/>
    </row>
    <row r="273" spans="2:19" s="104" customFormat="1" ht="15" customHeight="1" x14ac:dyDescent="0.2">
      <c r="B273" s="105"/>
      <c r="C273" s="99"/>
      <c r="D273" s="105"/>
      <c r="E273" s="105"/>
      <c r="F273" s="105"/>
      <c r="G273" s="105"/>
      <c r="H273" s="105"/>
      <c r="I273" s="105"/>
      <c r="J273" s="105"/>
      <c r="K273" s="105"/>
      <c r="L273" s="105"/>
      <c r="M273" s="109"/>
      <c r="N273" s="105"/>
      <c r="O273" s="105"/>
      <c r="P273" s="105"/>
      <c r="Q273" s="105"/>
      <c r="R273" s="105"/>
      <c r="S273" s="105"/>
    </row>
    <row r="274" spans="2:19" s="104" customFormat="1" ht="15" customHeight="1" x14ac:dyDescent="0.2">
      <c r="B274" s="105"/>
      <c r="C274" s="99"/>
      <c r="D274" s="105"/>
      <c r="E274" s="105"/>
      <c r="F274" s="105"/>
      <c r="G274" s="105"/>
      <c r="H274" s="105"/>
      <c r="I274" s="105"/>
      <c r="J274" s="105"/>
      <c r="K274" s="105"/>
      <c r="L274" s="105"/>
      <c r="M274" s="109"/>
      <c r="N274" s="105"/>
      <c r="O274" s="105"/>
      <c r="P274" s="105"/>
      <c r="Q274" s="105"/>
      <c r="R274" s="105"/>
      <c r="S274" s="105"/>
    </row>
    <row r="275" spans="2:19" s="104" customFormat="1" ht="15" customHeight="1" x14ac:dyDescent="0.2">
      <c r="B275" s="105"/>
      <c r="C275" s="99"/>
      <c r="D275" s="105"/>
      <c r="E275" s="105"/>
      <c r="F275" s="105"/>
      <c r="G275" s="105"/>
      <c r="H275" s="105"/>
      <c r="I275" s="105"/>
      <c r="J275" s="105"/>
      <c r="K275" s="105"/>
      <c r="L275" s="105"/>
      <c r="M275" s="109"/>
      <c r="N275" s="105"/>
      <c r="O275" s="105"/>
      <c r="P275" s="105"/>
      <c r="Q275" s="105"/>
      <c r="R275" s="105"/>
      <c r="S275" s="105"/>
    </row>
    <row r="276" spans="2:19" s="104" customFormat="1" ht="15" customHeight="1" x14ac:dyDescent="0.2">
      <c r="B276" s="105"/>
      <c r="C276" s="99"/>
      <c r="D276" s="105"/>
      <c r="E276" s="105"/>
      <c r="F276" s="105"/>
      <c r="G276" s="105"/>
      <c r="H276" s="105"/>
      <c r="I276" s="105"/>
      <c r="J276" s="105"/>
      <c r="K276" s="105"/>
      <c r="L276" s="105"/>
      <c r="M276" s="109"/>
      <c r="N276" s="105"/>
      <c r="O276" s="105"/>
      <c r="P276" s="105"/>
      <c r="Q276" s="105"/>
      <c r="R276" s="105"/>
      <c r="S276" s="105"/>
    </row>
    <row r="277" spans="2:19" s="104" customFormat="1" ht="15" customHeight="1" x14ac:dyDescent="0.2">
      <c r="B277" s="105"/>
      <c r="C277" s="99"/>
      <c r="D277" s="105"/>
      <c r="E277" s="105"/>
      <c r="F277" s="105"/>
      <c r="G277" s="105"/>
      <c r="H277" s="105"/>
      <c r="I277" s="105"/>
      <c r="J277" s="105"/>
      <c r="K277" s="105"/>
      <c r="L277" s="105"/>
      <c r="M277" s="109"/>
      <c r="N277" s="105"/>
      <c r="O277" s="105"/>
      <c r="P277" s="105"/>
      <c r="Q277" s="105"/>
      <c r="R277" s="105"/>
      <c r="S277" s="105"/>
    </row>
    <row r="278" spans="2:19" s="104" customFormat="1" ht="15" customHeight="1" x14ac:dyDescent="0.2">
      <c r="B278" s="105"/>
      <c r="C278" s="99"/>
      <c r="D278" s="105"/>
      <c r="E278" s="105"/>
      <c r="F278" s="105"/>
      <c r="G278" s="105"/>
      <c r="H278" s="105"/>
      <c r="I278" s="105"/>
      <c r="J278" s="105"/>
      <c r="K278" s="105"/>
      <c r="L278" s="105"/>
      <c r="M278" s="109"/>
      <c r="N278" s="105"/>
      <c r="O278" s="105"/>
      <c r="P278" s="105"/>
      <c r="Q278" s="105"/>
      <c r="R278" s="105"/>
      <c r="S278" s="105"/>
    </row>
    <row r="279" spans="2:19" s="104" customFormat="1" ht="15" customHeight="1" x14ac:dyDescent="0.2">
      <c r="B279" s="105"/>
      <c r="C279" s="99"/>
      <c r="D279" s="105"/>
      <c r="E279" s="105"/>
      <c r="F279" s="105"/>
      <c r="G279" s="105"/>
      <c r="H279" s="105"/>
      <c r="I279" s="105"/>
      <c r="J279" s="105"/>
      <c r="K279" s="105"/>
      <c r="L279" s="105"/>
      <c r="M279" s="109"/>
      <c r="N279" s="105"/>
      <c r="O279" s="105"/>
      <c r="P279" s="105"/>
      <c r="Q279" s="105"/>
      <c r="R279" s="105"/>
      <c r="S279" s="105"/>
    </row>
    <row r="280" spans="2:19" s="104" customFormat="1" ht="15" customHeight="1" x14ac:dyDescent="0.2">
      <c r="B280" s="105"/>
      <c r="C280" s="99"/>
      <c r="D280" s="105"/>
      <c r="E280" s="105"/>
      <c r="F280" s="105"/>
      <c r="G280" s="105"/>
      <c r="H280" s="105"/>
      <c r="I280" s="105"/>
      <c r="J280" s="105"/>
      <c r="K280" s="105"/>
      <c r="L280" s="105"/>
      <c r="M280" s="109"/>
      <c r="N280" s="105"/>
      <c r="O280" s="105"/>
      <c r="P280" s="105"/>
      <c r="Q280" s="105"/>
      <c r="R280" s="105"/>
      <c r="S280" s="105"/>
    </row>
    <row r="281" spans="2:19" s="104" customFormat="1" ht="15" customHeight="1" x14ac:dyDescent="0.2">
      <c r="B281" s="105"/>
      <c r="C281" s="99"/>
      <c r="D281" s="105"/>
      <c r="E281" s="105"/>
      <c r="F281" s="105"/>
      <c r="G281" s="105"/>
      <c r="H281" s="105"/>
      <c r="I281" s="105"/>
      <c r="J281" s="105"/>
      <c r="K281" s="105"/>
      <c r="L281" s="105"/>
      <c r="M281" s="109"/>
      <c r="N281" s="105"/>
      <c r="O281" s="105"/>
      <c r="P281" s="105"/>
      <c r="Q281" s="105"/>
      <c r="R281" s="105"/>
      <c r="S281" s="105"/>
    </row>
    <row r="282" spans="2:19" s="104" customFormat="1" ht="15" customHeight="1" x14ac:dyDescent="0.2">
      <c r="B282" s="105"/>
      <c r="C282" s="99"/>
      <c r="D282" s="105"/>
      <c r="E282" s="105"/>
      <c r="F282" s="105"/>
      <c r="G282" s="105"/>
      <c r="H282" s="105"/>
      <c r="I282" s="105"/>
      <c r="J282" s="105"/>
      <c r="K282" s="105"/>
      <c r="L282" s="105"/>
      <c r="M282" s="109"/>
      <c r="N282" s="105"/>
      <c r="O282" s="105"/>
      <c r="P282" s="105"/>
      <c r="Q282" s="105"/>
      <c r="R282" s="105"/>
      <c r="S282" s="105"/>
    </row>
    <row r="283" spans="2:19" s="104" customFormat="1" ht="15" customHeight="1" x14ac:dyDescent="0.2">
      <c r="B283" s="105"/>
      <c r="C283" s="99"/>
      <c r="D283" s="105"/>
      <c r="E283" s="105"/>
      <c r="F283" s="105"/>
      <c r="G283" s="105"/>
      <c r="H283" s="105"/>
      <c r="I283" s="105"/>
      <c r="J283" s="105"/>
      <c r="K283" s="105"/>
      <c r="L283" s="105"/>
      <c r="M283" s="109"/>
      <c r="N283" s="105"/>
      <c r="O283" s="105"/>
      <c r="P283" s="105"/>
      <c r="Q283" s="105"/>
      <c r="R283" s="105"/>
      <c r="S283" s="105"/>
    </row>
    <row r="284" spans="2:19" s="104" customFormat="1" ht="15" customHeight="1" x14ac:dyDescent="0.2">
      <c r="B284" s="105"/>
      <c r="C284" s="99"/>
      <c r="D284" s="105"/>
      <c r="E284" s="105"/>
      <c r="F284" s="105"/>
      <c r="G284" s="105"/>
      <c r="H284" s="105"/>
      <c r="I284" s="105"/>
      <c r="J284" s="105"/>
      <c r="K284" s="105"/>
      <c r="L284" s="105"/>
      <c r="M284" s="109"/>
      <c r="N284" s="105"/>
      <c r="O284" s="105"/>
      <c r="P284" s="105"/>
      <c r="Q284" s="105"/>
      <c r="R284" s="105"/>
      <c r="S284" s="105"/>
    </row>
    <row r="285" spans="2:19" s="104" customFormat="1" ht="15" customHeight="1" x14ac:dyDescent="0.2">
      <c r="B285" s="105"/>
      <c r="C285" s="99"/>
      <c r="D285" s="105"/>
      <c r="E285" s="105"/>
      <c r="F285" s="105"/>
      <c r="G285" s="105"/>
      <c r="H285" s="105"/>
      <c r="I285" s="105"/>
      <c r="J285" s="105"/>
      <c r="K285" s="105"/>
      <c r="L285" s="105"/>
      <c r="M285" s="109"/>
      <c r="N285" s="105"/>
      <c r="O285" s="105"/>
      <c r="P285" s="105"/>
      <c r="Q285" s="105"/>
      <c r="R285" s="105"/>
      <c r="S285" s="105"/>
    </row>
    <row r="286" spans="2:19" s="104" customFormat="1" ht="15" customHeight="1" x14ac:dyDescent="0.2">
      <c r="B286" s="105"/>
      <c r="C286" s="99"/>
      <c r="D286" s="105"/>
      <c r="E286" s="105"/>
      <c r="F286" s="105"/>
      <c r="G286" s="105"/>
      <c r="H286" s="105"/>
      <c r="I286" s="105"/>
      <c r="J286" s="105"/>
      <c r="K286" s="105"/>
      <c r="L286" s="105"/>
      <c r="M286" s="109"/>
      <c r="N286" s="105"/>
      <c r="O286" s="105"/>
      <c r="P286" s="105"/>
      <c r="Q286" s="105"/>
      <c r="R286" s="105"/>
      <c r="S286" s="105"/>
    </row>
    <row r="287" spans="2:19" s="104" customFormat="1" ht="15" customHeight="1" x14ac:dyDescent="0.2">
      <c r="B287" s="105"/>
      <c r="C287" s="99"/>
      <c r="D287" s="105"/>
      <c r="E287" s="105"/>
      <c r="F287" s="105"/>
      <c r="G287" s="105"/>
      <c r="H287" s="105"/>
      <c r="I287" s="105"/>
      <c r="J287" s="105"/>
      <c r="K287" s="105"/>
      <c r="L287" s="105"/>
      <c r="M287" s="109"/>
      <c r="N287" s="105"/>
      <c r="O287" s="105"/>
      <c r="P287" s="105"/>
      <c r="Q287" s="105"/>
      <c r="R287" s="105"/>
      <c r="S287" s="105"/>
    </row>
    <row r="288" spans="2:19" s="104" customFormat="1" ht="15" customHeight="1" x14ac:dyDescent="0.2">
      <c r="B288" s="105"/>
      <c r="C288" s="99"/>
      <c r="D288" s="105"/>
      <c r="E288" s="105"/>
      <c r="F288" s="105"/>
      <c r="G288" s="105"/>
      <c r="H288" s="105"/>
      <c r="I288" s="105"/>
      <c r="J288" s="105"/>
      <c r="K288" s="105"/>
      <c r="L288" s="105"/>
      <c r="M288" s="109"/>
      <c r="N288" s="105"/>
      <c r="O288" s="105"/>
      <c r="P288" s="105"/>
      <c r="Q288" s="105"/>
      <c r="R288" s="105"/>
      <c r="S288" s="105"/>
    </row>
    <row r="289" spans="2:19" s="104" customFormat="1" ht="15" customHeight="1" x14ac:dyDescent="0.2">
      <c r="B289" s="105"/>
      <c r="C289" s="99"/>
      <c r="D289" s="105"/>
      <c r="E289" s="105"/>
      <c r="F289" s="105"/>
      <c r="G289" s="105"/>
      <c r="H289" s="105"/>
      <c r="I289" s="105"/>
      <c r="J289" s="105"/>
      <c r="K289" s="105"/>
      <c r="L289" s="105"/>
      <c r="M289" s="109"/>
      <c r="N289" s="105"/>
      <c r="O289" s="105"/>
      <c r="P289" s="105"/>
      <c r="Q289" s="105"/>
      <c r="R289" s="105"/>
      <c r="S289" s="105"/>
    </row>
    <row r="290" spans="2:19" s="104" customFormat="1" ht="15" customHeight="1" x14ac:dyDescent="0.2">
      <c r="B290" s="105"/>
      <c r="C290" s="99"/>
      <c r="D290" s="105"/>
      <c r="E290" s="105"/>
      <c r="F290" s="105"/>
      <c r="G290" s="105"/>
      <c r="H290" s="105"/>
      <c r="I290" s="105"/>
      <c r="J290" s="105"/>
      <c r="K290" s="105"/>
      <c r="L290" s="105"/>
      <c r="M290" s="109"/>
      <c r="N290" s="105"/>
      <c r="O290" s="105"/>
      <c r="P290" s="105"/>
      <c r="Q290" s="105"/>
      <c r="R290" s="105"/>
      <c r="S290" s="105"/>
    </row>
    <row r="291" spans="2:19" s="104" customFormat="1" ht="15" customHeight="1" x14ac:dyDescent="0.2">
      <c r="B291" s="105"/>
      <c r="C291" s="99"/>
      <c r="D291" s="105"/>
      <c r="E291" s="105"/>
      <c r="F291" s="105"/>
      <c r="G291" s="105"/>
      <c r="H291" s="105"/>
      <c r="I291" s="105"/>
      <c r="J291" s="105"/>
      <c r="K291" s="105"/>
      <c r="L291" s="105"/>
      <c r="M291" s="109"/>
      <c r="N291" s="105"/>
      <c r="O291" s="105"/>
      <c r="P291" s="105"/>
      <c r="Q291" s="105"/>
      <c r="R291" s="105"/>
      <c r="S291" s="105"/>
    </row>
    <row r="292" spans="2:19" s="104" customFormat="1" ht="15" customHeight="1" x14ac:dyDescent="0.2">
      <c r="B292" s="105"/>
      <c r="C292" s="99"/>
      <c r="D292" s="105"/>
      <c r="E292" s="105"/>
      <c r="F292" s="105"/>
      <c r="G292" s="105"/>
      <c r="H292" s="105"/>
      <c r="I292" s="105"/>
      <c r="J292" s="105"/>
      <c r="K292" s="105"/>
      <c r="L292" s="105"/>
      <c r="M292" s="109"/>
      <c r="N292" s="105"/>
      <c r="O292" s="105"/>
      <c r="P292" s="105"/>
      <c r="Q292" s="105"/>
      <c r="R292" s="105"/>
      <c r="S292" s="105"/>
    </row>
    <row r="293" spans="2:19" s="104" customFormat="1" ht="15" customHeight="1" x14ac:dyDescent="0.2">
      <c r="B293" s="105"/>
      <c r="C293" s="99"/>
      <c r="D293" s="105"/>
      <c r="E293" s="105"/>
      <c r="F293" s="105"/>
      <c r="G293" s="105"/>
      <c r="H293" s="105"/>
      <c r="I293" s="105"/>
      <c r="J293" s="105"/>
      <c r="K293" s="105"/>
      <c r="L293" s="105"/>
      <c r="M293" s="109"/>
      <c r="N293" s="105"/>
      <c r="O293" s="105"/>
      <c r="P293" s="105"/>
      <c r="Q293" s="105"/>
      <c r="R293" s="105"/>
      <c r="S293" s="105"/>
    </row>
    <row r="294" spans="2:19" s="104" customFormat="1" ht="15" customHeight="1" x14ac:dyDescent="0.2">
      <c r="B294" s="105"/>
      <c r="C294" s="99"/>
      <c r="D294" s="105"/>
      <c r="E294" s="105"/>
      <c r="F294" s="105"/>
      <c r="G294" s="105"/>
      <c r="H294" s="105"/>
      <c r="I294" s="105"/>
      <c r="J294" s="105"/>
      <c r="K294" s="105"/>
      <c r="L294" s="105"/>
      <c r="M294" s="109"/>
      <c r="N294" s="105"/>
      <c r="O294" s="105"/>
      <c r="P294" s="105"/>
      <c r="Q294" s="105"/>
      <c r="R294" s="105"/>
      <c r="S294" s="105"/>
    </row>
    <row r="295" spans="2:19" s="104" customFormat="1" ht="15" customHeight="1" x14ac:dyDescent="0.2">
      <c r="B295" s="105"/>
      <c r="C295" s="99"/>
      <c r="D295" s="105"/>
      <c r="E295" s="105"/>
      <c r="F295" s="105"/>
      <c r="G295" s="105"/>
      <c r="H295" s="105"/>
      <c r="I295" s="105"/>
      <c r="J295" s="105"/>
      <c r="K295" s="105"/>
      <c r="L295" s="105"/>
      <c r="M295" s="109"/>
      <c r="N295" s="105"/>
      <c r="O295" s="105"/>
      <c r="P295" s="105"/>
      <c r="Q295" s="105"/>
      <c r="R295" s="105"/>
      <c r="S295" s="105"/>
    </row>
    <row r="296" spans="2:19" s="104" customFormat="1" ht="15" customHeight="1" x14ac:dyDescent="0.2">
      <c r="B296" s="105"/>
      <c r="C296" s="99"/>
      <c r="D296" s="105"/>
      <c r="E296" s="105"/>
      <c r="F296" s="105"/>
      <c r="G296" s="105"/>
      <c r="H296" s="105"/>
      <c r="I296" s="105"/>
      <c r="J296" s="105"/>
      <c r="K296" s="105"/>
      <c r="L296" s="105"/>
      <c r="M296" s="109"/>
      <c r="N296" s="105"/>
      <c r="O296" s="105"/>
      <c r="P296" s="105"/>
      <c r="Q296" s="105"/>
      <c r="R296" s="105"/>
      <c r="S296" s="105"/>
    </row>
    <row r="297" spans="2:19" s="104" customFormat="1" ht="15" customHeight="1" x14ac:dyDescent="0.2">
      <c r="B297" s="105"/>
      <c r="C297" s="99"/>
      <c r="D297" s="105"/>
      <c r="E297" s="105"/>
      <c r="F297" s="105"/>
      <c r="G297" s="105"/>
      <c r="H297" s="105"/>
      <c r="I297" s="105"/>
      <c r="J297" s="105"/>
      <c r="K297" s="105"/>
      <c r="L297" s="105"/>
      <c r="M297" s="109"/>
      <c r="N297" s="105"/>
      <c r="O297" s="105"/>
      <c r="P297" s="105"/>
      <c r="Q297" s="105"/>
      <c r="R297" s="105"/>
      <c r="S297" s="105"/>
    </row>
    <row r="298" spans="2:19" s="104" customFormat="1" ht="15" customHeight="1" x14ac:dyDescent="0.2">
      <c r="B298" s="105"/>
      <c r="C298" s="99"/>
      <c r="D298" s="105"/>
      <c r="E298" s="105"/>
      <c r="F298" s="105"/>
      <c r="G298" s="105"/>
      <c r="H298" s="105"/>
      <c r="I298" s="105"/>
      <c r="J298" s="105"/>
      <c r="K298" s="105"/>
      <c r="L298" s="105"/>
      <c r="M298" s="109"/>
      <c r="N298" s="105"/>
      <c r="O298" s="105"/>
      <c r="P298" s="105"/>
      <c r="Q298" s="105"/>
      <c r="R298" s="105"/>
      <c r="S298" s="105"/>
    </row>
    <row r="299" spans="2:19" s="104" customFormat="1" ht="15" customHeight="1" x14ac:dyDescent="0.2">
      <c r="B299" s="105"/>
      <c r="C299" s="99"/>
      <c r="D299" s="105"/>
      <c r="E299" s="105"/>
      <c r="F299" s="105"/>
      <c r="G299" s="105"/>
      <c r="H299" s="105"/>
      <c r="I299" s="105"/>
      <c r="J299" s="105"/>
      <c r="K299" s="105"/>
      <c r="L299" s="105"/>
      <c r="M299" s="109"/>
      <c r="N299" s="105"/>
      <c r="O299" s="105"/>
      <c r="P299" s="105"/>
      <c r="Q299" s="105"/>
      <c r="R299" s="105"/>
      <c r="S299" s="105"/>
    </row>
    <row r="300" spans="2:19" s="104" customFormat="1" ht="15" customHeight="1" x14ac:dyDescent="0.2">
      <c r="B300" s="105"/>
      <c r="C300" s="99"/>
      <c r="D300" s="105"/>
      <c r="E300" s="105"/>
      <c r="F300" s="105"/>
      <c r="G300" s="105"/>
      <c r="H300" s="105"/>
      <c r="I300" s="105"/>
      <c r="J300" s="105"/>
      <c r="K300" s="105"/>
      <c r="L300" s="105"/>
      <c r="M300" s="109"/>
      <c r="N300" s="105"/>
      <c r="O300" s="105"/>
      <c r="P300" s="105"/>
      <c r="Q300" s="105"/>
      <c r="R300" s="105"/>
      <c r="S300" s="105"/>
    </row>
    <row r="301" spans="2:19" s="104" customFormat="1" ht="15" customHeight="1" x14ac:dyDescent="0.2">
      <c r="B301" s="105"/>
      <c r="C301" s="99"/>
      <c r="D301" s="105"/>
      <c r="E301" s="105"/>
      <c r="F301" s="105"/>
      <c r="G301" s="105"/>
      <c r="H301" s="105"/>
      <c r="I301" s="105"/>
      <c r="J301" s="105"/>
      <c r="K301" s="105"/>
      <c r="L301" s="105"/>
      <c r="M301" s="109"/>
      <c r="N301" s="105"/>
      <c r="O301" s="105"/>
      <c r="P301" s="105"/>
      <c r="Q301" s="105"/>
      <c r="R301" s="105"/>
      <c r="S301" s="105"/>
    </row>
    <row r="302" spans="2:19" s="104" customFormat="1" ht="15" customHeight="1" x14ac:dyDescent="0.2">
      <c r="B302" s="105"/>
      <c r="C302" s="99"/>
      <c r="D302" s="105"/>
      <c r="E302" s="105"/>
      <c r="F302" s="105"/>
      <c r="G302" s="105"/>
      <c r="H302" s="105"/>
      <c r="I302" s="105"/>
      <c r="J302" s="105"/>
      <c r="K302" s="105"/>
      <c r="L302" s="105"/>
      <c r="M302" s="109"/>
      <c r="N302" s="105"/>
      <c r="O302" s="105"/>
      <c r="P302" s="105"/>
      <c r="Q302" s="105"/>
      <c r="R302" s="105"/>
      <c r="S302" s="105"/>
    </row>
    <row r="303" spans="2:19" s="104" customFormat="1" ht="15" customHeight="1" x14ac:dyDescent="0.2">
      <c r="B303" s="105"/>
      <c r="C303" s="99"/>
      <c r="D303" s="105"/>
      <c r="E303" s="105"/>
      <c r="F303" s="105"/>
      <c r="G303" s="105"/>
      <c r="H303" s="105"/>
      <c r="I303" s="105"/>
      <c r="J303" s="105"/>
      <c r="K303" s="105"/>
      <c r="L303" s="105"/>
      <c r="M303" s="109"/>
      <c r="N303" s="105"/>
      <c r="O303" s="105"/>
      <c r="P303" s="105"/>
      <c r="Q303" s="105"/>
      <c r="R303" s="105"/>
      <c r="S303" s="105"/>
    </row>
    <row r="304" spans="2:19" s="104" customFormat="1" ht="15" customHeight="1" x14ac:dyDescent="0.2">
      <c r="B304" s="105"/>
      <c r="C304" s="99"/>
      <c r="D304" s="105"/>
      <c r="E304" s="105"/>
      <c r="F304" s="105"/>
      <c r="G304" s="105"/>
      <c r="H304" s="105"/>
      <c r="I304" s="105"/>
      <c r="J304" s="105"/>
      <c r="K304" s="105"/>
      <c r="L304" s="105"/>
      <c r="M304" s="109"/>
      <c r="N304" s="105"/>
      <c r="O304" s="105"/>
      <c r="P304" s="105"/>
      <c r="Q304" s="105"/>
      <c r="R304" s="105"/>
      <c r="S304" s="105"/>
    </row>
    <row r="305" spans="2:19" s="104" customFormat="1" ht="15" customHeight="1" x14ac:dyDescent="0.2">
      <c r="B305" s="105"/>
      <c r="C305" s="99"/>
      <c r="D305" s="105"/>
      <c r="E305" s="105"/>
      <c r="F305" s="105"/>
      <c r="G305" s="105"/>
      <c r="H305" s="105"/>
      <c r="I305" s="105"/>
      <c r="J305" s="105"/>
      <c r="K305" s="105"/>
      <c r="L305" s="105"/>
      <c r="M305" s="109"/>
      <c r="N305" s="105"/>
      <c r="O305" s="105"/>
      <c r="P305" s="105"/>
      <c r="Q305" s="105"/>
      <c r="R305" s="105"/>
      <c r="S305" s="105"/>
    </row>
    <row r="306" spans="2:19" s="104" customFormat="1" ht="15" customHeight="1" x14ac:dyDescent="0.2">
      <c r="B306" s="105"/>
      <c r="C306" s="99"/>
      <c r="D306" s="105"/>
      <c r="E306" s="105"/>
      <c r="F306" s="105"/>
      <c r="G306" s="105"/>
      <c r="H306" s="105"/>
      <c r="I306" s="105"/>
      <c r="J306" s="105"/>
      <c r="K306" s="105"/>
      <c r="L306" s="105"/>
      <c r="M306" s="109"/>
      <c r="N306" s="105"/>
      <c r="O306" s="105"/>
      <c r="P306" s="105"/>
      <c r="Q306" s="105"/>
      <c r="R306" s="105"/>
      <c r="S306" s="105"/>
    </row>
    <row r="307" spans="2:19" s="104" customFormat="1" ht="15" customHeight="1" x14ac:dyDescent="0.2">
      <c r="B307" s="105"/>
      <c r="C307" s="99"/>
      <c r="D307" s="105"/>
      <c r="E307" s="105"/>
      <c r="F307" s="105"/>
      <c r="G307" s="105"/>
      <c r="H307" s="105"/>
      <c r="I307" s="105"/>
      <c r="J307" s="105"/>
      <c r="K307" s="105"/>
      <c r="L307" s="105"/>
      <c r="M307" s="109"/>
      <c r="N307" s="105"/>
      <c r="O307" s="105"/>
      <c r="P307" s="105"/>
      <c r="Q307" s="105"/>
      <c r="R307" s="105"/>
      <c r="S307" s="105"/>
    </row>
    <row r="308" spans="2:19" s="104" customFormat="1" ht="15" customHeight="1" x14ac:dyDescent="0.2">
      <c r="B308" s="105"/>
      <c r="C308" s="99"/>
      <c r="D308" s="105"/>
      <c r="E308" s="105"/>
      <c r="F308" s="105"/>
      <c r="G308" s="105"/>
      <c r="H308" s="105"/>
      <c r="I308" s="105"/>
      <c r="J308" s="105"/>
      <c r="K308" s="105"/>
      <c r="L308" s="105"/>
      <c r="M308" s="109"/>
      <c r="N308" s="105"/>
      <c r="O308" s="105"/>
      <c r="P308" s="105"/>
      <c r="Q308" s="105"/>
      <c r="R308" s="105"/>
      <c r="S308" s="105"/>
    </row>
    <row r="309" spans="2:19" s="104" customFormat="1" ht="15" customHeight="1" x14ac:dyDescent="0.2">
      <c r="B309" s="105"/>
      <c r="C309" s="99"/>
      <c r="D309" s="105"/>
      <c r="E309" s="105"/>
      <c r="F309" s="105"/>
      <c r="G309" s="105"/>
      <c r="H309" s="105"/>
      <c r="I309" s="105"/>
      <c r="J309" s="105"/>
      <c r="K309" s="105"/>
      <c r="L309" s="105"/>
      <c r="M309" s="109"/>
      <c r="N309" s="105"/>
      <c r="O309" s="105"/>
      <c r="P309" s="105"/>
      <c r="Q309" s="105"/>
      <c r="R309" s="105"/>
      <c r="S309" s="105"/>
    </row>
    <row r="310" spans="2:19" s="104" customFormat="1" ht="15" customHeight="1" x14ac:dyDescent="0.2">
      <c r="B310" s="105"/>
      <c r="C310" s="99"/>
      <c r="D310" s="105"/>
      <c r="E310" s="105"/>
      <c r="F310" s="105"/>
      <c r="G310" s="105"/>
      <c r="H310" s="105"/>
      <c r="I310" s="105"/>
      <c r="J310" s="105"/>
      <c r="K310" s="105"/>
      <c r="L310" s="105"/>
      <c r="M310" s="109"/>
      <c r="N310" s="105"/>
      <c r="O310" s="105"/>
      <c r="P310" s="105"/>
      <c r="Q310" s="105"/>
      <c r="R310" s="105"/>
      <c r="S310" s="105"/>
    </row>
    <row r="311" spans="2:19" s="104" customFormat="1" ht="15" customHeight="1" x14ac:dyDescent="0.2">
      <c r="B311" s="105"/>
      <c r="C311" s="99"/>
      <c r="D311" s="105"/>
      <c r="E311" s="105"/>
      <c r="F311" s="105"/>
      <c r="G311" s="105"/>
      <c r="H311" s="105"/>
      <c r="I311" s="105"/>
      <c r="J311" s="105"/>
      <c r="K311" s="105"/>
      <c r="L311" s="105"/>
      <c r="M311" s="109"/>
      <c r="N311" s="105"/>
      <c r="O311" s="105"/>
      <c r="P311" s="105"/>
      <c r="Q311" s="105"/>
      <c r="R311" s="105"/>
      <c r="S311" s="105"/>
    </row>
    <row r="312" spans="2:19" s="104" customFormat="1" ht="15" customHeight="1" x14ac:dyDescent="0.2">
      <c r="B312" s="105"/>
      <c r="C312" s="99"/>
      <c r="D312" s="105"/>
      <c r="E312" s="105"/>
      <c r="F312" s="105"/>
      <c r="G312" s="105"/>
      <c r="H312" s="105"/>
      <c r="I312" s="105"/>
      <c r="J312" s="105"/>
      <c r="K312" s="105"/>
      <c r="L312" s="105"/>
      <c r="M312" s="109"/>
      <c r="N312" s="105"/>
      <c r="O312" s="105"/>
      <c r="P312" s="105"/>
      <c r="Q312" s="105"/>
      <c r="R312" s="105"/>
      <c r="S312" s="105"/>
    </row>
    <row r="313" spans="2:19" s="104" customFormat="1" ht="15" customHeight="1" x14ac:dyDescent="0.2">
      <c r="B313" s="105"/>
      <c r="C313" s="99"/>
      <c r="D313" s="105"/>
      <c r="E313" s="105"/>
      <c r="F313" s="105"/>
      <c r="G313" s="105"/>
      <c r="H313" s="105"/>
      <c r="I313" s="105"/>
      <c r="J313" s="105"/>
      <c r="K313" s="105"/>
      <c r="L313" s="105"/>
      <c r="M313" s="109"/>
      <c r="N313" s="105"/>
      <c r="O313" s="105"/>
      <c r="P313" s="105"/>
      <c r="Q313" s="105"/>
      <c r="R313" s="105"/>
      <c r="S313" s="105"/>
    </row>
    <row r="314" spans="2:19" s="104" customFormat="1" ht="15" customHeight="1" x14ac:dyDescent="0.2">
      <c r="B314" s="105"/>
      <c r="C314" s="99"/>
      <c r="D314" s="105"/>
      <c r="E314" s="105"/>
      <c r="F314" s="105"/>
      <c r="G314" s="105"/>
      <c r="H314" s="105"/>
      <c r="I314" s="105"/>
      <c r="J314" s="105"/>
      <c r="K314" s="105"/>
      <c r="L314" s="105"/>
      <c r="M314" s="109"/>
      <c r="N314" s="105"/>
      <c r="O314" s="105"/>
      <c r="P314" s="105"/>
      <c r="Q314" s="105"/>
      <c r="R314" s="105"/>
      <c r="S314" s="105"/>
    </row>
    <row r="315" spans="2:19" s="104" customFormat="1" ht="15" customHeight="1" x14ac:dyDescent="0.2">
      <c r="B315" s="105"/>
      <c r="C315" s="99"/>
      <c r="D315" s="105"/>
      <c r="E315" s="105"/>
      <c r="F315" s="105"/>
      <c r="G315" s="105"/>
      <c r="H315" s="105"/>
      <c r="I315" s="105"/>
      <c r="J315" s="105"/>
      <c r="K315" s="105"/>
      <c r="L315" s="105"/>
      <c r="M315" s="109"/>
      <c r="N315" s="105"/>
      <c r="O315" s="105"/>
      <c r="P315" s="105"/>
      <c r="Q315" s="105"/>
      <c r="R315" s="105"/>
      <c r="S315" s="105"/>
    </row>
    <row r="316" spans="2:19" s="104" customFormat="1" ht="15" customHeight="1" x14ac:dyDescent="0.2">
      <c r="B316" s="105"/>
      <c r="C316" s="99"/>
      <c r="D316" s="105"/>
      <c r="E316" s="105"/>
      <c r="F316" s="105"/>
      <c r="G316" s="105"/>
      <c r="H316" s="105"/>
      <c r="I316" s="105"/>
      <c r="J316" s="105"/>
      <c r="K316" s="105"/>
      <c r="L316" s="105"/>
      <c r="M316" s="109"/>
      <c r="N316" s="105"/>
      <c r="O316" s="105"/>
      <c r="P316" s="105"/>
      <c r="Q316" s="105"/>
      <c r="R316" s="105"/>
      <c r="S316" s="105"/>
    </row>
    <row r="317" spans="2:19" s="104" customFormat="1" ht="15" customHeight="1" x14ac:dyDescent="0.2">
      <c r="B317" s="105"/>
      <c r="C317" s="99"/>
      <c r="D317" s="105"/>
      <c r="E317" s="105"/>
      <c r="F317" s="105"/>
      <c r="G317" s="105"/>
      <c r="H317" s="105"/>
      <c r="I317" s="105"/>
      <c r="J317" s="105"/>
      <c r="K317" s="105"/>
      <c r="L317" s="105"/>
      <c r="M317" s="109"/>
      <c r="N317" s="105"/>
      <c r="O317" s="105"/>
      <c r="P317" s="105"/>
      <c r="Q317" s="105"/>
      <c r="R317" s="105"/>
      <c r="S317" s="105"/>
    </row>
    <row r="318" spans="2:19" s="104" customFormat="1" ht="15" customHeight="1" x14ac:dyDescent="0.2">
      <c r="B318" s="105"/>
      <c r="C318" s="99"/>
      <c r="D318" s="105"/>
      <c r="E318" s="105"/>
      <c r="F318" s="105"/>
      <c r="G318" s="105"/>
      <c r="H318" s="105"/>
      <c r="I318" s="105"/>
      <c r="J318" s="105"/>
      <c r="K318" s="105"/>
      <c r="L318" s="105"/>
      <c r="M318" s="109"/>
      <c r="N318" s="105"/>
      <c r="O318" s="105"/>
      <c r="P318" s="105"/>
      <c r="Q318" s="105"/>
      <c r="R318" s="105"/>
      <c r="S318" s="105"/>
    </row>
    <row r="319" spans="2:19" s="104" customFormat="1" ht="15" customHeight="1" x14ac:dyDescent="0.2">
      <c r="B319" s="105"/>
      <c r="C319" s="99"/>
      <c r="D319" s="105"/>
      <c r="E319" s="105"/>
      <c r="F319" s="105"/>
      <c r="G319" s="105"/>
      <c r="H319" s="105"/>
      <c r="I319" s="105"/>
      <c r="J319" s="105"/>
      <c r="K319" s="105"/>
      <c r="L319" s="105"/>
      <c r="M319" s="109"/>
      <c r="N319" s="105"/>
      <c r="O319" s="105"/>
      <c r="P319" s="105"/>
      <c r="Q319" s="105"/>
      <c r="R319" s="105"/>
      <c r="S319" s="105"/>
    </row>
    <row r="320" spans="2:19" s="104" customFormat="1" ht="15" customHeight="1" x14ac:dyDescent="0.2">
      <c r="B320" s="105"/>
      <c r="C320" s="99"/>
      <c r="D320" s="105"/>
      <c r="E320" s="105"/>
      <c r="F320" s="105"/>
      <c r="G320" s="105"/>
      <c r="H320" s="105"/>
      <c r="I320" s="105"/>
      <c r="J320" s="105"/>
      <c r="K320" s="105"/>
      <c r="L320" s="105"/>
      <c r="M320" s="109"/>
      <c r="N320" s="105"/>
      <c r="O320" s="105"/>
      <c r="P320" s="105"/>
      <c r="Q320" s="105"/>
      <c r="R320" s="105"/>
      <c r="S320" s="105"/>
    </row>
    <row r="321" spans="2:19" s="104" customFormat="1" ht="15" customHeight="1" x14ac:dyDescent="0.2">
      <c r="B321" s="105"/>
      <c r="C321" s="99"/>
      <c r="D321" s="105"/>
      <c r="E321" s="105"/>
      <c r="F321" s="105"/>
      <c r="G321" s="105"/>
      <c r="H321" s="105"/>
      <c r="I321" s="105"/>
      <c r="J321" s="105"/>
      <c r="K321" s="105"/>
      <c r="L321" s="105"/>
      <c r="M321" s="109"/>
      <c r="N321" s="105"/>
      <c r="O321" s="105"/>
      <c r="P321" s="105"/>
      <c r="Q321" s="105"/>
      <c r="R321" s="105"/>
      <c r="S321" s="105"/>
    </row>
    <row r="322" spans="2:19" s="104" customFormat="1" ht="15" customHeight="1" x14ac:dyDescent="0.2">
      <c r="B322" s="105"/>
      <c r="C322" s="99"/>
      <c r="D322" s="105"/>
      <c r="E322" s="105"/>
      <c r="F322" s="105"/>
      <c r="G322" s="105"/>
      <c r="H322" s="105"/>
      <c r="I322" s="105"/>
      <c r="J322" s="105"/>
      <c r="K322" s="105"/>
      <c r="L322" s="105"/>
      <c r="M322" s="109"/>
      <c r="N322" s="105"/>
      <c r="O322" s="105"/>
      <c r="P322" s="105"/>
      <c r="Q322" s="105"/>
      <c r="R322" s="105"/>
      <c r="S322" s="105"/>
    </row>
    <row r="323" spans="2:19" s="104" customFormat="1" ht="15" customHeight="1" x14ac:dyDescent="0.2">
      <c r="B323" s="105"/>
      <c r="C323" s="99"/>
      <c r="D323" s="105"/>
      <c r="E323" s="105"/>
      <c r="F323" s="105"/>
      <c r="G323" s="105"/>
      <c r="H323" s="105"/>
      <c r="I323" s="105"/>
      <c r="J323" s="105"/>
      <c r="K323" s="105"/>
      <c r="L323" s="105"/>
      <c r="M323" s="109"/>
      <c r="N323" s="105"/>
      <c r="O323" s="105"/>
      <c r="P323" s="105"/>
      <c r="Q323" s="105"/>
      <c r="R323" s="105"/>
      <c r="S323" s="105"/>
    </row>
    <row r="324" spans="2:19" s="104" customFormat="1" ht="15" customHeight="1" x14ac:dyDescent="0.2">
      <c r="B324" s="105"/>
      <c r="C324" s="99"/>
      <c r="D324" s="105"/>
      <c r="E324" s="105"/>
      <c r="F324" s="105"/>
      <c r="G324" s="105"/>
      <c r="H324" s="105"/>
      <c r="I324" s="105"/>
      <c r="J324" s="105"/>
      <c r="K324" s="105"/>
      <c r="L324" s="105"/>
      <c r="M324" s="109"/>
      <c r="N324" s="105"/>
      <c r="O324" s="105"/>
      <c r="P324" s="105"/>
      <c r="Q324" s="105"/>
      <c r="R324" s="105"/>
      <c r="S324" s="105"/>
    </row>
    <row r="325" spans="2:19" s="104" customFormat="1" ht="15" customHeight="1" x14ac:dyDescent="0.2">
      <c r="B325" s="105"/>
      <c r="C325" s="99"/>
      <c r="D325" s="105"/>
      <c r="E325" s="105"/>
      <c r="F325" s="105"/>
      <c r="G325" s="105"/>
      <c r="H325" s="105"/>
      <c r="I325" s="105"/>
      <c r="J325" s="105"/>
      <c r="K325" s="105"/>
      <c r="L325" s="105"/>
      <c r="M325" s="109"/>
      <c r="N325" s="105"/>
      <c r="O325" s="105"/>
      <c r="P325" s="105"/>
      <c r="Q325" s="105"/>
      <c r="R325" s="105"/>
      <c r="S325" s="105"/>
    </row>
    <row r="326" spans="2:19" s="104" customFormat="1" ht="15" customHeight="1" x14ac:dyDescent="0.2">
      <c r="B326" s="105"/>
      <c r="C326" s="99"/>
      <c r="D326" s="105"/>
      <c r="E326" s="105"/>
      <c r="F326" s="105"/>
      <c r="G326" s="105"/>
      <c r="H326" s="105"/>
      <c r="I326" s="105"/>
      <c r="J326" s="105"/>
      <c r="K326" s="105"/>
      <c r="L326" s="105"/>
      <c r="M326" s="109"/>
      <c r="N326" s="105"/>
      <c r="O326" s="105"/>
      <c r="P326" s="105"/>
      <c r="Q326" s="105"/>
      <c r="R326" s="105"/>
      <c r="S326" s="105"/>
    </row>
    <row r="327" spans="2:19" s="104" customFormat="1" ht="15" customHeight="1" x14ac:dyDescent="0.2">
      <c r="B327" s="105"/>
      <c r="C327" s="99"/>
      <c r="D327" s="105"/>
      <c r="E327" s="105"/>
      <c r="F327" s="105"/>
      <c r="G327" s="105"/>
      <c r="H327" s="105"/>
      <c r="I327" s="105"/>
      <c r="J327" s="105"/>
      <c r="K327" s="105"/>
      <c r="L327" s="105"/>
      <c r="M327" s="109"/>
      <c r="N327" s="105"/>
      <c r="O327" s="105"/>
      <c r="P327" s="105"/>
      <c r="Q327" s="105"/>
      <c r="R327" s="105"/>
      <c r="S327" s="105"/>
    </row>
    <row r="328" spans="2:19" s="104" customFormat="1" ht="15" customHeight="1" x14ac:dyDescent="0.2">
      <c r="B328" s="105"/>
      <c r="C328" s="99"/>
      <c r="D328" s="105"/>
      <c r="E328" s="105"/>
      <c r="F328" s="105"/>
      <c r="G328" s="105"/>
      <c r="H328" s="105"/>
      <c r="I328" s="105"/>
      <c r="J328" s="105"/>
      <c r="K328" s="105"/>
      <c r="L328" s="105"/>
      <c r="M328" s="109"/>
      <c r="N328" s="105"/>
      <c r="O328" s="105"/>
      <c r="P328" s="105"/>
      <c r="Q328" s="105"/>
      <c r="R328" s="105"/>
      <c r="S328" s="105"/>
    </row>
    <row r="329" spans="2:19" s="104" customFormat="1" ht="15" customHeight="1" x14ac:dyDescent="0.2">
      <c r="B329" s="105"/>
      <c r="C329" s="99"/>
      <c r="D329" s="105"/>
      <c r="E329" s="105"/>
      <c r="F329" s="105"/>
      <c r="G329" s="105"/>
      <c r="H329" s="105"/>
      <c r="I329" s="105"/>
      <c r="J329" s="105"/>
      <c r="K329" s="105"/>
      <c r="L329" s="105"/>
      <c r="M329" s="109"/>
      <c r="N329" s="105"/>
      <c r="O329" s="105"/>
      <c r="P329" s="105"/>
      <c r="Q329" s="105"/>
      <c r="R329" s="105"/>
      <c r="S329" s="105"/>
    </row>
    <row r="330" spans="2:19" s="104" customFormat="1" ht="15" customHeight="1" x14ac:dyDescent="0.2">
      <c r="B330" s="105"/>
      <c r="C330" s="99"/>
      <c r="D330" s="105"/>
      <c r="E330" s="105"/>
      <c r="F330" s="105"/>
      <c r="G330" s="105"/>
      <c r="H330" s="105"/>
      <c r="I330" s="105"/>
      <c r="J330" s="105"/>
      <c r="K330" s="105"/>
      <c r="L330" s="105"/>
      <c r="M330" s="109"/>
      <c r="N330" s="105"/>
      <c r="O330" s="105"/>
      <c r="P330" s="105"/>
      <c r="Q330" s="105"/>
      <c r="R330" s="105"/>
      <c r="S330" s="105"/>
    </row>
    <row r="331" spans="2:19" s="104" customFormat="1" ht="15" customHeight="1" x14ac:dyDescent="0.2">
      <c r="B331" s="105"/>
      <c r="C331" s="99"/>
      <c r="D331" s="105"/>
      <c r="E331" s="105"/>
      <c r="F331" s="105"/>
      <c r="G331" s="105"/>
      <c r="H331" s="105"/>
      <c r="I331" s="105"/>
      <c r="J331" s="105"/>
      <c r="K331" s="105"/>
      <c r="L331" s="105"/>
      <c r="M331" s="109"/>
      <c r="N331" s="105"/>
      <c r="O331" s="105"/>
      <c r="P331" s="105"/>
      <c r="Q331" s="105"/>
      <c r="R331" s="105"/>
      <c r="S331" s="105"/>
    </row>
    <row r="332" spans="2:19" s="104" customFormat="1" ht="15" customHeight="1" x14ac:dyDescent="0.2">
      <c r="B332" s="105"/>
      <c r="C332" s="99"/>
      <c r="D332" s="105"/>
      <c r="E332" s="105"/>
      <c r="F332" s="105"/>
      <c r="G332" s="105"/>
      <c r="H332" s="105"/>
      <c r="I332" s="105"/>
      <c r="J332" s="105"/>
      <c r="K332" s="105"/>
      <c r="L332" s="105"/>
      <c r="M332" s="109"/>
      <c r="N332" s="105"/>
      <c r="O332" s="105"/>
      <c r="P332" s="105"/>
      <c r="Q332" s="105"/>
      <c r="R332" s="105"/>
      <c r="S332" s="105"/>
    </row>
    <row r="333" spans="2:19" s="104" customFormat="1" ht="15" customHeight="1" x14ac:dyDescent="0.2">
      <c r="B333" s="105"/>
      <c r="C333" s="99"/>
      <c r="D333" s="105"/>
      <c r="E333" s="105"/>
      <c r="F333" s="105"/>
      <c r="G333" s="105"/>
      <c r="H333" s="105"/>
      <c r="I333" s="105"/>
      <c r="J333" s="105"/>
      <c r="K333" s="105"/>
      <c r="L333" s="105"/>
      <c r="M333" s="109"/>
      <c r="N333" s="105"/>
      <c r="O333" s="105"/>
      <c r="P333" s="105"/>
      <c r="Q333" s="105"/>
      <c r="R333" s="105"/>
      <c r="S333" s="105"/>
    </row>
    <row r="334" spans="2:19" s="104" customFormat="1" ht="15" customHeight="1" x14ac:dyDescent="0.2">
      <c r="B334" s="105"/>
      <c r="C334" s="99"/>
      <c r="D334" s="105"/>
      <c r="E334" s="105"/>
      <c r="F334" s="105"/>
      <c r="G334" s="105"/>
      <c r="H334" s="105"/>
      <c r="I334" s="105"/>
      <c r="J334" s="105"/>
      <c r="K334" s="105"/>
      <c r="L334" s="105"/>
      <c r="M334" s="109"/>
      <c r="N334" s="105"/>
      <c r="O334" s="105"/>
      <c r="P334" s="105"/>
      <c r="Q334" s="105"/>
      <c r="R334" s="105"/>
      <c r="S334" s="105"/>
    </row>
    <row r="335" spans="2:19" s="104" customFormat="1" ht="15" customHeight="1" x14ac:dyDescent="0.2">
      <c r="B335" s="105"/>
      <c r="C335" s="99"/>
      <c r="D335" s="105"/>
      <c r="E335" s="105"/>
      <c r="F335" s="105"/>
      <c r="G335" s="105"/>
      <c r="H335" s="105"/>
      <c r="I335" s="105"/>
      <c r="J335" s="105"/>
      <c r="K335" s="105"/>
      <c r="L335" s="105"/>
      <c r="M335" s="109"/>
      <c r="N335" s="105"/>
      <c r="O335" s="105"/>
      <c r="P335" s="105"/>
      <c r="Q335" s="105"/>
      <c r="R335" s="105"/>
      <c r="S335" s="105"/>
    </row>
    <row r="336" spans="2:19" s="104" customFormat="1" ht="15" customHeight="1" x14ac:dyDescent="0.2">
      <c r="B336" s="105"/>
      <c r="C336" s="99"/>
      <c r="D336" s="105"/>
      <c r="E336" s="105"/>
      <c r="F336" s="105"/>
      <c r="G336" s="105"/>
      <c r="H336" s="105"/>
      <c r="I336" s="105"/>
      <c r="J336" s="105"/>
      <c r="K336" s="105"/>
      <c r="L336" s="105"/>
      <c r="M336" s="109"/>
      <c r="N336" s="105"/>
      <c r="O336" s="105"/>
      <c r="P336" s="105"/>
      <c r="Q336" s="105"/>
      <c r="R336" s="105"/>
      <c r="S336" s="105"/>
    </row>
    <row r="337" spans="2:19" s="104" customFormat="1" ht="15" customHeight="1" x14ac:dyDescent="0.2">
      <c r="B337" s="105"/>
      <c r="C337" s="99"/>
      <c r="D337" s="105"/>
      <c r="E337" s="105"/>
      <c r="F337" s="105"/>
      <c r="G337" s="105"/>
      <c r="H337" s="105"/>
      <c r="I337" s="105"/>
      <c r="J337" s="105"/>
      <c r="K337" s="105"/>
      <c r="L337" s="105"/>
      <c r="M337" s="109"/>
      <c r="N337" s="105"/>
      <c r="O337" s="105"/>
      <c r="P337" s="105"/>
      <c r="Q337" s="105"/>
      <c r="R337" s="105"/>
      <c r="S337" s="105"/>
    </row>
    <row r="338" spans="2:19" s="104" customFormat="1" ht="15" customHeight="1" x14ac:dyDescent="0.2">
      <c r="B338" s="105"/>
      <c r="C338" s="99"/>
      <c r="D338" s="105"/>
      <c r="E338" s="105"/>
      <c r="F338" s="105"/>
      <c r="G338" s="105"/>
      <c r="H338" s="105"/>
      <c r="I338" s="105"/>
      <c r="J338" s="105"/>
      <c r="K338" s="105"/>
      <c r="L338" s="105"/>
      <c r="M338" s="109"/>
      <c r="N338" s="105"/>
      <c r="O338" s="105"/>
      <c r="P338" s="105"/>
      <c r="Q338" s="105"/>
      <c r="R338" s="105"/>
      <c r="S338" s="105"/>
    </row>
    <row r="339" spans="2:19" s="104" customFormat="1" ht="15" customHeight="1" x14ac:dyDescent="0.2">
      <c r="B339" s="105"/>
      <c r="C339" s="99"/>
      <c r="D339" s="105"/>
      <c r="E339" s="105"/>
      <c r="F339" s="105"/>
      <c r="G339" s="105"/>
      <c r="H339" s="105"/>
      <c r="I339" s="105"/>
      <c r="J339" s="105"/>
      <c r="K339" s="105"/>
      <c r="L339" s="105"/>
      <c r="M339" s="109"/>
      <c r="N339" s="105"/>
      <c r="O339" s="105"/>
      <c r="P339" s="105"/>
      <c r="Q339" s="105"/>
      <c r="R339" s="105"/>
      <c r="S339" s="105"/>
    </row>
    <row r="340" spans="2:19" s="104" customFormat="1" ht="15" customHeight="1" x14ac:dyDescent="0.2">
      <c r="B340" s="105"/>
      <c r="C340" s="99"/>
      <c r="D340" s="105"/>
      <c r="E340" s="105"/>
      <c r="F340" s="105"/>
      <c r="G340" s="105"/>
      <c r="H340" s="105"/>
      <c r="I340" s="105"/>
      <c r="J340" s="105"/>
      <c r="K340" s="105"/>
      <c r="L340" s="105"/>
      <c r="M340" s="109"/>
      <c r="N340" s="105"/>
      <c r="O340" s="105"/>
      <c r="P340" s="105"/>
      <c r="Q340" s="105"/>
      <c r="R340" s="105"/>
      <c r="S340" s="105"/>
    </row>
    <row r="341" spans="2:19" s="104" customFormat="1" ht="15" customHeight="1" x14ac:dyDescent="0.2">
      <c r="B341" s="105"/>
      <c r="C341" s="99"/>
      <c r="D341" s="105"/>
      <c r="E341" s="105"/>
      <c r="F341" s="105"/>
      <c r="G341" s="105"/>
      <c r="H341" s="105"/>
      <c r="I341" s="105"/>
      <c r="J341" s="105"/>
      <c r="K341" s="105"/>
      <c r="L341" s="105"/>
      <c r="M341" s="109"/>
      <c r="N341" s="105"/>
      <c r="O341" s="105"/>
      <c r="P341" s="105"/>
      <c r="Q341" s="105"/>
      <c r="R341" s="105"/>
      <c r="S341" s="105"/>
    </row>
    <row r="342" spans="2:19" s="104" customFormat="1" ht="15" customHeight="1" x14ac:dyDescent="0.2">
      <c r="B342" s="105"/>
      <c r="C342" s="99"/>
      <c r="D342" s="105"/>
      <c r="E342" s="105"/>
      <c r="F342" s="105"/>
      <c r="G342" s="105"/>
      <c r="H342" s="105"/>
      <c r="I342" s="105"/>
      <c r="J342" s="105"/>
      <c r="K342" s="105"/>
      <c r="L342" s="105"/>
      <c r="M342" s="109"/>
      <c r="N342" s="105"/>
      <c r="O342" s="105"/>
      <c r="P342" s="105"/>
      <c r="Q342" s="105"/>
      <c r="R342" s="105"/>
      <c r="S342" s="105"/>
    </row>
    <row r="343" spans="2:19" s="104" customFormat="1" ht="15" customHeight="1" x14ac:dyDescent="0.2">
      <c r="B343" s="105"/>
      <c r="C343" s="99"/>
      <c r="D343" s="105"/>
      <c r="E343" s="105"/>
      <c r="F343" s="105"/>
      <c r="G343" s="105"/>
      <c r="H343" s="105"/>
      <c r="I343" s="105"/>
      <c r="J343" s="105"/>
      <c r="K343" s="105"/>
      <c r="L343" s="105"/>
      <c r="M343" s="109"/>
      <c r="N343" s="105"/>
      <c r="O343" s="105"/>
      <c r="P343" s="105"/>
      <c r="Q343" s="105"/>
      <c r="R343" s="105"/>
      <c r="S343" s="105"/>
    </row>
    <row r="344" spans="2:19" s="104" customFormat="1" ht="15" customHeight="1" x14ac:dyDescent="0.2">
      <c r="B344" s="105"/>
      <c r="C344" s="99"/>
      <c r="D344" s="105"/>
      <c r="E344" s="105"/>
      <c r="F344" s="105"/>
      <c r="G344" s="105"/>
      <c r="H344" s="105"/>
      <c r="I344" s="105"/>
      <c r="J344" s="105"/>
      <c r="K344" s="105"/>
      <c r="L344" s="105"/>
      <c r="M344" s="109"/>
      <c r="N344" s="105"/>
      <c r="O344" s="105"/>
      <c r="P344" s="105"/>
      <c r="Q344" s="105"/>
      <c r="R344" s="105"/>
      <c r="S344" s="105"/>
    </row>
    <row r="345" spans="2:19" s="104" customFormat="1" ht="15" customHeight="1" x14ac:dyDescent="0.2">
      <c r="B345" s="105"/>
      <c r="C345" s="99"/>
      <c r="D345" s="105"/>
      <c r="E345" s="105"/>
      <c r="F345" s="105"/>
      <c r="G345" s="105"/>
      <c r="H345" s="105"/>
      <c r="I345" s="105"/>
      <c r="J345" s="105"/>
      <c r="K345" s="105"/>
      <c r="L345" s="105"/>
      <c r="M345" s="109"/>
      <c r="N345" s="105"/>
      <c r="O345" s="105"/>
      <c r="P345" s="105"/>
      <c r="Q345" s="105"/>
      <c r="R345" s="105"/>
      <c r="S345" s="105"/>
    </row>
    <row r="346" spans="2:19" s="104" customFormat="1" ht="15" customHeight="1" x14ac:dyDescent="0.2">
      <c r="B346" s="105"/>
      <c r="C346" s="99"/>
      <c r="D346" s="105"/>
      <c r="E346" s="105"/>
      <c r="F346" s="105"/>
      <c r="G346" s="105"/>
      <c r="H346" s="105"/>
      <c r="I346" s="105"/>
      <c r="J346" s="105"/>
      <c r="K346" s="105"/>
      <c r="L346" s="105"/>
      <c r="M346" s="109"/>
      <c r="N346" s="105"/>
      <c r="O346" s="105"/>
      <c r="P346" s="105"/>
      <c r="Q346" s="105"/>
      <c r="R346" s="105"/>
      <c r="S346" s="105"/>
    </row>
    <row r="347" spans="2:19" s="104" customFormat="1" ht="15" customHeight="1" x14ac:dyDescent="0.2">
      <c r="B347" s="105"/>
      <c r="C347" s="99"/>
      <c r="D347" s="105"/>
      <c r="E347" s="105"/>
      <c r="F347" s="105"/>
      <c r="G347" s="105"/>
      <c r="H347" s="105"/>
      <c r="I347" s="105"/>
      <c r="J347" s="105"/>
      <c r="K347" s="105"/>
      <c r="L347" s="105"/>
      <c r="M347" s="109"/>
      <c r="N347" s="105"/>
      <c r="O347" s="105"/>
      <c r="P347" s="105"/>
      <c r="Q347" s="105"/>
      <c r="R347" s="105"/>
      <c r="S347" s="105"/>
    </row>
    <row r="348" spans="2:19" s="104" customFormat="1" ht="15" customHeight="1" x14ac:dyDescent="0.2">
      <c r="B348" s="105"/>
      <c r="C348" s="99"/>
      <c r="D348" s="105"/>
      <c r="E348" s="105"/>
      <c r="F348" s="105"/>
      <c r="G348" s="105"/>
      <c r="H348" s="105"/>
      <c r="I348" s="105"/>
      <c r="J348" s="105"/>
      <c r="K348" s="105"/>
      <c r="L348" s="105"/>
      <c r="M348" s="109"/>
      <c r="N348" s="105"/>
      <c r="O348" s="105"/>
      <c r="P348" s="105"/>
      <c r="Q348" s="105"/>
      <c r="R348" s="105"/>
      <c r="S348" s="105"/>
    </row>
    <row r="349" spans="2:19" s="104" customFormat="1" ht="15" customHeight="1" x14ac:dyDescent="0.2">
      <c r="B349" s="105"/>
      <c r="C349" s="99"/>
      <c r="D349" s="105"/>
      <c r="E349" s="105"/>
      <c r="F349" s="105"/>
      <c r="G349" s="105"/>
      <c r="H349" s="105"/>
      <c r="I349" s="105"/>
      <c r="J349" s="105"/>
      <c r="K349" s="105"/>
      <c r="L349" s="105"/>
      <c r="M349" s="109"/>
      <c r="N349" s="105"/>
      <c r="O349" s="105"/>
      <c r="P349" s="105"/>
      <c r="Q349" s="105"/>
      <c r="R349" s="105"/>
      <c r="S349" s="105"/>
    </row>
    <row r="350" spans="2:19" s="104" customFormat="1" ht="15" customHeight="1" x14ac:dyDescent="0.2">
      <c r="B350" s="105"/>
      <c r="C350" s="99"/>
      <c r="D350" s="105"/>
      <c r="E350" s="105"/>
      <c r="F350" s="105"/>
      <c r="G350" s="105"/>
      <c r="H350" s="105"/>
      <c r="I350" s="105"/>
      <c r="J350" s="105"/>
      <c r="K350" s="105"/>
      <c r="L350" s="105"/>
      <c r="M350" s="109"/>
      <c r="N350" s="105"/>
      <c r="O350" s="105"/>
      <c r="P350" s="105"/>
      <c r="Q350" s="105"/>
      <c r="R350" s="105"/>
      <c r="S350" s="105"/>
    </row>
    <row r="351" spans="2:19" s="104" customFormat="1" ht="15" customHeight="1" x14ac:dyDescent="0.2">
      <c r="B351" s="105"/>
      <c r="C351" s="99"/>
      <c r="D351" s="105"/>
      <c r="E351" s="105"/>
      <c r="F351" s="105"/>
      <c r="G351" s="105"/>
      <c r="H351" s="105"/>
      <c r="I351" s="105"/>
      <c r="J351" s="105"/>
      <c r="K351" s="105"/>
      <c r="L351" s="105"/>
      <c r="M351" s="109"/>
      <c r="N351" s="105"/>
      <c r="O351" s="105"/>
      <c r="P351" s="105"/>
      <c r="Q351" s="105"/>
      <c r="R351" s="105"/>
      <c r="S351" s="105"/>
    </row>
    <row r="352" spans="2:19" s="104" customFormat="1" ht="15" customHeight="1" x14ac:dyDescent="0.2">
      <c r="B352" s="105"/>
      <c r="C352" s="99"/>
      <c r="D352" s="105"/>
      <c r="E352" s="105"/>
      <c r="F352" s="105"/>
      <c r="G352" s="105"/>
      <c r="H352" s="105"/>
      <c r="I352" s="105"/>
      <c r="J352" s="105"/>
      <c r="K352" s="105"/>
      <c r="L352" s="105"/>
      <c r="M352" s="109"/>
      <c r="N352" s="105"/>
      <c r="O352" s="105"/>
      <c r="P352" s="105"/>
      <c r="Q352" s="105"/>
      <c r="R352" s="105"/>
      <c r="S352" s="105"/>
    </row>
    <row r="353" spans="2:19" s="104" customFormat="1" ht="15" customHeight="1" x14ac:dyDescent="0.2">
      <c r="B353" s="105"/>
      <c r="C353" s="99"/>
      <c r="D353" s="105"/>
      <c r="E353" s="105"/>
      <c r="F353" s="105"/>
      <c r="G353" s="105"/>
      <c r="H353" s="105"/>
      <c r="I353" s="105"/>
      <c r="J353" s="105"/>
      <c r="K353" s="105"/>
      <c r="L353" s="105"/>
      <c r="M353" s="109"/>
      <c r="N353" s="105"/>
      <c r="O353" s="105"/>
      <c r="P353" s="105"/>
      <c r="Q353" s="105"/>
      <c r="R353" s="105"/>
      <c r="S353" s="105"/>
    </row>
    <row r="354" spans="2:19" s="104" customFormat="1" ht="15" customHeight="1" x14ac:dyDescent="0.2">
      <c r="B354" s="105"/>
      <c r="C354" s="99"/>
      <c r="D354" s="105"/>
      <c r="E354" s="105"/>
      <c r="F354" s="105"/>
      <c r="G354" s="105"/>
      <c r="H354" s="105"/>
      <c r="I354" s="105"/>
      <c r="J354" s="105"/>
      <c r="K354" s="105"/>
      <c r="L354" s="105"/>
      <c r="M354" s="109"/>
      <c r="N354" s="105"/>
      <c r="O354" s="105"/>
      <c r="P354" s="105"/>
      <c r="Q354" s="105"/>
      <c r="R354" s="105"/>
      <c r="S354" s="105"/>
    </row>
    <row r="355" spans="2:19" s="104" customFormat="1" ht="15" customHeight="1" x14ac:dyDescent="0.2">
      <c r="B355" s="105"/>
      <c r="C355" s="99"/>
      <c r="D355" s="105"/>
      <c r="E355" s="105"/>
      <c r="F355" s="105"/>
      <c r="G355" s="105"/>
      <c r="H355" s="105"/>
      <c r="I355" s="105"/>
      <c r="J355" s="105"/>
      <c r="K355" s="105"/>
      <c r="L355" s="105"/>
      <c r="M355" s="109"/>
      <c r="N355" s="105"/>
      <c r="O355" s="105"/>
      <c r="P355" s="105"/>
      <c r="Q355" s="105"/>
      <c r="R355" s="105"/>
      <c r="S355" s="105"/>
    </row>
    <row r="356" spans="2:19" s="104" customFormat="1" ht="15" customHeight="1" x14ac:dyDescent="0.2">
      <c r="B356" s="105"/>
      <c r="C356" s="99"/>
      <c r="D356" s="105"/>
      <c r="E356" s="105"/>
      <c r="F356" s="105"/>
      <c r="G356" s="105"/>
      <c r="H356" s="105"/>
      <c r="I356" s="105"/>
      <c r="J356" s="105"/>
      <c r="K356" s="105"/>
      <c r="L356" s="105"/>
      <c r="M356" s="109"/>
      <c r="N356" s="105"/>
      <c r="O356" s="105"/>
      <c r="P356" s="105"/>
      <c r="Q356" s="105"/>
      <c r="R356" s="105"/>
      <c r="S356" s="105"/>
    </row>
    <row r="357" spans="2:19" s="104" customFormat="1" ht="15" customHeight="1" x14ac:dyDescent="0.2">
      <c r="B357" s="105"/>
      <c r="C357" s="99"/>
      <c r="D357" s="105"/>
      <c r="E357" s="105"/>
      <c r="F357" s="105"/>
      <c r="G357" s="105"/>
      <c r="H357" s="105"/>
      <c r="I357" s="105"/>
      <c r="J357" s="105"/>
      <c r="K357" s="105"/>
      <c r="L357" s="105"/>
      <c r="M357" s="109"/>
      <c r="N357" s="105"/>
      <c r="O357" s="105"/>
      <c r="P357" s="105"/>
      <c r="Q357" s="105"/>
      <c r="R357" s="105"/>
      <c r="S357" s="105"/>
    </row>
    <row r="358" spans="2:19" s="104" customFormat="1" ht="15" customHeight="1" x14ac:dyDescent="0.2">
      <c r="B358" s="105"/>
      <c r="C358" s="99"/>
      <c r="D358" s="105"/>
      <c r="E358" s="105"/>
      <c r="F358" s="105"/>
      <c r="G358" s="105"/>
      <c r="H358" s="105"/>
      <c r="I358" s="105"/>
      <c r="J358" s="105"/>
      <c r="K358" s="105"/>
      <c r="L358" s="105"/>
      <c r="M358" s="109"/>
      <c r="N358" s="105"/>
      <c r="O358" s="105"/>
      <c r="P358" s="105"/>
      <c r="Q358" s="105"/>
      <c r="R358" s="105"/>
      <c r="S358" s="105"/>
    </row>
    <row r="359" spans="2:19" s="104" customFormat="1" ht="15" customHeight="1" x14ac:dyDescent="0.2">
      <c r="B359" s="105"/>
      <c r="C359" s="99"/>
      <c r="D359" s="105"/>
      <c r="E359" s="105"/>
      <c r="F359" s="105"/>
      <c r="G359" s="105"/>
      <c r="H359" s="105"/>
      <c r="I359" s="105"/>
      <c r="J359" s="105"/>
      <c r="K359" s="105"/>
      <c r="L359" s="105"/>
      <c r="M359" s="109"/>
      <c r="N359" s="105"/>
      <c r="O359" s="105"/>
      <c r="P359" s="105"/>
      <c r="Q359" s="105"/>
      <c r="R359" s="105"/>
      <c r="S359" s="105"/>
    </row>
    <row r="360" spans="2:19" s="104" customFormat="1" ht="15" customHeight="1" x14ac:dyDescent="0.2">
      <c r="B360" s="105"/>
      <c r="C360" s="99"/>
      <c r="D360" s="105"/>
      <c r="E360" s="105"/>
      <c r="F360" s="105"/>
      <c r="G360" s="105"/>
      <c r="H360" s="105"/>
      <c r="I360" s="105"/>
      <c r="J360" s="105"/>
      <c r="K360" s="105"/>
      <c r="L360" s="105"/>
      <c r="M360" s="109"/>
      <c r="N360" s="105"/>
      <c r="O360" s="105"/>
      <c r="P360" s="105"/>
      <c r="Q360" s="105"/>
      <c r="R360" s="105"/>
      <c r="S360" s="105"/>
    </row>
    <row r="361" spans="2:19" s="104" customFormat="1" ht="15" customHeight="1" x14ac:dyDescent="0.2">
      <c r="B361" s="105"/>
      <c r="C361" s="99"/>
      <c r="D361" s="105"/>
      <c r="E361" s="105"/>
      <c r="F361" s="105"/>
      <c r="G361" s="105"/>
      <c r="H361" s="105"/>
      <c r="I361" s="105"/>
      <c r="J361" s="105"/>
      <c r="K361" s="105"/>
      <c r="L361" s="105"/>
      <c r="M361" s="109"/>
      <c r="N361" s="105"/>
      <c r="O361" s="105"/>
      <c r="P361" s="105"/>
      <c r="Q361" s="105"/>
      <c r="R361" s="105"/>
      <c r="S361" s="105"/>
    </row>
    <row r="362" spans="2:19" s="104" customFormat="1" ht="15" customHeight="1" x14ac:dyDescent="0.2">
      <c r="B362" s="105"/>
      <c r="C362" s="99"/>
      <c r="D362" s="105"/>
      <c r="E362" s="105"/>
      <c r="F362" s="105"/>
      <c r="G362" s="105"/>
      <c r="H362" s="105"/>
      <c r="I362" s="105"/>
      <c r="J362" s="105"/>
      <c r="K362" s="105"/>
      <c r="L362" s="105"/>
      <c r="M362" s="109"/>
      <c r="N362" s="105"/>
      <c r="O362" s="105"/>
      <c r="P362" s="105"/>
      <c r="Q362" s="105"/>
      <c r="R362" s="105"/>
      <c r="S362" s="105"/>
    </row>
    <row r="363" spans="2:19" s="104" customFormat="1" ht="15" customHeight="1" x14ac:dyDescent="0.2">
      <c r="B363" s="105"/>
      <c r="C363" s="99"/>
      <c r="D363" s="105"/>
      <c r="E363" s="105"/>
      <c r="F363" s="105"/>
      <c r="G363" s="105"/>
      <c r="H363" s="105"/>
      <c r="I363" s="105"/>
      <c r="J363" s="105"/>
      <c r="K363" s="105"/>
      <c r="L363" s="105"/>
      <c r="M363" s="109"/>
      <c r="N363" s="105"/>
      <c r="O363" s="105"/>
      <c r="P363" s="105"/>
      <c r="Q363" s="105"/>
      <c r="R363" s="105"/>
      <c r="S363" s="105"/>
    </row>
    <row r="364" spans="2:19" s="104" customFormat="1" ht="15" customHeight="1" x14ac:dyDescent="0.2">
      <c r="B364" s="105"/>
      <c r="C364" s="99"/>
      <c r="D364" s="105"/>
      <c r="E364" s="105"/>
      <c r="F364" s="105"/>
      <c r="G364" s="105"/>
      <c r="H364" s="105"/>
      <c r="I364" s="105"/>
      <c r="J364" s="105"/>
      <c r="K364" s="105"/>
      <c r="L364" s="105"/>
      <c r="M364" s="109"/>
      <c r="N364" s="105"/>
      <c r="O364" s="105"/>
      <c r="P364" s="105"/>
      <c r="Q364" s="105"/>
      <c r="R364" s="105"/>
      <c r="S364" s="105"/>
    </row>
    <row r="365" spans="2:19" s="104" customFormat="1" ht="15" customHeight="1" x14ac:dyDescent="0.2">
      <c r="B365" s="105"/>
      <c r="C365" s="99"/>
      <c r="D365" s="105"/>
      <c r="E365" s="105"/>
      <c r="F365" s="105"/>
      <c r="G365" s="105"/>
      <c r="H365" s="105"/>
      <c r="I365" s="105"/>
      <c r="J365" s="105"/>
      <c r="K365" s="105"/>
      <c r="L365" s="105"/>
      <c r="M365" s="109"/>
      <c r="N365" s="105"/>
      <c r="O365" s="105"/>
      <c r="P365" s="105"/>
      <c r="Q365" s="105"/>
      <c r="R365" s="105"/>
      <c r="S365" s="105"/>
    </row>
    <row r="366" spans="2:19" s="104" customFormat="1" ht="15" customHeight="1" x14ac:dyDescent="0.2">
      <c r="B366" s="105"/>
      <c r="C366" s="99"/>
      <c r="D366" s="105"/>
      <c r="E366" s="105"/>
      <c r="F366" s="105"/>
      <c r="G366" s="105"/>
      <c r="H366" s="105"/>
      <c r="I366" s="105"/>
      <c r="J366" s="105"/>
      <c r="K366" s="105"/>
      <c r="L366" s="105"/>
      <c r="M366" s="109"/>
      <c r="N366" s="105"/>
      <c r="O366" s="105"/>
      <c r="P366" s="105"/>
      <c r="Q366" s="105"/>
      <c r="R366" s="105"/>
      <c r="S366" s="105"/>
    </row>
    <row r="367" spans="2:19" s="104" customFormat="1" ht="15" customHeight="1" x14ac:dyDescent="0.2">
      <c r="B367" s="105"/>
      <c r="C367" s="99"/>
      <c r="D367" s="105"/>
      <c r="E367" s="105"/>
      <c r="F367" s="105"/>
      <c r="G367" s="105"/>
      <c r="H367" s="105"/>
      <c r="I367" s="105"/>
      <c r="J367" s="105"/>
      <c r="K367" s="105"/>
      <c r="L367" s="105"/>
      <c r="M367" s="109"/>
      <c r="N367" s="105"/>
      <c r="O367" s="105"/>
      <c r="P367" s="105"/>
      <c r="Q367" s="105"/>
      <c r="R367" s="105"/>
      <c r="S367" s="105"/>
    </row>
    <row r="368" spans="2:19" s="104" customFormat="1" ht="15" customHeight="1" x14ac:dyDescent="0.2">
      <c r="B368" s="105"/>
      <c r="C368" s="99"/>
      <c r="D368" s="105"/>
      <c r="E368" s="105"/>
      <c r="F368" s="105"/>
      <c r="G368" s="105"/>
      <c r="H368" s="105"/>
      <c r="I368" s="105"/>
      <c r="J368" s="105"/>
      <c r="K368" s="105"/>
      <c r="L368" s="105"/>
      <c r="M368" s="109"/>
      <c r="N368" s="105"/>
      <c r="O368" s="105"/>
      <c r="P368" s="105"/>
      <c r="Q368" s="105"/>
      <c r="R368" s="105"/>
      <c r="S368" s="105"/>
    </row>
    <row r="369" spans="2:19" s="104" customFormat="1" ht="15" customHeight="1" x14ac:dyDescent="0.2">
      <c r="B369" s="105"/>
      <c r="C369" s="99"/>
      <c r="D369" s="105"/>
      <c r="E369" s="105"/>
      <c r="F369" s="105"/>
      <c r="G369" s="105"/>
      <c r="H369" s="105"/>
      <c r="I369" s="105"/>
      <c r="J369" s="105"/>
      <c r="K369" s="105"/>
      <c r="L369" s="105"/>
      <c r="M369" s="109"/>
      <c r="N369" s="105"/>
      <c r="O369" s="105"/>
      <c r="P369" s="105"/>
      <c r="Q369" s="105"/>
      <c r="R369" s="105"/>
      <c r="S369" s="105"/>
    </row>
    <row r="370" spans="2:19" s="104" customFormat="1" ht="15" customHeight="1" x14ac:dyDescent="0.2">
      <c r="B370" s="105"/>
      <c r="C370" s="99"/>
      <c r="D370" s="105"/>
      <c r="E370" s="105"/>
      <c r="F370" s="105"/>
      <c r="G370" s="105"/>
      <c r="H370" s="105"/>
      <c r="I370" s="105"/>
      <c r="J370" s="105"/>
      <c r="K370" s="105"/>
      <c r="L370" s="105"/>
      <c r="M370" s="109"/>
      <c r="N370" s="105"/>
      <c r="O370" s="105"/>
      <c r="P370" s="105"/>
      <c r="Q370" s="105"/>
      <c r="R370" s="105"/>
      <c r="S370" s="105"/>
    </row>
    <row r="371" spans="2:19" s="104" customFormat="1" ht="15" customHeight="1" x14ac:dyDescent="0.2">
      <c r="B371" s="105"/>
      <c r="C371" s="99"/>
      <c r="D371" s="105"/>
      <c r="E371" s="105"/>
      <c r="F371" s="105"/>
      <c r="G371" s="105"/>
      <c r="H371" s="105"/>
      <c r="I371" s="105"/>
      <c r="J371" s="105"/>
      <c r="K371" s="105"/>
      <c r="L371" s="105"/>
      <c r="M371" s="109"/>
      <c r="N371" s="105"/>
      <c r="O371" s="105"/>
      <c r="P371" s="105"/>
      <c r="Q371" s="105"/>
      <c r="R371" s="105"/>
      <c r="S371" s="105"/>
    </row>
    <row r="372" spans="2:19" s="104" customFormat="1" ht="15" customHeight="1" x14ac:dyDescent="0.2">
      <c r="B372" s="105"/>
      <c r="C372" s="99"/>
      <c r="D372" s="105"/>
      <c r="E372" s="105"/>
      <c r="F372" s="105"/>
      <c r="G372" s="105"/>
      <c r="H372" s="105"/>
      <c r="I372" s="105"/>
      <c r="J372" s="105"/>
      <c r="K372" s="105"/>
      <c r="L372" s="105"/>
      <c r="M372" s="109"/>
      <c r="N372" s="105"/>
      <c r="O372" s="105"/>
      <c r="P372" s="105"/>
      <c r="Q372" s="105"/>
      <c r="R372" s="105"/>
      <c r="S372" s="105"/>
    </row>
    <row r="373" spans="2:19" s="104" customFormat="1" ht="15" customHeight="1" x14ac:dyDescent="0.2">
      <c r="B373" s="105"/>
      <c r="C373" s="99"/>
      <c r="D373" s="105"/>
      <c r="E373" s="105"/>
      <c r="F373" s="105"/>
      <c r="G373" s="105"/>
      <c r="H373" s="105"/>
      <c r="I373" s="105"/>
      <c r="J373" s="105"/>
      <c r="K373" s="105"/>
      <c r="L373" s="105"/>
      <c r="M373" s="109"/>
      <c r="N373" s="105"/>
      <c r="O373" s="105"/>
      <c r="P373" s="105"/>
      <c r="Q373" s="105"/>
      <c r="R373" s="105"/>
      <c r="S373" s="105"/>
    </row>
    <row r="374" spans="2:19" s="104" customFormat="1" ht="15" customHeight="1" x14ac:dyDescent="0.2">
      <c r="B374" s="105"/>
      <c r="C374" s="99"/>
      <c r="D374" s="105"/>
      <c r="E374" s="105"/>
      <c r="F374" s="105"/>
      <c r="G374" s="105"/>
      <c r="H374" s="105"/>
      <c r="I374" s="105"/>
      <c r="J374" s="105"/>
      <c r="K374" s="105"/>
      <c r="L374" s="105"/>
      <c r="M374" s="109"/>
      <c r="N374" s="105"/>
      <c r="O374" s="105"/>
      <c r="P374" s="105"/>
      <c r="Q374" s="105"/>
      <c r="R374" s="105"/>
      <c r="S374" s="105"/>
    </row>
    <row r="375" spans="2:19" s="104" customFormat="1" ht="15" customHeight="1" x14ac:dyDescent="0.2">
      <c r="B375" s="105"/>
      <c r="C375" s="99"/>
      <c r="D375" s="105"/>
      <c r="E375" s="105"/>
      <c r="F375" s="105"/>
      <c r="G375" s="105"/>
      <c r="H375" s="105"/>
      <c r="I375" s="105"/>
      <c r="J375" s="105"/>
      <c r="K375" s="105"/>
      <c r="L375" s="105"/>
      <c r="M375" s="109"/>
      <c r="N375" s="105"/>
      <c r="O375" s="105"/>
      <c r="P375" s="105"/>
      <c r="Q375" s="105"/>
      <c r="R375" s="105"/>
      <c r="S375" s="105"/>
    </row>
    <row r="376" spans="2:19" s="104" customFormat="1" ht="15" customHeight="1" x14ac:dyDescent="0.2">
      <c r="B376" s="105"/>
      <c r="C376" s="99"/>
      <c r="D376" s="105"/>
      <c r="E376" s="105"/>
      <c r="F376" s="105"/>
      <c r="G376" s="105"/>
      <c r="H376" s="105"/>
      <c r="I376" s="105"/>
      <c r="J376" s="105"/>
      <c r="K376" s="105"/>
      <c r="L376" s="105"/>
      <c r="M376" s="109"/>
      <c r="N376" s="105"/>
      <c r="O376" s="105"/>
      <c r="P376" s="105"/>
      <c r="Q376" s="105"/>
      <c r="R376" s="105"/>
      <c r="S376" s="105"/>
    </row>
    <row r="377" spans="2:19" s="104" customFormat="1" ht="15" customHeight="1" x14ac:dyDescent="0.2">
      <c r="B377" s="105"/>
      <c r="C377" s="99"/>
      <c r="D377" s="105"/>
      <c r="E377" s="105"/>
      <c r="F377" s="105"/>
      <c r="G377" s="105"/>
      <c r="H377" s="105"/>
      <c r="I377" s="105"/>
      <c r="J377" s="105"/>
      <c r="K377" s="105"/>
      <c r="L377" s="105"/>
      <c r="M377" s="109"/>
      <c r="N377" s="105"/>
      <c r="O377" s="105"/>
      <c r="P377" s="105"/>
      <c r="Q377" s="105"/>
      <c r="R377" s="105"/>
      <c r="S377" s="105"/>
    </row>
    <row r="378" spans="2:19" s="104" customFormat="1" ht="15" customHeight="1" x14ac:dyDescent="0.2">
      <c r="B378" s="105"/>
      <c r="C378" s="99"/>
      <c r="D378" s="105"/>
      <c r="E378" s="105"/>
      <c r="F378" s="105"/>
      <c r="G378" s="105"/>
      <c r="H378" s="105"/>
      <c r="I378" s="105"/>
      <c r="J378" s="105"/>
      <c r="K378" s="105"/>
      <c r="L378" s="105"/>
      <c r="M378" s="109"/>
      <c r="N378" s="105"/>
      <c r="O378" s="105"/>
      <c r="P378" s="105"/>
      <c r="Q378" s="105"/>
      <c r="R378" s="105"/>
      <c r="S378" s="105"/>
    </row>
    <row r="379" spans="2:19" s="104" customFormat="1" ht="15" customHeight="1" x14ac:dyDescent="0.2">
      <c r="B379" s="105"/>
      <c r="C379" s="99"/>
      <c r="D379" s="105"/>
      <c r="E379" s="105"/>
      <c r="F379" s="105"/>
      <c r="G379" s="105"/>
      <c r="H379" s="105"/>
      <c r="I379" s="105"/>
      <c r="J379" s="105"/>
      <c r="K379" s="105"/>
      <c r="L379" s="105"/>
      <c r="M379" s="109"/>
      <c r="N379" s="105"/>
      <c r="O379" s="105"/>
      <c r="P379" s="105"/>
      <c r="Q379" s="105"/>
      <c r="R379" s="105"/>
      <c r="S379" s="105"/>
    </row>
    <row r="380" spans="2:19" s="104" customFormat="1" ht="15" customHeight="1" x14ac:dyDescent="0.2">
      <c r="B380" s="105"/>
      <c r="C380" s="99"/>
      <c r="D380" s="105"/>
      <c r="E380" s="105"/>
      <c r="F380" s="105"/>
      <c r="G380" s="105"/>
      <c r="H380" s="105"/>
      <c r="I380" s="105"/>
      <c r="J380" s="105"/>
      <c r="K380" s="105"/>
      <c r="L380" s="105"/>
      <c r="M380" s="109"/>
      <c r="N380" s="105"/>
      <c r="O380" s="105"/>
      <c r="P380" s="105"/>
      <c r="Q380" s="105"/>
      <c r="R380" s="105"/>
      <c r="S380" s="105"/>
    </row>
    <row r="381" spans="2:19" s="104" customFormat="1" ht="15" customHeight="1" x14ac:dyDescent="0.2">
      <c r="B381" s="105"/>
      <c r="C381" s="99"/>
      <c r="D381" s="105"/>
      <c r="E381" s="105"/>
      <c r="F381" s="105"/>
      <c r="G381" s="105"/>
      <c r="H381" s="105"/>
      <c r="I381" s="105"/>
      <c r="J381" s="105"/>
      <c r="K381" s="105"/>
      <c r="L381" s="105"/>
      <c r="M381" s="109"/>
      <c r="N381" s="105"/>
      <c r="O381" s="105"/>
      <c r="P381" s="105"/>
      <c r="Q381" s="105"/>
      <c r="R381" s="105"/>
      <c r="S381" s="105"/>
    </row>
    <row r="382" spans="2:19" s="104" customFormat="1" ht="15" customHeight="1" x14ac:dyDescent="0.2">
      <c r="B382" s="105"/>
      <c r="C382" s="99"/>
      <c r="D382" s="105"/>
      <c r="E382" s="105"/>
      <c r="F382" s="105"/>
      <c r="G382" s="105"/>
      <c r="H382" s="105"/>
      <c r="I382" s="105"/>
      <c r="J382" s="105"/>
      <c r="K382" s="105"/>
      <c r="L382" s="105"/>
      <c r="M382" s="109"/>
      <c r="N382" s="105"/>
      <c r="O382" s="105"/>
      <c r="P382" s="105"/>
      <c r="Q382" s="105"/>
      <c r="R382" s="105"/>
      <c r="S382" s="105"/>
    </row>
    <row r="383" spans="2:19" s="104" customFormat="1" ht="15" customHeight="1" x14ac:dyDescent="0.2">
      <c r="B383" s="105"/>
      <c r="C383" s="99"/>
      <c r="D383" s="105"/>
      <c r="E383" s="105"/>
      <c r="F383" s="105"/>
      <c r="G383" s="105"/>
      <c r="H383" s="105"/>
      <c r="I383" s="105"/>
      <c r="J383" s="105"/>
      <c r="K383" s="105"/>
      <c r="L383" s="105"/>
      <c r="M383" s="109"/>
      <c r="N383" s="105"/>
      <c r="O383" s="105"/>
      <c r="P383" s="105"/>
      <c r="Q383" s="105"/>
      <c r="R383" s="105"/>
      <c r="S383" s="105"/>
    </row>
    <row r="384" spans="2:19" s="104" customFormat="1" ht="15" customHeight="1" x14ac:dyDescent="0.2">
      <c r="B384" s="105"/>
      <c r="C384" s="99"/>
      <c r="D384" s="105"/>
      <c r="E384" s="105"/>
      <c r="F384" s="105"/>
      <c r="G384" s="105"/>
      <c r="H384" s="105"/>
      <c r="I384" s="105"/>
      <c r="J384" s="105"/>
      <c r="K384" s="105"/>
      <c r="L384" s="105"/>
      <c r="M384" s="109"/>
      <c r="N384" s="105"/>
      <c r="O384" s="105"/>
      <c r="P384" s="105"/>
      <c r="Q384" s="105"/>
      <c r="R384" s="105"/>
      <c r="S384" s="105"/>
    </row>
    <row r="385" spans="2:19" s="104" customFormat="1" ht="15" customHeight="1" x14ac:dyDescent="0.2">
      <c r="B385" s="105"/>
      <c r="C385" s="99"/>
      <c r="D385" s="105"/>
      <c r="E385" s="105"/>
      <c r="F385" s="105"/>
      <c r="G385" s="105"/>
      <c r="H385" s="105"/>
      <c r="I385" s="105"/>
      <c r="J385" s="105"/>
      <c r="K385" s="105"/>
      <c r="L385" s="105"/>
      <c r="M385" s="109"/>
      <c r="N385" s="105"/>
      <c r="O385" s="105"/>
      <c r="P385" s="105"/>
      <c r="Q385" s="105"/>
      <c r="R385" s="105"/>
      <c r="S385" s="105"/>
    </row>
    <row r="386" spans="2:19" s="104" customFormat="1" ht="15" customHeight="1" x14ac:dyDescent="0.2">
      <c r="B386" s="105"/>
      <c r="C386" s="99"/>
      <c r="D386" s="105"/>
      <c r="E386" s="105"/>
      <c r="F386" s="105"/>
      <c r="G386" s="105"/>
      <c r="H386" s="105"/>
      <c r="I386" s="105"/>
      <c r="J386" s="105"/>
      <c r="K386" s="105"/>
      <c r="L386" s="105"/>
      <c r="M386" s="109"/>
      <c r="N386" s="105"/>
      <c r="O386" s="105"/>
      <c r="P386" s="105"/>
      <c r="Q386" s="105"/>
      <c r="R386" s="105"/>
      <c r="S386" s="105"/>
    </row>
    <row r="387" spans="2:19" s="104" customFormat="1" ht="15" customHeight="1" x14ac:dyDescent="0.2">
      <c r="B387" s="105"/>
      <c r="C387" s="99"/>
      <c r="D387" s="105"/>
      <c r="E387" s="105"/>
      <c r="F387" s="105"/>
      <c r="G387" s="105"/>
      <c r="H387" s="105"/>
      <c r="I387" s="105"/>
      <c r="J387" s="105"/>
      <c r="K387" s="105"/>
      <c r="L387" s="105"/>
      <c r="M387" s="109"/>
      <c r="N387" s="105"/>
      <c r="O387" s="105"/>
      <c r="P387" s="105"/>
      <c r="Q387" s="105"/>
      <c r="R387" s="105"/>
      <c r="S387" s="105"/>
    </row>
    <row r="388" spans="2:19" s="104" customFormat="1" ht="15" customHeight="1" x14ac:dyDescent="0.2">
      <c r="B388" s="105"/>
      <c r="C388" s="99"/>
      <c r="D388" s="105"/>
      <c r="E388" s="105"/>
      <c r="F388" s="105"/>
      <c r="G388" s="105"/>
      <c r="H388" s="105"/>
      <c r="I388" s="105"/>
      <c r="J388" s="105"/>
      <c r="K388" s="105"/>
      <c r="L388" s="105"/>
      <c r="M388" s="109"/>
      <c r="N388" s="105"/>
      <c r="O388" s="105"/>
      <c r="P388" s="105"/>
      <c r="Q388" s="105"/>
      <c r="R388" s="105"/>
      <c r="S388" s="105"/>
    </row>
    <row r="389" spans="2:19" s="104" customFormat="1" ht="15" customHeight="1" x14ac:dyDescent="0.2">
      <c r="B389" s="105"/>
      <c r="C389" s="99"/>
      <c r="D389" s="105"/>
      <c r="E389" s="105"/>
      <c r="F389" s="105"/>
      <c r="G389" s="105"/>
      <c r="H389" s="105"/>
      <c r="I389" s="105"/>
      <c r="J389" s="105"/>
      <c r="K389" s="105"/>
      <c r="L389" s="105"/>
      <c r="M389" s="109"/>
      <c r="N389" s="105"/>
      <c r="O389" s="105"/>
      <c r="P389" s="105"/>
      <c r="Q389" s="105"/>
      <c r="R389" s="105"/>
      <c r="S389" s="105"/>
    </row>
    <row r="390" spans="2:19" s="104" customFormat="1" ht="15" customHeight="1" x14ac:dyDescent="0.2">
      <c r="B390" s="105"/>
      <c r="C390" s="99"/>
      <c r="D390" s="105"/>
      <c r="E390" s="105"/>
      <c r="F390" s="105"/>
      <c r="G390" s="105"/>
      <c r="H390" s="105"/>
      <c r="I390" s="105"/>
      <c r="J390" s="105"/>
      <c r="K390" s="105"/>
      <c r="L390" s="105"/>
      <c r="M390" s="109"/>
      <c r="N390" s="105"/>
      <c r="O390" s="105"/>
      <c r="P390" s="105"/>
      <c r="Q390" s="105"/>
      <c r="R390" s="105"/>
      <c r="S390" s="105"/>
    </row>
    <row r="391" spans="2:19" s="104" customFormat="1" ht="15" customHeight="1" x14ac:dyDescent="0.2">
      <c r="B391" s="105"/>
      <c r="C391" s="99"/>
      <c r="D391" s="105"/>
      <c r="E391" s="105"/>
      <c r="F391" s="105"/>
      <c r="G391" s="105"/>
      <c r="H391" s="105"/>
      <c r="I391" s="105"/>
      <c r="J391" s="105"/>
      <c r="K391" s="105"/>
      <c r="L391" s="105"/>
      <c r="M391" s="109"/>
      <c r="N391" s="105"/>
      <c r="O391" s="105"/>
      <c r="P391" s="105"/>
      <c r="Q391" s="105"/>
      <c r="R391" s="105"/>
      <c r="S391" s="105"/>
    </row>
    <row r="392" spans="2:19" s="104" customFormat="1" ht="15" customHeight="1" x14ac:dyDescent="0.2">
      <c r="B392" s="105"/>
      <c r="C392" s="99"/>
      <c r="D392" s="105"/>
      <c r="E392" s="105"/>
      <c r="F392" s="105"/>
      <c r="G392" s="105"/>
      <c r="H392" s="105"/>
      <c r="I392" s="105"/>
      <c r="J392" s="105"/>
      <c r="K392" s="105"/>
      <c r="L392" s="105"/>
      <c r="M392" s="109"/>
      <c r="N392" s="105"/>
      <c r="O392" s="105"/>
      <c r="P392" s="105"/>
      <c r="Q392" s="105"/>
      <c r="R392" s="105"/>
      <c r="S392" s="105"/>
    </row>
    <row r="393" spans="2:19" s="104" customFormat="1" ht="15" customHeight="1" x14ac:dyDescent="0.2">
      <c r="B393" s="105"/>
      <c r="C393" s="99"/>
      <c r="D393" s="105"/>
      <c r="E393" s="105"/>
      <c r="F393" s="105"/>
      <c r="G393" s="105"/>
      <c r="H393" s="105"/>
      <c r="I393" s="105"/>
      <c r="J393" s="105"/>
      <c r="K393" s="105"/>
      <c r="L393" s="105"/>
      <c r="M393" s="109"/>
      <c r="N393" s="105"/>
      <c r="O393" s="105"/>
      <c r="P393" s="105"/>
      <c r="Q393" s="105"/>
      <c r="R393" s="105"/>
      <c r="S393" s="105"/>
    </row>
    <row r="394" spans="2:19" s="104" customFormat="1" ht="15" customHeight="1" x14ac:dyDescent="0.2">
      <c r="B394" s="105"/>
      <c r="C394" s="99"/>
      <c r="D394" s="105"/>
      <c r="E394" s="105"/>
      <c r="F394" s="105"/>
      <c r="G394" s="105"/>
      <c r="H394" s="105"/>
      <c r="I394" s="105"/>
      <c r="J394" s="105"/>
      <c r="K394" s="105"/>
      <c r="L394" s="105"/>
      <c r="M394" s="109"/>
      <c r="N394" s="105"/>
      <c r="O394" s="105"/>
      <c r="P394" s="105"/>
      <c r="Q394" s="105"/>
      <c r="R394" s="105"/>
      <c r="S394" s="105"/>
    </row>
    <row r="395" spans="2:19" s="104" customFormat="1" ht="15" customHeight="1" x14ac:dyDescent="0.2">
      <c r="B395" s="105"/>
      <c r="C395" s="99"/>
      <c r="D395" s="105"/>
      <c r="E395" s="105"/>
      <c r="F395" s="105"/>
      <c r="G395" s="105"/>
      <c r="H395" s="105"/>
      <c r="I395" s="105"/>
      <c r="J395" s="105"/>
      <c r="K395" s="105"/>
      <c r="L395" s="105"/>
      <c r="M395" s="109"/>
      <c r="N395" s="105"/>
      <c r="O395" s="105"/>
      <c r="P395" s="105"/>
      <c r="Q395" s="105"/>
      <c r="R395" s="105"/>
      <c r="S395" s="105"/>
    </row>
    <row r="396" spans="2:19" s="104" customFormat="1" ht="15" customHeight="1" x14ac:dyDescent="0.2">
      <c r="B396" s="105"/>
      <c r="C396" s="99"/>
      <c r="D396" s="105"/>
      <c r="E396" s="105"/>
      <c r="F396" s="105"/>
      <c r="G396" s="105"/>
      <c r="H396" s="105"/>
      <c r="I396" s="105"/>
      <c r="J396" s="105"/>
      <c r="K396" s="105"/>
      <c r="L396" s="105"/>
      <c r="M396" s="109"/>
      <c r="N396" s="105"/>
      <c r="O396" s="105"/>
      <c r="P396" s="105"/>
      <c r="Q396" s="105"/>
      <c r="R396" s="105"/>
      <c r="S396" s="105"/>
    </row>
    <row r="397" spans="2:19" s="104" customFormat="1" ht="15" customHeight="1" x14ac:dyDescent="0.2">
      <c r="B397" s="105"/>
      <c r="C397" s="99"/>
      <c r="D397" s="105"/>
      <c r="E397" s="105"/>
      <c r="F397" s="105"/>
      <c r="G397" s="105"/>
      <c r="H397" s="105"/>
      <c r="I397" s="105"/>
      <c r="J397" s="105"/>
      <c r="K397" s="105"/>
      <c r="L397" s="105"/>
      <c r="M397" s="109"/>
      <c r="N397" s="105"/>
      <c r="O397" s="105"/>
      <c r="P397" s="105"/>
      <c r="Q397" s="105"/>
      <c r="R397" s="105"/>
      <c r="S397" s="105"/>
    </row>
    <row r="398" spans="2:19" s="104" customFormat="1" ht="15" customHeight="1" x14ac:dyDescent="0.2">
      <c r="B398" s="105"/>
      <c r="C398" s="99"/>
      <c r="D398" s="105"/>
      <c r="E398" s="105"/>
      <c r="F398" s="105"/>
      <c r="G398" s="105"/>
      <c r="H398" s="105"/>
      <c r="I398" s="105"/>
      <c r="J398" s="105"/>
      <c r="K398" s="105"/>
      <c r="L398" s="105"/>
      <c r="M398" s="109"/>
      <c r="N398" s="105"/>
      <c r="O398" s="105"/>
      <c r="P398" s="105"/>
      <c r="Q398" s="105"/>
      <c r="R398" s="105"/>
      <c r="S398" s="105"/>
    </row>
    <row r="399" spans="2:19" s="104" customFormat="1" ht="15" customHeight="1" x14ac:dyDescent="0.2">
      <c r="B399" s="105"/>
      <c r="C399" s="99"/>
      <c r="D399" s="105"/>
      <c r="E399" s="105"/>
      <c r="F399" s="105"/>
      <c r="G399" s="105"/>
      <c r="H399" s="105"/>
      <c r="I399" s="105"/>
      <c r="J399" s="105"/>
      <c r="K399" s="105"/>
      <c r="L399" s="105"/>
      <c r="M399" s="109"/>
      <c r="N399" s="105"/>
      <c r="O399" s="105"/>
      <c r="P399" s="105"/>
      <c r="Q399" s="105"/>
      <c r="R399" s="105"/>
      <c r="S399" s="105"/>
    </row>
    <row r="400" spans="2:19" s="104" customFormat="1" ht="15" customHeight="1" x14ac:dyDescent="0.2">
      <c r="B400" s="105"/>
      <c r="C400" s="99"/>
      <c r="D400" s="105"/>
      <c r="E400" s="105"/>
      <c r="F400" s="105"/>
      <c r="G400" s="105"/>
      <c r="H400" s="105"/>
      <c r="I400" s="105"/>
      <c r="J400" s="105"/>
      <c r="K400" s="105"/>
      <c r="L400" s="105"/>
      <c r="M400" s="109"/>
      <c r="N400" s="105"/>
      <c r="O400" s="105"/>
      <c r="P400" s="105"/>
      <c r="Q400" s="105"/>
      <c r="R400" s="105"/>
      <c r="S400" s="105"/>
    </row>
    <row r="401" spans="2:19" s="104" customFormat="1" ht="15" customHeight="1" x14ac:dyDescent="0.2">
      <c r="B401" s="105"/>
      <c r="C401" s="99"/>
      <c r="D401" s="105"/>
      <c r="E401" s="105"/>
      <c r="F401" s="105"/>
      <c r="G401" s="105"/>
      <c r="H401" s="105"/>
      <c r="I401" s="105"/>
      <c r="J401" s="105"/>
      <c r="K401" s="105"/>
      <c r="L401" s="105"/>
      <c r="M401" s="109"/>
      <c r="N401" s="105"/>
      <c r="O401" s="105"/>
      <c r="P401" s="105"/>
      <c r="Q401" s="105"/>
      <c r="R401" s="105"/>
      <c r="S401" s="105"/>
    </row>
    <row r="402" spans="2:19" s="104" customFormat="1" ht="15" customHeight="1" x14ac:dyDescent="0.2">
      <c r="B402" s="105"/>
      <c r="C402" s="99"/>
      <c r="D402" s="105"/>
      <c r="E402" s="105"/>
      <c r="F402" s="105"/>
      <c r="G402" s="105"/>
      <c r="H402" s="105"/>
      <c r="I402" s="105"/>
      <c r="J402" s="105"/>
      <c r="K402" s="105"/>
      <c r="L402" s="105"/>
      <c r="M402" s="109"/>
      <c r="N402" s="105"/>
      <c r="O402" s="105"/>
      <c r="P402" s="105"/>
      <c r="Q402" s="105"/>
      <c r="R402" s="105"/>
      <c r="S402" s="105"/>
    </row>
    <row r="403" spans="2:19" s="104" customFormat="1" ht="15" customHeight="1" x14ac:dyDescent="0.2">
      <c r="B403" s="105"/>
      <c r="C403" s="99"/>
      <c r="D403" s="105"/>
      <c r="E403" s="105"/>
      <c r="F403" s="105"/>
      <c r="G403" s="105"/>
      <c r="H403" s="105"/>
      <c r="I403" s="105"/>
      <c r="J403" s="105"/>
      <c r="K403" s="105"/>
      <c r="L403" s="105"/>
      <c r="M403" s="109"/>
      <c r="N403" s="105"/>
      <c r="O403" s="105"/>
      <c r="P403" s="105"/>
      <c r="Q403" s="105"/>
      <c r="R403" s="105"/>
      <c r="S403" s="105"/>
    </row>
    <row r="404" spans="2:19" s="104" customFormat="1" ht="15" customHeight="1" x14ac:dyDescent="0.2">
      <c r="B404" s="105"/>
      <c r="C404" s="99"/>
      <c r="D404" s="105"/>
      <c r="E404" s="105"/>
      <c r="F404" s="105"/>
      <c r="G404" s="105"/>
      <c r="H404" s="105"/>
      <c r="I404" s="105"/>
      <c r="J404" s="105"/>
      <c r="K404" s="105"/>
      <c r="L404" s="105"/>
      <c r="M404" s="109"/>
      <c r="N404" s="105"/>
      <c r="O404" s="105"/>
      <c r="P404" s="105"/>
      <c r="Q404" s="105"/>
      <c r="R404" s="105"/>
      <c r="S404" s="105"/>
    </row>
    <row r="405" spans="2:19" s="104" customFormat="1" ht="15" customHeight="1" x14ac:dyDescent="0.2">
      <c r="B405" s="105"/>
      <c r="C405" s="99"/>
      <c r="D405" s="105"/>
      <c r="E405" s="105"/>
      <c r="F405" s="105"/>
      <c r="G405" s="105"/>
      <c r="H405" s="105"/>
      <c r="I405" s="105"/>
      <c r="J405" s="105"/>
      <c r="K405" s="105"/>
      <c r="L405" s="105"/>
      <c r="M405" s="109"/>
      <c r="N405" s="105"/>
      <c r="O405" s="105"/>
      <c r="P405" s="105"/>
      <c r="Q405" s="105"/>
      <c r="R405" s="105"/>
      <c r="S405" s="105"/>
    </row>
    <row r="406" spans="2:19" s="104" customFormat="1" ht="15" customHeight="1" x14ac:dyDescent="0.2">
      <c r="B406" s="105"/>
      <c r="C406" s="99"/>
      <c r="D406" s="105"/>
      <c r="E406" s="105"/>
      <c r="F406" s="105"/>
      <c r="G406" s="105"/>
      <c r="H406" s="105"/>
      <c r="I406" s="105"/>
      <c r="J406" s="105"/>
      <c r="K406" s="105"/>
      <c r="L406" s="105"/>
      <c r="M406" s="109"/>
      <c r="N406" s="105"/>
      <c r="O406" s="105"/>
      <c r="P406" s="105"/>
      <c r="Q406" s="105"/>
      <c r="R406" s="105"/>
      <c r="S406" s="105"/>
    </row>
    <row r="407" spans="2:19" s="104" customFormat="1" ht="15" customHeight="1" x14ac:dyDescent="0.2">
      <c r="B407" s="105"/>
      <c r="C407" s="99"/>
      <c r="D407" s="105"/>
      <c r="E407" s="105"/>
      <c r="F407" s="105"/>
      <c r="G407" s="105"/>
      <c r="H407" s="105"/>
      <c r="I407" s="105"/>
      <c r="J407" s="105"/>
      <c r="K407" s="105"/>
      <c r="L407" s="105"/>
      <c r="M407" s="109"/>
      <c r="N407" s="105"/>
      <c r="O407" s="105"/>
      <c r="P407" s="105"/>
      <c r="Q407" s="105"/>
      <c r="R407" s="105"/>
      <c r="S407" s="105"/>
    </row>
    <row r="408" spans="2:19" s="104" customFormat="1" ht="15" customHeight="1" x14ac:dyDescent="0.2">
      <c r="B408" s="105"/>
      <c r="C408" s="99"/>
      <c r="D408" s="105"/>
      <c r="E408" s="105"/>
      <c r="F408" s="105"/>
      <c r="G408" s="105"/>
      <c r="H408" s="105"/>
      <c r="I408" s="105"/>
      <c r="J408" s="105"/>
      <c r="K408" s="105"/>
      <c r="L408" s="105"/>
      <c r="M408" s="109"/>
      <c r="N408" s="105"/>
      <c r="O408" s="105"/>
      <c r="P408" s="105"/>
      <c r="Q408" s="105"/>
      <c r="R408" s="105"/>
      <c r="S408" s="105"/>
    </row>
    <row r="409" spans="2:19" s="104" customFormat="1" ht="15" customHeight="1" x14ac:dyDescent="0.2">
      <c r="B409" s="105"/>
      <c r="C409" s="99"/>
      <c r="D409" s="105"/>
      <c r="E409" s="105"/>
      <c r="F409" s="105"/>
      <c r="G409" s="105"/>
      <c r="H409" s="105"/>
      <c r="I409" s="105"/>
      <c r="J409" s="105"/>
      <c r="K409" s="105"/>
      <c r="L409" s="105"/>
      <c r="M409" s="109"/>
      <c r="N409" s="105"/>
      <c r="O409" s="105"/>
      <c r="P409" s="105"/>
      <c r="Q409" s="105"/>
      <c r="R409" s="105"/>
      <c r="S409" s="105"/>
    </row>
    <row r="410" spans="2:19" s="104" customFormat="1" ht="15" customHeight="1" x14ac:dyDescent="0.2">
      <c r="B410" s="105"/>
      <c r="C410" s="99"/>
      <c r="D410" s="105"/>
      <c r="E410" s="105"/>
      <c r="F410" s="105"/>
      <c r="G410" s="105"/>
      <c r="H410" s="105"/>
      <c r="I410" s="105"/>
      <c r="J410" s="105"/>
      <c r="K410" s="105"/>
      <c r="L410" s="105"/>
      <c r="M410" s="109"/>
      <c r="N410" s="105"/>
      <c r="O410" s="105"/>
      <c r="P410" s="105"/>
      <c r="Q410" s="105"/>
      <c r="R410" s="105"/>
      <c r="S410" s="105"/>
    </row>
    <row r="411" spans="2:19" s="104" customFormat="1" ht="15" customHeight="1" x14ac:dyDescent="0.2">
      <c r="B411" s="105"/>
      <c r="C411" s="99"/>
      <c r="D411" s="105"/>
      <c r="E411" s="105"/>
      <c r="F411" s="105"/>
      <c r="G411" s="105"/>
      <c r="H411" s="105"/>
      <c r="I411" s="105"/>
      <c r="J411" s="105"/>
      <c r="K411" s="105"/>
      <c r="L411" s="105"/>
      <c r="M411" s="109"/>
      <c r="N411" s="105"/>
      <c r="O411" s="105"/>
      <c r="P411" s="105"/>
      <c r="Q411" s="105"/>
      <c r="R411" s="105"/>
      <c r="S411" s="105"/>
    </row>
    <row r="412" spans="2:19" s="104" customFormat="1" ht="15" customHeight="1" x14ac:dyDescent="0.2">
      <c r="B412" s="105"/>
      <c r="C412" s="99"/>
      <c r="D412" s="105"/>
      <c r="E412" s="105"/>
      <c r="F412" s="105"/>
      <c r="G412" s="105"/>
      <c r="H412" s="105"/>
      <c r="I412" s="105"/>
      <c r="J412" s="105"/>
      <c r="K412" s="105"/>
      <c r="L412" s="105"/>
      <c r="M412" s="109"/>
      <c r="N412" s="105"/>
      <c r="O412" s="105"/>
      <c r="P412" s="105"/>
      <c r="Q412" s="105"/>
      <c r="R412" s="105"/>
      <c r="S412" s="105"/>
    </row>
    <row r="413" spans="2:19" s="104" customFormat="1" ht="15" customHeight="1" x14ac:dyDescent="0.2">
      <c r="B413" s="105"/>
      <c r="C413" s="99"/>
      <c r="D413" s="105"/>
      <c r="E413" s="105"/>
      <c r="F413" s="105"/>
      <c r="G413" s="105"/>
      <c r="H413" s="105"/>
      <c r="I413" s="105"/>
      <c r="J413" s="105"/>
      <c r="K413" s="105"/>
      <c r="L413" s="105"/>
      <c r="M413" s="109"/>
      <c r="N413" s="105"/>
      <c r="O413" s="105"/>
      <c r="P413" s="105"/>
      <c r="Q413" s="105"/>
      <c r="R413" s="105"/>
      <c r="S413" s="105"/>
    </row>
    <row r="414" spans="2:19" s="104" customFormat="1" ht="15" customHeight="1" x14ac:dyDescent="0.2">
      <c r="B414" s="105"/>
      <c r="C414" s="99"/>
      <c r="D414" s="105"/>
      <c r="E414" s="105"/>
      <c r="F414" s="105"/>
      <c r="G414" s="105"/>
      <c r="H414" s="105"/>
      <c r="I414" s="105"/>
      <c r="J414" s="105"/>
      <c r="K414" s="105"/>
      <c r="L414" s="105"/>
      <c r="M414" s="109"/>
      <c r="N414" s="105"/>
      <c r="O414" s="105"/>
      <c r="P414" s="105"/>
      <c r="Q414" s="105"/>
      <c r="R414" s="105"/>
      <c r="S414" s="105"/>
    </row>
    <row r="415" spans="2:19" s="104" customFormat="1" ht="15" customHeight="1" x14ac:dyDescent="0.2">
      <c r="B415" s="105"/>
      <c r="C415" s="99"/>
      <c r="D415" s="105"/>
      <c r="E415" s="105"/>
      <c r="F415" s="105"/>
      <c r="G415" s="105"/>
      <c r="H415" s="105"/>
      <c r="I415" s="105"/>
      <c r="J415" s="105"/>
      <c r="K415" s="105"/>
      <c r="L415" s="105"/>
      <c r="M415" s="109"/>
      <c r="N415" s="105"/>
      <c r="O415" s="105"/>
      <c r="P415" s="105"/>
      <c r="Q415" s="105"/>
      <c r="R415" s="105"/>
      <c r="S415" s="105"/>
    </row>
    <row r="416" spans="2:19" s="104" customFormat="1" ht="15" customHeight="1" x14ac:dyDescent="0.2">
      <c r="B416" s="105"/>
      <c r="C416" s="99"/>
      <c r="D416" s="105"/>
      <c r="E416" s="105"/>
      <c r="F416" s="105"/>
      <c r="G416" s="105"/>
      <c r="H416" s="105"/>
      <c r="I416" s="105"/>
      <c r="J416" s="105"/>
      <c r="K416" s="105"/>
      <c r="L416" s="105"/>
      <c r="M416" s="109"/>
      <c r="N416" s="105"/>
      <c r="O416" s="105"/>
      <c r="P416" s="105"/>
      <c r="Q416" s="105"/>
      <c r="R416" s="105"/>
      <c r="S416" s="105"/>
    </row>
    <row r="417" spans="2:19" s="104" customFormat="1" ht="15" customHeight="1" x14ac:dyDescent="0.2">
      <c r="B417" s="105"/>
      <c r="C417" s="99"/>
      <c r="D417" s="105"/>
      <c r="E417" s="105"/>
      <c r="F417" s="105"/>
      <c r="G417" s="105"/>
      <c r="H417" s="105"/>
      <c r="I417" s="105"/>
      <c r="J417" s="105"/>
      <c r="K417" s="105"/>
      <c r="L417" s="105"/>
      <c r="M417" s="109"/>
      <c r="N417" s="105"/>
      <c r="O417" s="105"/>
      <c r="P417" s="105"/>
      <c r="Q417" s="105"/>
      <c r="R417" s="105"/>
      <c r="S417" s="105"/>
    </row>
    <row r="418" spans="2:19" s="104" customFormat="1" ht="15" customHeight="1" x14ac:dyDescent="0.2">
      <c r="B418" s="105"/>
      <c r="C418" s="99"/>
      <c r="D418" s="105"/>
      <c r="E418" s="105"/>
      <c r="F418" s="105"/>
      <c r="G418" s="105"/>
      <c r="H418" s="105"/>
      <c r="I418" s="105"/>
      <c r="J418" s="105"/>
      <c r="K418" s="105"/>
      <c r="L418" s="105"/>
      <c r="M418" s="109"/>
      <c r="N418" s="105"/>
      <c r="O418" s="105"/>
      <c r="P418" s="105"/>
      <c r="Q418" s="105"/>
      <c r="R418" s="105"/>
      <c r="S418" s="105"/>
    </row>
    <row r="419" spans="2:19" s="104" customFormat="1" ht="15" customHeight="1" x14ac:dyDescent="0.2">
      <c r="B419" s="105"/>
      <c r="C419" s="99"/>
      <c r="D419" s="105"/>
      <c r="E419" s="105"/>
      <c r="F419" s="105"/>
      <c r="G419" s="105"/>
      <c r="H419" s="105"/>
      <c r="I419" s="105"/>
      <c r="J419" s="105"/>
      <c r="K419" s="105"/>
      <c r="L419" s="105"/>
      <c r="M419" s="109"/>
      <c r="N419" s="105"/>
      <c r="O419" s="105"/>
      <c r="P419" s="105"/>
      <c r="Q419" s="105"/>
      <c r="R419" s="105"/>
      <c r="S419" s="105"/>
    </row>
    <row r="420" spans="2:19" s="104" customFormat="1" ht="15" customHeight="1" x14ac:dyDescent="0.2">
      <c r="B420" s="105"/>
      <c r="C420" s="99"/>
      <c r="D420" s="105"/>
      <c r="E420" s="105"/>
      <c r="F420" s="105"/>
      <c r="G420" s="105"/>
      <c r="H420" s="105"/>
      <c r="I420" s="105"/>
      <c r="J420" s="105"/>
      <c r="K420" s="105"/>
      <c r="L420" s="105"/>
      <c r="M420" s="109"/>
      <c r="N420" s="105"/>
      <c r="O420" s="105"/>
      <c r="P420" s="105"/>
      <c r="Q420" s="105"/>
      <c r="R420" s="105"/>
      <c r="S420" s="105"/>
    </row>
    <row r="421" spans="2:19" s="104" customFormat="1" ht="15" customHeight="1" x14ac:dyDescent="0.2">
      <c r="B421" s="105"/>
      <c r="C421" s="99"/>
      <c r="D421" s="105"/>
      <c r="E421" s="105"/>
      <c r="F421" s="105"/>
      <c r="G421" s="105"/>
      <c r="H421" s="105"/>
      <c r="I421" s="105"/>
      <c r="J421" s="105"/>
      <c r="K421" s="105"/>
      <c r="L421" s="105"/>
      <c r="M421" s="109"/>
      <c r="N421" s="105"/>
      <c r="O421" s="105"/>
      <c r="P421" s="105"/>
      <c r="Q421" s="105"/>
      <c r="R421" s="105"/>
      <c r="S421" s="105"/>
    </row>
    <row r="422" spans="2:19" s="104" customFormat="1" ht="15" customHeight="1" x14ac:dyDescent="0.2">
      <c r="B422" s="105"/>
      <c r="C422" s="99"/>
      <c r="D422" s="105"/>
      <c r="E422" s="105"/>
      <c r="F422" s="105"/>
      <c r="G422" s="105"/>
      <c r="H422" s="105"/>
      <c r="I422" s="105"/>
      <c r="J422" s="105"/>
      <c r="K422" s="105"/>
      <c r="L422" s="105"/>
      <c r="M422" s="109"/>
      <c r="N422" s="105"/>
      <c r="O422" s="105"/>
      <c r="P422" s="105"/>
      <c r="Q422" s="105"/>
      <c r="R422" s="105"/>
      <c r="S422" s="105"/>
    </row>
    <row r="423" spans="2:19" s="104" customFormat="1" ht="15" customHeight="1" x14ac:dyDescent="0.2">
      <c r="B423" s="105"/>
      <c r="C423" s="99"/>
      <c r="D423" s="105"/>
      <c r="E423" s="105"/>
      <c r="F423" s="105"/>
      <c r="G423" s="105"/>
      <c r="H423" s="105"/>
      <c r="I423" s="105"/>
      <c r="J423" s="105"/>
      <c r="K423" s="105"/>
      <c r="L423" s="105"/>
      <c r="M423" s="109"/>
      <c r="N423" s="105"/>
      <c r="O423" s="105"/>
      <c r="P423" s="105"/>
      <c r="Q423" s="105"/>
      <c r="R423" s="105"/>
      <c r="S423" s="105"/>
    </row>
    <row r="424" spans="2:19" s="104" customFormat="1" ht="15" customHeight="1" x14ac:dyDescent="0.2">
      <c r="B424" s="105"/>
      <c r="C424" s="99"/>
      <c r="D424" s="105"/>
      <c r="E424" s="105"/>
      <c r="F424" s="105"/>
      <c r="G424" s="105"/>
      <c r="H424" s="105"/>
      <c r="I424" s="105"/>
      <c r="J424" s="105"/>
      <c r="K424" s="105"/>
      <c r="L424" s="105"/>
      <c r="M424" s="109"/>
      <c r="N424" s="105"/>
      <c r="O424" s="105"/>
      <c r="P424" s="105"/>
      <c r="Q424" s="105"/>
      <c r="R424" s="105"/>
      <c r="S424" s="105"/>
    </row>
    <row r="425" spans="2:19" s="104" customFormat="1" ht="15" customHeight="1" x14ac:dyDescent="0.2">
      <c r="B425" s="105"/>
      <c r="C425" s="99"/>
      <c r="D425" s="105"/>
      <c r="E425" s="105"/>
      <c r="F425" s="105"/>
      <c r="G425" s="105"/>
      <c r="H425" s="105"/>
      <c r="I425" s="105"/>
      <c r="J425" s="105"/>
      <c r="K425" s="105"/>
      <c r="L425" s="105"/>
      <c r="M425" s="109"/>
      <c r="N425" s="105"/>
      <c r="O425" s="105"/>
      <c r="P425" s="105"/>
      <c r="Q425" s="105"/>
      <c r="R425" s="105"/>
      <c r="S425" s="105"/>
    </row>
    <row r="426" spans="2:19" s="104" customFormat="1" ht="15" customHeight="1" x14ac:dyDescent="0.2">
      <c r="B426" s="105"/>
      <c r="C426" s="99"/>
      <c r="D426" s="105"/>
      <c r="E426" s="105"/>
      <c r="F426" s="105"/>
      <c r="G426" s="105"/>
      <c r="H426" s="105"/>
      <c r="I426" s="105"/>
      <c r="J426" s="105"/>
      <c r="K426" s="105"/>
      <c r="L426" s="105"/>
      <c r="M426" s="109"/>
      <c r="N426" s="105"/>
      <c r="O426" s="105"/>
      <c r="P426" s="105"/>
      <c r="Q426" s="105"/>
      <c r="R426" s="105"/>
      <c r="S426" s="105"/>
    </row>
    <row r="427" spans="2:19" s="104" customFormat="1" ht="15" customHeight="1" x14ac:dyDescent="0.2">
      <c r="B427" s="105"/>
      <c r="C427" s="99"/>
      <c r="D427" s="105"/>
      <c r="E427" s="105"/>
      <c r="F427" s="105"/>
      <c r="G427" s="105"/>
      <c r="H427" s="105"/>
      <c r="I427" s="105"/>
      <c r="J427" s="105"/>
      <c r="K427" s="105"/>
      <c r="L427" s="105"/>
      <c r="M427" s="109"/>
      <c r="N427" s="105"/>
      <c r="O427" s="105"/>
      <c r="P427" s="105"/>
      <c r="Q427" s="105"/>
      <c r="R427" s="105"/>
      <c r="S427" s="105"/>
    </row>
    <row r="428" spans="2:19" s="104" customFormat="1" ht="15" customHeight="1" x14ac:dyDescent="0.2">
      <c r="B428" s="105"/>
      <c r="C428" s="99"/>
      <c r="D428" s="105"/>
      <c r="E428" s="105"/>
      <c r="F428" s="105"/>
      <c r="G428" s="105"/>
      <c r="H428" s="105"/>
      <c r="I428" s="105"/>
      <c r="J428" s="105"/>
      <c r="K428" s="105"/>
      <c r="L428" s="105"/>
      <c r="M428" s="109"/>
      <c r="N428" s="105"/>
      <c r="O428" s="105"/>
      <c r="P428" s="105"/>
      <c r="Q428" s="105"/>
      <c r="R428" s="105"/>
      <c r="S428" s="105"/>
    </row>
    <row r="429" spans="2:19" s="104" customFormat="1" ht="15" customHeight="1" x14ac:dyDescent="0.2">
      <c r="B429" s="105"/>
      <c r="C429" s="99"/>
      <c r="D429" s="105"/>
      <c r="E429" s="105"/>
      <c r="F429" s="105"/>
      <c r="G429" s="105"/>
      <c r="H429" s="105"/>
      <c r="I429" s="105"/>
      <c r="J429" s="105"/>
      <c r="K429" s="105"/>
      <c r="L429" s="105"/>
      <c r="M429" s="109"/>
      <c r="N429" s="105"/>
      <c r="O429" s="105"/>
      <c r="P429" s="105"/>
      <c r="Q429" s="105"/>
      <c r="R429" s="105"/>
      <c r="S429" s="105"/>
    </row>
    <row r="430" spans="2:19" s="104" customFormat="1" ht="15" customHeight="1" x14ac:dyDescent="0.2">
      <c r="B430" s="105"/>
      <c r="C430" s="99"/>
      <c r="D430" s="105"/>
      <c r="E430" s="105"/>
      <c r="F430" s="105"/>
      <c r="G430" s="105"/>
      <c r="H430" s="105"/>
      <c r="I430" s="105"/>
      <c r="J430" s="105"/>
      <c r="K430" s="105"/>
      <c r="L430" s="105"/>
      <c r="M430" s="109"/>
      <c r="N430" s="105"/>
      <c r="O430" s="105"/>
      <c r="P430" s="105"/>
      <c r="Q430" s="105"/>
      <c r="R430" s="105"/>
      <c r="S430" s="105"/>
    </row>
    <row r="431" spans="2:19" s="104" customFormat="1" ht="15" customHeight="1" x14ac:dyDescent="0.2">
      <c r="B431" s="105"/>
      <c r="C431" s="99"/>
      <c r="D431" s="105"/>
      <c r="E431" s="105"/>
      <c r="F431" s="105"/>
      <c r="G431" s="105"/>
      <c r="H431" s="105"/>
      <c r="I431" s="105"/>
      <c r="J431" s="105"/>
      <c r="K431" s="105"/>
      <c r="L431" s="105"/>
      <c r="M431" s="109"/>
      <c r="N431" s="105"/>
      <c r="O431" s="105"/>
      <c r="P431" s="105"/>
      <c r="Q431" s="105"/>
      <c r="R431" s="105"/>
      <c r="S431" s="105"/>
    </row>
    <row r="432" spans="2:19" s="104" customFormat="1" ht="15" customHeight="1" x14ac:dyDescent="0.2">
      <c r="B432" s="105"/>
      <c r="C432" s="99"/>
      <c r="D432" s="105"/>
      <c r="E432" s="105"/>
      <c r="F432" s="105"/>
      <c r="G432" s="105"/>
      <c r="H432" s="105"/>
      <c r="I432" s="105"/>
      <c r="J432" s="105"/>
      <c r="K432" s="105"/>
      <c r="L432" s="105"/>
      <c r="M432" s="109"/>
      <c r="N432" s="105"/>
      <c r="O432" s="105"/>
      <c r="P432" s="105"/>
      <c r="Q432" s="105"/>
      <c r="R432" s="105"/>
      <c r="S432" s="105"/>
    </row>
    <row r="433" spans="2:19" s="104" customFormat="1" ht="15" customHeight="1" x14ac:dyDescent="0.2">
      <c r="B433" s="105"/>
      <c r="C433" s="99"/>
      <c r="D433" s="105"/>
      <c r="E433" s="105"/>
      <c r="F433" s="105"/>
      <c r="G433" s="105"/>
      <c r="H433" s="105"/>
      <c r="I433" s="105"/>
      <c r="J433" s="105"/>
      <c r="K433" s="105"/>
      <c r="L433" s="105"/>
      <c r="M433" s="109"/>
      <c r="N433" s="105"/>
      <c r="O433" s="105"/>
      <c r="P433" s="105"/>
      <c r="Q433" s="105"/>
      <c r="R433" s="105"/>
      <c r="S433" s="105"/>
    </row>
    <row r="434" spans="2:19" s="104" customFormat="1" ht="15" customHeight="1" x14ac:dyDescent="0.2">
      <c r="B434" s="105"/>
      <c r="C434" s="99"/>
      <c r="D434" s="105"/>
      <c r="E434" s="105"/>
      <c r="F434" s="105"/>
      <c r="G434" s="105"/>
      <c r="H434" s="105"/>
      <c r="I434" s="105"/>
      <c r="J434" s="105"/>
      <c r="K434" s="105"/>
      <c r="L434" s="105"/>
      <c r="M434" s="109"/>
      <c r="N434" s="105"/>
      <c r="O434" s="105"/>
      <c r="P434" s="105"/>
      <c r="Q434" s="105"/>
      <c r="R434" s="105"/>
      <c r="S434" s="105"/>
    </row>
    <row r="435" spans="2:19" s="104" customFormat="1" ht="15" customHeight="1" x14ac:dyDescent="0.2">
      <c r="B435" s="105"/>
      <c r="C435" s="99"/>
      <c r="D435" s="105"/>
      <c r="E435" s="105"/>
      <c r="F435" s="105"/>
      <c r="G435" s="105"/>
      <c r="H435" s="105"/>
      <c r="I435" s="105"/>
      <c r="J435" s="105"/>
      <c r="K435" s="105"/>
      <c r="L435" s="105"/>
      <c r="M435" s="109"/>
      <c r="N435" s="105"/>
      <c r="O435" s="105"/>
      <c r="P435" s="105"/>
      <c r="Q435" s="105"/>
      <c r="R435" s="105"/>
      <c r="S435" s="105"/>
    </row>
    <row r="436" spans="2:19" s="104" customFormat="1" ht="15" customHeight="1" x14ac:dyDescent="0.2">
      <c r="B436" s="105"/>
      <c r="C436" s="99"/>
      <c r="D436" s="105"/>
      <c r="E436" s="105"/>
      <c r="F436" s="105"/>
      <c r="G436" s="105"/>
      <c r="H436" s="105"/>
      <c r="I436" s="105"/>
      <c r="J436" s="105"/>
      <c r="K436" s="105"/>
      <c r="L436" s="105"/>
      <c r="M436" s="109"/>
      <c r="N436" s="105"/>
      <c r="O436" s="105"/>
      <c r="P436" s="105"/>
      <c r="Q436" s="105"/>
      <c r="R436" s="105"/>
      <c r="S436" s="105"/>
    </row>
    <row r="437" spans="2:19" s="104" customFormat="1" ht="15" customHeight="1" x14ac:dyDescent="0.2">
      <c r="B437" s="105"/>
      <c r="C437" s="99"/>
      <c r="D437" s="105"/>
      <c r="E437" s="105"/>
      <c r="F437" s="105"/>
      <c r="G437" s="105"/>
      <c r="H437" s="105"/>
      <c r="I437" s="105"/>
      <c r="J437" s="105"/>
      <c r="K437" s="105"/>
      <c r="L437" s="105"/>
      <c r="M437" s="109"/>
      <c r="N437" s="105"/>
      <c r="O437" s="105"/>
      <c r="P437" s="105"/>
      <c r="Q437" s="105"/>
      <c r="R437" s="105"/>
      <c r="S437" s="105"/>
    </row>
    <row r="438" spans="2:19" s="104" customFormat="1" ht="15" customHeight="1" x14ac:dyDescent="0.2">
      <c r="B438" s="105"/>
      <c r="C438" s="99"/>
      <c r="D438" s="105"/>
      <c r="E438" s="105"/>
      <c r="F438" s="105"/>
      <c r="G438" s="105"/>
      <c r="H438" s="105"/>
      <c r="I438" s="105"/>
      <c r="J438" s="105"/>
      <c r="K438" s="105"/>
      <c r="L438" s="105"/>
      <c r="M438" s="109"/>
      <c r="N438" s="105"/>
      <c r="O438" s="105"/>
      <c r="P438" s="105"/>
      <c r="Q438" s="105"/>
      <c r="R438" s="105"/>
      <c r="S438" s="105"/>
    </row>
    <row r="439" spans="2:19" s="104" customFormat="1" ht="15" customHeight="1" x14ac:dyDescent="0.2">
      <c r="B439" s="105"/>
      <c r="C439" s="99"/>
      <c r="D439" s="105"/>
      <c r="E439" s="105"/>
      <c r="F439" s="105"/>
      <c r="G439" s="105"/>
      <c r="H439" s="105"/>
      <c r="I439" s="105"/>
      <c r="J439" s="105"/>
      <c r="K439" s="105"/>
      <c r="L439" s="105"/>
      <c r="M439" s="109"/>
      <c r="N439" s="105"/>
      <c r="O439" s="105"/>
      <c r="P439" s="105"/>
      <c r="Q439" s="105"/>
      <c r="R439" s="105"/>
      <c r="S439" s="105"/>
    </row>
    <row r="440" spans="2:19" s="104" customFormat="1" ht="15" customHeight="1" x14ac:dyDescent="0.2">
      <c r="B440" s="105"/>
      <c r="C440" s="99"/>
      <c r="D440" s="105"/>
      <c r="E440" s="105"/>
      <c r="F440" s="105"/>
      <c r="G440" s="105"/>
      <c r="H440" s="105"/>
      <c r="I440" s="105"/>
      <c r="J440" s="105"/>
      <c r="K440" s="105"/>
      <c r="L440" s="105"/>
      <c r="M440" s="109"/>
      <c r="N440" s="105"/>
      <c r="O440" s="105"/>
      <c r="P440" s="105"/>
      <c r="Q440" s="105"/>
      <c r="R440" s="105"/>
      <c r="S440" s="105"/>
    </row>
    <row r="441" spans="2:19" s="104" customFormat="1" ht="15" customHeight="1" x14ac:dyDescent="0.2">
      <c r="B441" s="105"/>
      <c r="C441" s="99"/>
      <c r="D441" s="105"/>
      <c r="E441" s="105"/>
      <c r="F441" s="105"/>
      <c r="G441" s="105"/>
      <c r="H441" s="105"/>
      <c r="I441" s="105"/>
      <c r="J441" s="105"/>
      <c r="K441" s="105"/>
      <c r="L441" s="105"/>
      <c r="M441" s="109"/>
      <c r="N441" s="105"/>
      <c r="O441" s="105"/>
      <c r="P441" s="105"/>
      <c r="Q441" s="105"/>
      <c r="R441" s="105"/>
      <c r="S441" s="105"/>
    </row>
    <row r="442" spans="2:19" s="104" customFormat="1" ht="15" customHeight="1" x14ac:dyDescent="0.2">
      <c r="B442" s="105"/>
      <c r="C442" s="99"/>
      <c r="D442" s="105"/>
      <c r="E442" s="105"/>
      <c r="F442" s="105"/>
      <c r="G442" s="105"/>
      <c r="H442" s="105"/>
      <c r="I442" s="105"/>
      <c r="J442" s="105"/>
      <c r="K442" s="105"/>
      <c r="L442" s="105"/>
      <c r="M442" s="109"/>
      <c r="N442" s="105"/>
      <c r="O442" s="105"/>
      <c r="P442" s="105"/>
      <c r="Q442" s="105"/>
      <c r="R442" s="105"/>
      <c r="S442" s="105"/>
    </row>
    <row r="443" spans="2:19" s="104" customFormat="1" ht="15" customHeight="1" x14ac:dyDescent="0.2">
      <c r="B443" s="105"/>
      <c r="C443" s="99"/>
      <c r="D443" s="105"/>
      <c r="E443" s="105"/>
      <c r="F443" s="105"/>
      <c r="G443" s="105"/>
      <c r="H443" s="105"/>
      <c r="I443" s="105"/>
      <c r="J443" s="105"/>
      <c r="K443" s="105"/>
      <c r="L443" s="105"/>
      <c r="M443" s="109"/>
      <c r="N443" s="105"/>
      <c r="O443" s="105"/>
      <c r="P443" s="105"/>
      <c r="Q443" s="105"/>
      <c r="R443" s="105"/>
      <c r="S443" s="105"/>
    </row>
    <row r="444" spans="2:19" s="104" customFormat="1" ht="15" customHeight="1" x14ac:dyDescent="0.2">
      <c r="B444" s="105"/>
      <c r="C444" s="99"/>
      <c r="D444" s="105"/>
      <c r="E444" s="105"/>
      <c r="F444" s="105"/>
      <c r="G444" s="105"/>
      <c r="H444" s="105"/>
      <c r="I444" s="105"/>
      <c r="J444" s="105"/>
      <c r="K444" s="105"/>
      <c r="L444" s="105"/>
      <c r="M444" s="109"/>
      <c r="N444" s="105"/>
      <c r="O444" s="105"/>
      <c r="P444" s="105"/>
      <c r="Q444" s="105"/>
      <c r="R444" s="105"/>
      <c r="S444" s="105"/>
    </row>
    <row r="445" spans="2:19" s="104" customFormat="1" ht="15" customHeight="1" x14ac:dyDescent="0.2">
      <c r="B445" s="105"/>
      <c r="C445" s="99"/>
      <c r="D445" s="105"/>
      <c r="E445" s="105"/>
      <c r="F445" s="105"/>
      <c r="G445" s="105"/>
      <c r="H445" s="105"/>
      <c r="I445" s="105"/>
      <c r="J445" s="105"/>
      <c r="K445" s="105"/>
      <c r="L445" s="105"/>
      <c r="M445" s="109"/>
      <c r="N445" s="105"/>
      <c r="O445" s="105"/>
      <c r="P445" s="105"/>
      <c r="Q445" s="105"/>
      <c r="R445" s="105"/>
      <c r="S445" s="105"/>
    </row>
    <row r="446" spans="2:19" s="104" customFormat="1" ht="15" customHeight="1" x14ac:dyDescent="0.2">
      <c r="B446" s="105"/>
      <c r="C446" s="99"/>
      <c r="D446" s="105"/>
      <c r="E446" s="105"/>
      <c r="F446" s="105"/>
      <c r="G446" s="105"/>
      <c r="H446" s="105"/>
      <c r="I446" s="105"/>
      <c r="J446" s="105"/>
      <c r="K446" s="105"/>
      <c r="L446" s="105"/>
      <c r="M446" s="109"/>
      <c r="N446" s="105"/>
      <c r="O446" s="105"/>
      <c r="P446" s="105"/>
      <c r="Q446" s="105"/>
      <c r="R446" s="105"/>
      <c r="S446" s="105"/>
    </row>
    <row r="447" spans="2:19" s="104" customFormat="1" ht="15" customHeight="1" x14ac:dyDescent="0.2">
      <c r="B447" s="105"/>
      <c r="C447" s="99"/>
      <c r="D447" s="105"/>
      <c r="E447" s="105"/>
      <c r="F447" s="105"/>
      <c r="G447" s="105"/>
      <c r="H447" s="105"/>
      <c r="I447" s="105"/>
      <c r="J447" s="105"/>
      <c r="K447" s="105"/>
      <c r="L447" s="105"/>
      <c r="M447" s="109"/>
      <c r="N447" s="105"/>
      <c r="O447" s="105"/>
      <c r="P447" s="105"/>
      <c r="Q447" s="105"/>
      <c r="R447" s="105"/>
      <c r="S447" s="105"/>
    </row>
    <row r="448" spans="2:19" s="104" customFormat="1" ht="15" customHeight="1" x14ac:dyDescent="0.2">
      <c r="B448" s="105"/>
      <c r="C448" s="99"/>
      <c r="D448" s="105"/>
      <c r="E448" s="105"/>
      <c r="F448" s="105"/>
      <c r="G448" s="105"/>
      <c r="H448" s="105"/>
      <c r="I448" s="105"/>
      <c r="J448" s="105"/>
      <c r="K448" s="105"/>
      <c r="L448" s="105"/>
      <c r="M448" s="109"/>
      <c r="N448" s="105"/>
      <c r="O448" s="105"/>
      <c r="P448" s="105"/>
      <c r="Q448" s="105"/>
      <c r="R448" s="105"/>
      <c r="S448" s="105"/>
    </row>
    <row r="449" spans="2:19" s="104" customFormat="1" ht="15" customHeight="1" x14ac:dyDescent="0.2">
      <c r="B449" s="105"/>
      <c r="C449" s="99"/>
      <c r="D449" s="105"/>
      <c r="E449" s="105"/>
      <c r="F449" s="105"/>
      <c r="G449" s="105"/>
      <c r="H449" s="105"/>
      <c r="I449" s="105"/>
      <c r="J449" s="105"/>
      <c r="K449" s="105"/>
      <c r="L449" s="105"/>
      <c r="M449" s="109"/>
      <c r="N449" s="105"/>
      <c r="O449" s="105"/>
      <c r="P449" s="105"/>
      <c r="Q449" s="105"/>
      <c r="R449" s="105"/>
      <c r="S449" s="105"/>
    </row>
    <row r="450" spans="2:19" s="104" customFormat="1" ht="15" customHeight="1" x14ac:dyDescent="0.2">
      <c r="B450" s="105"/>
      <c r="C450" s="99"/>
      <c r="D450" s="105"/>
      <c r="E450" s="105"/>
      <c r="F450" s="105"/>
      <c r="G450" s="105"/>
      <c r="H450" s="105"/>
      <c r="I450" s="105"/>
      <c r="J450" s="105"/>
      <c r="K450" s="105"/>
      <c r="L450" s="105"/>
      <c r="M450" s="109"/>
      <c r="N450" s="105"/>
      <c r="O450" s="105"/>
      <c r="P450" s="105"/>
      <c r="Q450" s="105"/>
      <c r="R450" s="105"/>
      <c r="S450" s="105"/>
    </row>
    <row r="451" spans="2:19" s="104" customFormat="1" ht="15" customHeight="1" x14ac:dyDescent="0.2">
      <c r="B451" s="105"/>
      <c r="C451" s="99"/>
      <c r="D451" s="105"/>
      <c r="E451" s="105"/>
      <c r="F451" s="105"/>
      <c r="G451" s="105"/>
      <c r="H451" s="105"/>
      <c r="I451" s="105"/>
      <c r="J451" s="105"/>
      <c r="K451" s="105"/>
      <c r="L451" s="105"/>
      <c r="M451" s="109"/>
      <c r="N451" s="105"/>
      <c r="O451" s="105"/>
      <c r="P451" s="105"/>
      <c r="Q451" s="105"/>
      <c r="R451" s="105"/>
      <c r="S451" s="105"/>
    </row>
    <row r="452" spans="2:19" s="104" customFormat="1" ht="15" customHeight="1" x14ac:dyDescent="0.2">
      <c r="B452" s="105"/>
      <c r="C452" s="99"/>
      <c r="D452" s="105"/>
      <c r="E452" s="105"/>
      <c r="F452" s="105"/>
      <c r="G452" s="105"/>
      <c r="H452" s="105"/>
      <c r="I452" s="105"/>
      <c r="J452" s="105"/>
      <c r="K452" s="105"/>
      <c r="L452" s="105"/>
      <c r="M452" s="109"/>
      <c r="N452" s="105"/>
      <c r="O452" s="105"/>
      <c r="P452" s="105"/>
      <c r="Q452" s="105"/>
      <c r="R452" s="105"/>
      <c r="S452" s="105"/>
    </row>
    <row r="453" spans="2:19" s="104" customFormat="1" ht="15" customHeight="1" x14ac:dyDescent="0.2">
      <c r="B453" s="105"/>
      <c r="C453" s="99"/>
      <c r="D453" s="105"/>
      <c r="E453" s="105"/>
      <c r="F453" s="105"/>
      <c r="G453" s="105"/>
      <c r="H453" s="105"/>
      <c r="I453" s="105"/>
      <c r="J453" s="105"/>
      <c r="K453" s="105"/>
      <c r="L453" s="105"/>
      <c r="M453" s="109"/>
      <c r="N453" s="105"/>
      <c r="O453" s="105"/>
      <c r="P453" s="105"/>
      <c r="Q453" s="105"/>
      <c r="R453" s="105"/>
      <c r="S453" s="105"/>
    </row>
    <row r="454" spans="2:19" s="104" customFormat="1" ht="15" customHeight="1" x14ac:dyDescent="0.2">
      <c r="B454" s="105"/>
      <c r="C454" s="99"/>
      <c r="D454" s="105"/>
      <c r="E454" s="105"/>
      <c r="F454" s="105"/>
      <c r="G454" s="105"/>
      <c r="H454" s="105"/>
      <c r="I454" s="105"/>
      <c r="J454" s="105"/>
      <c r="K454" s="105"/>
      <c r="L454" s="105"/>
      <c r="M454" s="109"/>
      <c r="N454" s="105"/>
      <c r="O454" s="105"/>
      <c r="P454" s="105"/>
      <c r="Q454" s="105"/>
      <c r="R454" s="105"/>
      <c r="S454" s="105"/>
    </row>
    <row r="455" spans="2:19" s="104" customFormat="1" ht="15" customHeight="1" x14ac:dyDescent="0.2">
      <c r="B455" s="105"/>
      <c r="C455" s="99"/>
      <c r="D455" s="105"/>
      <c r="E455" s="105"/>
      <c r="F455" s="105"/>
      <c r="G455" s="105"/>
      <c r="H455" s="105"/>
      <c r="I455" s="105"/>
      <c r="J455" s="105"/>
      <c r="K455" s="105"/>
      <c r="L455" s="105"/>
      <c r="M455" s="109"/>
      <c r="N455" s="105"/>
      <c r="O455" s="105"/>
      <c r="P455" s="105"/>
      <c r="Q455" s="105"/>
      <c r="R455" s="105"/>
      <c r="S455" s="105"/>
    </row>
    <row r="456" spans="2:19" s="104" customFormat="1" ht="15" customHeight="1" x14ac:dyDescent="0.2">
      <c r="B456" s="105"/>
      <c r="C456" s="99"/>
      <c r="D456" s="105"/>
      <c r="E456" s="105"/>
      <c r="F456" s="105"/>
      <c r="G456" s="105"/>
      <c r="H456" s="105"/>
      <c r="I456" s="105"/>
      <c r="J456" s="105"/>
      <c r="K456" s="105"/>
      <c r="L456" s="105"/>
      <c r="M456" s="109"/>
      <c r="N456" s="105"/>
      <c r="O456" s="105"/>
      <c r="P456" s="105"/>
      <c r="Q456" s="105"/>
      <c r="R456" s="105"/>
      <c r="S456" s="105"/>
    </row>
    <row r="457" spans="2:19" s="104" customFormat="1" ht="15" customHeight="1" x14ac:dyDescent="0.2">
      <c r="B457" s="105"/>
      <c r="C457" s="99"/>
      <c r="D457" s="105"/>
      <c r="E457" s="105"/>
      <c r="F457" s="105"/>
      <c r="G457" s="105"/>
      <c r="H457" s="105"/>
      <c r="I457" s="105"/>
      <c r="J457" s="105"/>
      <c r="K457" s="105"/>
      <c r="L457" s="105"/>
      <c r="M457" s="109"/>
      <c r="N457" s="105"/>
      <c r="O457" s="105"/>
      <c r="P457" s="105"/>
      <c r="Q457" s="105"/>
      <c r="R457" s="105"/>
      <c r="S457" s="105"/>
    </row>
    <row r="458" spans="2:19" s="104" customFormat="1" ht="15" customHeight="1" x14ac:dyDescent="0.2">
      <c r="B458" s="105"/>
      <c r="C458" s="99"/>
      <c r="D458" s="105"/>
      <c r="E458" s="105"/>
      <c r="F458" s="105"/>
      <c r="G458" s="105"/>
      <c r="H458" s="105"/>
      <c r="I458" s="105"/>
      <c r="J458" s="105"/>
      <c r="K458" s="105"/>
      <c r="L458" s="105"/>
      <c r="M458" s="109"/>
      <c r="N458" s="105"/>
      <c r="O458" s="105"/>
      <c r="P458" s="105"/>
      <c r="Q458" s="105"/>
      <c r="R458" s="105"/>
      <c r="S458" s="105"/>
    </row>
    <row r="459" spans="2:19" s="104" customFormat="1" ht="15" customHeight="1" x14ac:dyDescent="0.2">
      <c r="B459" s="105"/>
      <c r="C459" s="99"/>
      <c r="D459" s="105"/>
      <c r="E459" s="105"/>
      <c r="F459" s="105"/>
      <c r="G459" s="105"/>
      <c r="H459" s="105"/>
      <c r="I459" s="105"/>
      <c r="J459" s="105"/>
      <c r="K459" s="105"/>
      <c r="L459" s="105"/>
      <c r="M459" s="109"/>
      <c r="N459" s="105"/>
      <c r="O459" s="105"/>
      <c r="P459" s="105"/>
      <c r="Q459" s="105"/>
      <c r="R459" s="105"/>
      <c r="S459" s="105"/>
    </row>
    <row r="460" spans="2:19" s="104" customFormat="1" ht="15" customHeight="1" x14ac:dyDescent="0.2">
      <c r="B460" s="105"/>
      <c r="C460" s="99"/>
      <c r="D460" s="105"/>
      <c r="E460" s="105"/>
      <c r="F460" s="105"/>
      <c r="G460" s="105"/>
      <c r="H460" s="105"/>
      <c r="I460" s="105"/>
      <c r="J460" s="105"/>
      <c r="K460" s="105"/>
      <c r="L460" s="105"/>
      <c r="M460" s="109"/>
      <c r="N460" s="105"/>
      <c r="O460" s="105"/>
      <c r="P460" s="105"/>
      <c r="Q460" s="105"/>
      <c r="R460" s="105"/>
      <c r="S460" s="105"/>
    </row>
    <row r="461" spans="2:19" s="104" customFormat="1" ht="15" customHeight="1" x14ac:dyDescent="0.2">
      <c r="B461" s="105"/>
      <c r="C461" s="99"/>
      <c r="D461" s="105"/>
      <c r="E461" s="105"/>
      <c r="F461" s="105"/>
      <c r="G461" s="105"/>
      <c r="H461" s="105"/>
      <c r="I461" s="105"/>
      <c r="J461" s="105"/>
      <c r="K461" s="105"/>
      <c r="L461" s="105"/>
      <c r="M461" s="109"/>
      <c r="N461" s="105"/>
      <c r="O461" s="105"/>
      <c r="P461" s="105"/>
      <c r="Q461" s="105"/>
      <c r="R461" s="105"/>
      <c r="S461" s="105"/>
    </row>
    <row r="462" spans="2:19" s="104" customFormat="1" ht="15" customHeight="1" x14ac:dyDescent="0.2">
      <c r="B462" s="105"/>
      <c r="C462" s="99"/>
      <c r="D462" s="105"/>
      <c r="E462" s="105"/>
      <c r="F462" s="105"/>
      <c r="G462" s="105"/>
      <c r="H462" s="105"/>
      <c r="I462" s="105"/>
      <c r="J462" s="105"/>
      <c r="K462" s="105"/>
      <c r="L462" s="105"/>
      <c r="M462" s="109"/>
      <c r="N462" s="105"/>
      <c r="O462" s="105"/>
      <c r="P462" s="105"/>
      <c r="Q462" s="105"/>
      <c r="R462" s="105"/>
      <c r="S462" s="105"/>
    </row>
    <row r="463" spans="2:19" s="104" customFormat="1" ht="15" customHeight="1" x14ac:dyDescent="0.2">
      <c r="B463" s="105"/>
      <c r="C463" s="99"/>
      <c r="D463" s="105"/>
      <c r="E463" s="105"/>
      <c r="F463" s="105"/>
      <c r="G463" s="105"/>
      <c r="H463" s="105"/>
      <c r="I463" s="105"/>
      <c r="J463" s="105"/>
      <c r="K463" s="105"/>
      <c r="L463" s="105"/>
      <c r="M463" s="109"/>
      <c r="N463" s="105"/>
      <c r="O463" s="105"/>
      <c r="P463" s="105"/>
      <c r="Q463" s="105"/>
      <c r="R463" s="105"/>
      <c r="S463" s="105"/>
    </row>
    <row r="464" spans="2:19" s="104" customFormat="1" ht="15" customHeight="1" x14ac:dyDescent="0.2">
      <c r="B464" s="105"/>
      <c r="C464" s="99"/>
      <c r="D464" s="105"/>
      <c r="E464" s="105"/>
      <c r="F464" s="105"/>
      <c r="G464" s="105"/>
      <c r="H464" s="105"/>
      <c r="I464" s="105"/>
      <c r="J464" s="105"/>
      <c r="K464" s="105"/>
      <c r="L464" s="105"/>
      <c r="M464" s="109"/>
      <c r="N464" s="105"/>
      <c r="O464" s="105"/>
      <c r="P464" s="105"/>
      <c r="Q464" s="105"/>
      <c r="R464" s="105"/>
      <c r="S464" s="105"/>
    </row>
    <row r="465" spans="2:19" s="104" customFormat="1" ht="15" customHeight="1" x14ac:dyDescent="0.2">
      <c r="B465" s="105"/>
      <c r="C465" s="99"/>
      <c r="D465" s="105"/>
      <c r="E465" s="105"/>
      <c r="F465" s="105"/>
      <c r="G465" s="105"/>
      <c r="H465" s="105"/>
      <c r="I465" s="105"/>
      <c r="J465" s="105"/>
      <c r="K465" s="105"/>
      <c r="L465" s="105"/>
      <c r="M465" s="109"/>
      <c r="N465" s="105"/>
      <c r="O465" s="105"/>
      <c r="P465" s="105"/>
      <c r="Q465" s="105"/>
      <c r="R465" s="105"/>
      <c r="S465" s="105"/>
    </row>
    <row r="466" spans="2:19" s="104" customFormat="1" ht="15" customHeight="1" x14ac:dyDescent="0.2">
      <c r="B466" s="105"/>
      <c r="C466" s="99"/>
      <c r="D466" s="105"/>
      <c r="E466" s="105"/>
      <c r="F466" s="105"/>
      <c r="G466" s="105"/>
      <c r="H466" s="105"/>
      <c r="I466" s="105"/>
      <c r="J466" s="105"/>
      <c r="K466" s="105"/>
      <c r="L466" s="105"/>
      <c r="M466" s="109"/>
      <c r="N466" s="105"/>
      <c r="O466" s="105"/>
      <c r="P466" s="105"/>
      <c r="Q466" s="105"/>
      <c r="R466" s="105"/>
      <c r="S466" s="105"/>
    </row>
    <row r="467" spans="2:19" s="104" customFormat="1" ht="15" customHeight="1" x14ac:dyDescent="0.2">
      <c r="B467" s="105"/>
      <c r="C467" s="99"/>
      <c r="D467" s="105"/>
      <c r="E467" s="105"/>
      <c r="F467" s="105"/>
      <c r="G467" s="105"/>
      <c r="H467" s="105"/>
      <c r="I467" s="105"/>
      <c r="J467" s="105"/>
      <c r="K467" s="105"/>
      <c r="L467" s="105"/>
      <c r="M467" s="109"/>
      <c r="N467" s="105"/>
      <c r="O467" s="105"/>
      <c r="P467" s="105"/>
      <c r="Q467" s="105"/>
      <c r="R467" s="105"/>
      <c r="S467" s="105"/>
    </row>
    <row r="468" spans="2:19" s="104" customFormat="1" ht="15" customHeight="1" x14ac:dyDescent="0.2">
      <c r="B468" s="105"/>
      <c r="C468" s="99"/>
      <c r="D468" s="105"/>
      <c r="E468" s="105"/>
      <c r="F468" s="105"/>
      <c r="G468" s="105"/>
      <c r="H468" s="105"/>
      <c r="I468" s="105"/>
      <c r="J468" s="105"/>
      <c r="K468" s="105"/>
      <c r="L468" s="105"/>
      <c r="M468" s="109"/>
      <c r="N468" s="105"/>
      <c r="O468" s="105"/>
      <c r="P468" s="105"/>
      <c r="Q468" s="105"/>
      <c r="R468" s="105"/>
      <c r="S468" s="105"/>
    </row>
    <row r="469" spans="2:19" s="104" customFormat="1" ht="15" customHeight="1" x14ac:dyDescent="0.2">
      <c r="B469" s="105"/>
      <c r="C469" s="99"/>
      <c r="D469" s="105"/>
      <c r="E469" s="105"/>
      <c r="F469" s="105"/>
      <c r="G469" s="105"/>
      <c r="H469" s="105"/>
      <c r="I469" s="105"/>
      <c r="J469" s="105"/>
      <c r="K469" s="105"/>
      <c r="L469" s="105"/>
      <c r="M469" s="109"/>
      <c r="N469" s="105"/>
      <c r="O469" s="105"/>
      <c r="P469" s="105"/>
      <c r="Q469" s="105"/>
      <c r="R469" s="105"/>
      <c r="S469" s="105"/>
    </row>
    <row r="470" spans="2:19" s="104" customFormat="1" ht="15" customHeight="1" x14ac:dyDescent="0.2">
      <c r="B470" s="105"/>
      <c r="C470" s="99"/>
      <c r="D470" s="105"/>
      <c r="E470" s="105"/>
      <c r="F470" s="105"/>
      <c r="G470" s="105"/>
      <c r="H470" s="105"/>
      <c r="I470" s="105"/>
      <c r="J470" s="105"/>
      <c r="K470" s="105"/>
      <c r="L470" s="105"/>
      <c r="M470" s="109"/>
      <c r="N470" s="105"/>
      <c r="O470" s="105"/>
      <c r="P470" s="105"/>
      <c r="Q470" s="105"/>
      <c r="R470" s="105"/>
      <c r="S470" s="105"/>
    </row>
    <row r="471" spans="2:19" s="104" customFormat="1" ht="15" customHeight="1" x14ac:dyDescent="0.2">
      <c r="B471" s="105"/>
      <c r="C471" s="99"/>
      <c r="D471" s="105"/>
      <c r="E471" s="105"/>
      <c r="F471" s="105"/>
      <c r="G471" s="105"/>
      <c r="H471" s="105"/>
      <c r="I471" s="105"/>
      <c r="J471" s="105"/>
      <c r="K471" s="105"/>
      <c r="L471" s="105"/>
      <c r="M471" s="109"/>
      <c r="N471" s="105"/>
      <c r="O471" s="105"/>
      <c r="P471" s="105"/>
      <c r="Q471" s="105"/>
      <c r="R471" s="105"/>
      <c r="S471" s="105"/>
    </row>
    <row r="472" spans="2:19" s="104" customFormat="1" ht="15" customHeight="1" x14ac:dyDescent="0.2">
      <c r="B472" s="105"/>
      <c r="C472" s="99"/>
      <c r="D472" s="105"/>
      <c r="E472" s="105"/>
      <c r="F472" s="105"/>
      <c r="G472" s="105"/>
      <c r="H472" s="105"/>
      <c r="I472" s="105"/>
      <c r="J472" s="105"/>
      <c r="K472" s="105"/>
      <c r="L472" s="105"/>
      <c r="M472" s="109"/>
      <c r="N472" s="105"/>
      <c r="O472" s="105"/>
      <c r="P472" s="105"/>
      <c r="Q472" s="105"/>
      <c r="R472" s="105"/>
      <c r="S472" s="105"/>
    </row>
    <row r="473" spans="2:19" s="104" customFormat="1" ht="15" customHeight="1" x14ac:dyDescent="0.2">
      <c r="B473" s="105"/>
      <c r="C473" s="99"/>
      <c r="D473" s="105"/>
      <c r="E473" s="105"/>
      <c r="F473" s="105"/>
      <c r="G473" s="105"/>
      <c r="H473" s="105"/>
      <c r="I473" s="105"/>
      <c r="J473" s="105"/>
      <c r="K473" s="105"/>
      <c r="L473" s="105"/>
      <c r="M473" s="109"/>
      <c r="N473" s="105"/>
      <c r="O473" s="105"/>
      <c r="P473" s="105"/>
      <c r="Q473" s="105"/>
      <c r="R473" s="105"/>
      <c r="S473" s="105"/>
    </row>
    <row r="474" spans="2:19" s="104" customFormat="1" ht="15" customHeight="1" x14ac:dyDescent="0.2">
      <c r="B474" s="105"/>
      <c r="C474" s="99"/>
      <c r="D474" s="105"/>
      <c r="E474" s="105"/>
      <c r="F474" s="105"/>
      <c r="G474" s="105"/>
      <c r="H474" s="105"/>
      <c r="I474" s="105"/>
      <c r="J474" s="105"/>
      <c r="K474" s="105"/>
      <c r="L474" s="105"/>
      <c r="M474" s="109"/>
      <c r="N474" s="105"/>
      <c r="O474" s="105"/>
      <c r="P474" s="105"/>
      <c r="Q474" s="105"/>
      <c r="R474" s="105"/>
      <c r="S474" s="105"/>
    </row>
    <row r="475" spans="2:19" s="104" customFormat="1" ht="15" customHeight="1" x14ac:dyDescent="0.2">
      <c r="B475" s="105"/>
      <c r="C475" s="99"/>
      <c r="D475" s="105"/>
      <c r="E475" s="105"/>
      <c r="F475" s="105"/>
      <c r="G475" s="105"/>
      <c r="H475" s="105"/>
      <c r="I475" s="105"/>
      <c r="J475" s="105"/>
      <c r="K475" s="105"/>
      <c r="L475" s="105"/>
      <c r="M475" s="109"/>
      <c r="N475" s="105"/>
      <c r="O475" s="105"/>
      <c r="P475" s="105"/>
      <c r="Q475" s="105"/>
      <c r="R475" s="105"/>
      <c r="S475" s="105"/>
    </row>
    <row r="476" spans="2:19" s="104" customFormat="1" ht="15" customHeight="1" x14ac:dyDescent="0.2">
      <c r="B476" s="105"/>
      <c r="C476" s="99"/>
      <c r="D476" s="105"/>
      <c r="E476" s="105"/>
      <c r="F476" s="105"/>
      <c r="G476" s="105"/>
      <c r="H476" s="105"/>
      <c r="I476" s="105"/>
      <c r="J476" s="105"/>
      <c r="K476" s="105"/>
      <c r="L476" s="105"/>
      <c r="M476" s="109"/>
      <c r="N476" s="105"/>
      <c r="O476" s="105"/>
      <c r="P476" s="105"/>
      <c r="Q476" s="105"/>
      <c r="R476" s="105"/>
      <c r="S476" s="105"/>
    </row>
    <row r="477" spans="2:19" s="104" customFormat="1" ht="15" customHeight="1" x14ac:dyDescent="0.2">
      <c r="B477" s="105"/>
      <c r="C477" s="99"/>
      <c r="D477" s="105"/>
      <c r="E477" s="105"/>
      <c r="F477" s="105"/>
      <c r="G477" s="105"/>
      <c r="H477" s="105"/>
      <c r="I477" s="105"/>
      <c r="J477" s="105"/>
      <c r="K477" s="105"/>
      <c r="L477" s="105"/>
      <c r="M477" s="109"/>
      <c r="N477" s="105"/>
      <c r="O477" s="105"/>
      <c r="P477" s="105"/>
      <c r="Q477" s="105"/>
      <c r="R477" s="105"/>
      <c r="S477" s="105"/>
    </row>
    <row r="478" spans="2:19" s="104" customFormat="1" ht="15" customHeight="1" x14ac:dyDescent="0.2">
      <c r="B478" s="105"/>
      <c r="C478" s="99"/>
      <c r="D478" s="105"/>
      <c r="E478" s="105"/>
      <c r="F478" s="105"/>
      <c r="G478" s="105"/>
      <c r="H478" s="105"/>
      <c r="I478" s="105"/>
      <c r="J478" s="105"/>
      <c r="K478" s="105"/>
      <c r="L478" s="105"/>
      <c r="M478" s="109"/>
      <c r="N478" s="105"/>
      <c r="O478" s="105"/>
      <c r="P478" s="105"/>
      <c r="Q478" s="105"/>
      <c r="R478" s="105"/>
      <c r="S478" s="105"/>
    </row>
    <row r="479" spans="2:19" s="104" customFormat="1" ht="15" customHeight="1" x14ac:dyDescent="0.2">
      <c r="B479" s="105"/>
      <c r="C479" s="99"/>
      <c r="D479" s="105"/>
      <c r="E479" s="105"/>
      <c r="F479" s="105"/>
      <c r="G479" s="105"/>
      <c r="H479" s="105"/>
      <c r="I479" s="105"/>
      <c r="J479" s="105"/>
      <c r="K479" s="105"/>
      <c r="L479" s="105"/>
      <c r="M479" s="109"/>
      <c r="N479" s="105"/>
      <c r="O479" s="105"/>
      <c r="P479" s="105"/>
      <c r="Q479" s="105"/>
      <c r="R479" s="105"/>
      <c r="S479" s="105"/>
    </row>
    <row r="480" spans="2:19" s="104" customFormat="1" ht="15" customHeight="1" x14ac:dyDescent="0.2">
      <c r="B480" s="105"/>
      <c r="C480" s="99"/>
      <c r="D480" s="105"/>
      <c r="E480" s="105"/>
      <c r="F480" s="105"/>
      <c r="G480" s="105"/>
      <c r="H480" s="105"/>
      <c r="I480" s="105"/>
      <c r="J480" s="105"/>
      <c r="K480" s="105"/>
      <c r="L480" s="105"/>
      <c r="M480" s="109"/>
      <c r="N480" s="105"/>
      <c r="O480" s="105"/>
      <c r="P480" s="105"/>
      <c r="Q480" s="105"/>
      <c r="R480" s="105"/>
      <c r="S480" s="105"/>
    </row>
    <row r="481" spans="2:19" s="104" customFormat="1" ht="15" customHeight="1" x14ac:dyDescent="0.2">
      <c r="B481" s="105"/>
      <c r="C481" s="99"/>
      <c r="D481" s="105"/>
      <c r="E481" s="105"/>
      <c r="F481" s="105"/>
      <c r="G481" s="105"/>
      <c r="H481" s="105"/>
      <c r="I481" s="105"/>
      <c r="J481" s="105"/>
      <c r="K481" s="105"/>
      <c r="L481" s="105"/>
      <c r="M481" s="109"/>
      <c r="N481" s="105"/>
      <c r="O481" s="105"/>
      <c r="P481" s="105"/>
      <c r="Q481" s="105"/>
      <c r="R481" s="105"/>
      <c r="S481" s="105"/>
    </row>
    <row r="482" spans="2:19" s="104" customFormat="1" ht="15" customHeight="1" x14ac:dyDescent="0.2">
      <c r="B482" s="105"/>
      <c r="C482" s="99"/>
      <c r="D482" s="105"/>
      <c r="E482" s="105"/>
      <c r="F482" s="105"/>
      <c r="G482" s="105"/>
      <c r="H482" s="105"/>
      <c r="I482" s="105"/>
      <c r="J482" s="105"/>
      <c r="K482" s="105"/>
      <c r="L482" s="105"/>
      <c r="M482" s="109"/>
      <c r="N482" s="105"/>
      <c r="O482" s="105"/>
      <c r="P482" s="105"/>
      <c r="Q482" s="105"/>
      <c r="R482" s="105"/>
      <c r="S482" s="105"/>
    </row>
    <row r="483" spans="2:19" s="104" customFormat="1" ht="15" customHeight="1" x14ac:dyDescent="0.2">
      <c r="B483" s="105"/>
      <c r="C483" s="99"/>
      <c r="D483" s="105"/>
      <c r="E483" s="105"/>
      <c r="F483" s="105"/>
      <c r="G483" s="105"/>
      <c r="H483" s="105"/>
      <c r="I483" s="105"/>
      <c r="J483" s="105"/>
      <c r="K483" s="105"/>
      <c r="L483" s="105"/>
      <c r="M483" s="109"/>
      <c r="N483" s="105"/>
      <c r="O483" s="105"/>
      <c r="P483" s="105"/>
      <c r="Q483" s="105"/>
      <c r="R483" s="105"/>
      <c r="S483" s="105"/>
    </row>
    <row r="484" spans="2:19" s="104" customFormat="1" ht="15" customHeight="1" x14ac:dyDescent="0.2">
      <c r="B484" s="105"/>
      <c r="C484" s="99"/>
      <c r="D484" s="105"/>
      <c r="E484" s="105"/>
      <c r="F484" s="105"/>
      <c r="G484" s="105"/>
      <c r="H484" s="105"/>
      <c r="I484" s="105"/>
      <c r="J484" s="105"/>
      <c r="K484" s="105"/>
      <c r="L484" s="105"/>
      <c r="M484" s="109"/>
      <c r="N484" s="105"/>
      <c r="O484" s="105"/>
      <c r="P484" s="105"/>
      <c r="Q484" s="105"/>
      <c r="R484" s="105"/>
      <c r="S484" s="105"/>
    </row>
    <row r="485" spans="2:19" s="104" customFormat="1" ht="15" customHeight="1" x14ac:dyDescent="0.2">
      <c r="B485" s="105"/>
      <c r="C485" s="99"/>
      <c r="D485" s="105"/>
      <c r="E485" s="105"/>
      <c r="F485" s="105"/>
      <c r="G485" s="105"/>
      <c r="H485" s="105"/>
      <c r="I485" s="105"/>
      <c r="J485" s="105"/>
      <c r="K485" s="105"/>
      <c r="L485" s="105"/>
      <c r="M485" s="109"/>
      <c r="N485" s="105"/>
      <c r="O485" s="105"/>
      <c r="P485" s="105"/>
      <c r="Q485" s="105"/>
      <c r="R485" s="105"/>
      <c r="S485" s="105"/>
    </row>
    <row r="486" spans="2:19" s="104" customFormat="1" ht="15" customHeight="1" x14ac:dyDescent="0.2">
      <c r="B486" s="105"/>
      <c r="C486" s="99"/>
      <c r="D486" s="105"/>
      <c r="E486" s="105"/>
      <c r="F486" s="105"/>
      <c r="G486" s="105"/>
      <c r="H486" s="105"/>
      <c r="I486" s="105"/>
      <c r="J486" s="105"/>
      <c r="K486" s="105"/>
      <c r="L486" s="105"/>
      <c r="M486" s="109"/>
      <c r="N486" s="105"/>
      <c r="O486" s="105"/>
      <c r="P486" s="105"/>
      <c r="Q486" s="105"/>
      <c r="R486" s="105"/>
      <c r="S486" s="105"/>
    </row>
    <row r="487" spans="2:19" s="104" customFormat="1" ht="15" customHeight="1" x14ac:dyDescent="0.2">
      <c r="B487" s="105"/>
      <c r="C487" s="99"/>
      <c r="D487" s="105"/>
      <c r="E487" s="105"/>
      <c r="F487" s="105"/>
      <c r="G487" s="105"/>
      <c r="H487" s="105"/>
      <c r="I487" s="105"/>
      <c r="J487" s="105"/>
      <c r="K487" s="105"/>
      <c r="L487" s="105"/>
      <c r="M487" s="109"/>
      <c r="N487" s="105"/>
      <c r="O487" s="105"/>
      <c r="P487" s="105"/>
      <c r="Q487" s="105"/>
      <c r="R487" s="105"/>
      <c r="S487" s="105"/>
    </row>
    <row r="488" spans="2:19" s="104" customFormat="1" ht="15" customHeight="1" x14ac:dyDescent="0.2">
      <c r="B488" s="105"/>
      <c r="C488" s="99"/>
      <c r="D488" s="105"/>
      <c r="E488" s="105"/>
      <c r="F488" s="105"/>
      <c r="G488" s="105"/>
      <c r="H488" s="105"/>
      <c r="I488" s="105"/>
      <c r="J488" s="105"/>
      <c r="K488" s="105"/>
      <c r="L488" s="105"/>
      <c r="M488" s="109"/>
      <c r="N488" s="105"/>
      <c r="O488" s="105"/>
      <c r="P488" s="105"/>
      <c r="Q488" s="105"/>
      <c r="R488" s="105"/>
      <c r="S488" s="105"/>
    </row>
    <row r="489" spans="2:19" s="104" customFormat="1" ht="15" customHeight="1" x14ac:dyDescent="0.2">
      <c r="B489" s="105"/>
      <c r="C489" s="99"/>
      <c r="D489" s="105"/>
      <c r="E489" s="105"/>
      <c r="F489" s="105"/>
      <c r="G489" s="105"/>
      <c r="H489" s="105"/>
      <c r="I489" s="105"/>
      <c r="J489" s="105"/>
      <c r="K489" s="105"/>
      <c r="L489" s="105"/>
      <c r="M489" s="109"/>
      <c r="N489" s="105"/>
      <c r="O489" s="105"/>
      <c r="P489" s="105"/>
      <c r="Q489" s="105"/>
      <c r="R489" s="105"/>
      <c r="S489" s="105"/>
    </row>
    <row r="490" spans="2:19" s="104" customFormat="1" ht="15" customHeight="1" x14ac:dyDescent="0.2">
      <c r="B490" s="105"/>
      <c r="C490" s="99"/>
      <c r="D490" s="105"/>
      <c r="E490" s="105"/>
      <c r="F490" s="105"/>
      <c r="G490" s="105"/>
      <c r="H490" s="105"/>
      <c r="I490" s="105"/>
      <c r="J490" s="105"/>
      <c r="K490" s="105"/>
      <c r="L490" s="105"/>
      <c r="M490" s="109"/>
      <c r="N490" s="105"/>
      <c r="O490" s="105"/>
      <c r="P490" s="105"/>
      <c r="Q490" s="105"/>
      <c r="R490" s="105"/>
      <c r="S490" s="105"/>
    </row>
    <row r="491" spans="2:19" s="104" customFormat="1" ht="15" customHeight="1" x14ac:dyDescent="0.2">
      <c r="B491" s="105"/>
      <c r="C491" s="99"/>
      <c r="D491" s="105"/>
      <c r="E491" s="105"/>
      <c r="F491" s="105"/>
      <c r="G491" s="105"/>
      <c r="H491" s="105"/>
      <c r="I491" s="105"/>
      <c r="J491" s="105"/>
      <c r="K491" s="105"/>
      <c r="L491" s="105"/>
      <c r="M491" s="109"/>
      <c r="N491" s="105"/>
      <c r="O491" s="105"/>
      <c r="P491" s="105"/>
      <c r="Q491" s="105"/>
      <c r="R491" s="105"/>
      <c r="S491" s="105"/>
    </row>
    <row r="492" spans="2:19" s="104" customFormat="1" ht="15" customHeight="1" x14ac:dyDescent="0.2">
      <c r="B492" s="105"/>
      <c r="C492" s="99"/>
      <c r="D492" s="105"/>
      <c r="E492" s="105"/>
      <c r="F492" s="105"/>
      <c r="G492" s="105"/>
      <c r="H492" s="105"/>
      <c r="I492" s="105"/>
      <c r="J492" s="105"/>
      <c r="K492" s="105"/>
      <c r="L492" s="105"/>
      <c r="M492" s="109"/>
      <c r="N492" s="105"/>
      <c r="O492" s="105"/>
      <c r="P492" s="105"/>
      <c r="Q492" s="105"/>
      <c r="R492" s="105"/>
      <c r="S492" s="105"/>
    </row>
    <row r="493" spans="2:19" s="104" customFormat="1" ht="15" customHeight="1" x14ac:dyDescent="0.2">
      <c r="B493" s="105"/>
      <c r="C493" s="99"/>
      <c r="D493" s="105"/>
      <c r="E493" s="105"/>
      <c r="F493" s="105"/>
      <c r="G493" s="105"/>
      <c r="H493" s="105"/>
      <c r="I493" s="105"/>
      <c r="J493" s="105"/>
      <c r="K493" s="105"/>
      <c r="L493" s="105"/>
      <c r="M493" s="109"/>
      <c r="N493" s="105"/>
      <c r="O493" s="105"/>
      <c r="P493" s="105"/>
      <c r="Q493" s="105"/>
      <c r="R493" s="105"/>
      <c r="S493" s="105"/>
    </row>
    <row r="494" spans="2:19" s="104" customFormat="1" ht="15" customHeight="1" x14ac:dyDescent="0.2">
      <c r="B494" s="105"/>
      <c r="C494" s="99"/>
      <c r="D494" s="105"/>
      <c r="E494" s="105"/>
      <c r="F494" s="105"/>
      <c r="G494" s="105"/>
      <c r="H494" s="105"/>
      <c r="I494" s="105"/>
      <c r="J494" s="105"/>
      <c r="K494" s="105"/>
      <c r="L494" s="105"/>
      <c r="M494" s="109"/>
      <c r="N494" s="105"/>
      <c r="O494" s="105"/>
      <c r="P494" s="105"/>
      <c r="Q494" s="105"/>
      <c r="R494" s="105"/>
      <c r="S494" s="105"/>
    </row>
    <row r="495" spans="2:19" s="104" customFormat="1" ht="15" customHeight="1" x14ac:dyDescent="0.2">
      <c r="B495" s="105"/>
      <c r="C495" s="99"/>
      <c r="D495" s="105"/>
      <c r="E495" s="105"/>
      <c r="F495" s="105"/>
      <c r="G495" s="105"/>
      <c r="H495" s="105"/>
      <c r="I495" s="105"/>
      <c r="J495" s="105"/>
      <c r="K495" s="105"/>
      <c r="L495" s="105"/>
      <c r="M495" s="109"/>
      <c r="N495" s="105"/>
      <c r="O495" s="105"/>
      <c r="P495" s="105"/>
      <c r="Q495" s="105"/>
      <c r="R495" s="105"/>
      <c r="S495" s="105"/>
    </row>
    <row r="496" spans="2:19" s="104" customFormat="1" ht="15" customHeight="1" x14ac:dyDescent="0.2">
      <c r="B496" s="105"/>
      <c r="C496" s="99"/>
      <c r="D496" s="105"/>
      <c r="E496" s="105"/>
      <c r="F496" s="105"/>
      <c r="G496" s="105"/>
      <c r="H496" s="105"/>
      <c r="I496" s="105"/>
      <c r="J496" s="105"/>
      <c r="K496" s="105"/>
      <c r="L496" s="105"/>
      <c r="M496" s="109"/>
      <c r="N496" s="105"/>
      <c r="O496" s="105"/>
      <c r="P496" s="105"/>
      <c r="Q496" s="105"/>
      <c r="R496" s="105"/>
      <c r="S496" s="105"/>
    </row>
    <row r="497" spans="2:19" s="104" customFormat="1" ht="15" customHeight="1" x14ac:dyDescent="0.2">
      <c r="B497" s="105"/>
      <c r="C497" s="99"/>
      <c r="D497" s="105"/>
      <c r="E497" s="105"/>
      <c r="F497" s="105"/>
      <c r="G497" s="105"/>
      <c r="H497" s="105"/>
      <c r="I497" s="105"/>
      <c r="J497" s="105"/>
      <c r="K497" s="105"/>
      <c r="L497" s="105"/>
      <c r="M497" s="109"/>
      <c r="N497" s="105"/>
      <c r="O497" s="105"/>
      <c r="P497" s="105"/>
      <c r="Q497" s="105"/>
      <c r="R497" s="105"/>
      <c r="S497" s="105"/>
    </row>
    <row r="498" spans="2:19" s="104" customFormat="1" ht="15" customHeight="1" x14ac:dyDescent="0.2">
      <c r="B498" s="105"/>
      <c r="C498" s="99"/>
      <c r="D498" s="105"/>
      <c r="E498" s="105"/>
      <c r="F498" s="105"/>
      <c r="G498" s="105"/>
      <c r="H498" s="105"/>
      <c r="I498" s="105"/>
      <c r="J498" s="105"/>
      <c r="K498" s="105"/>
      <c r="L498" s="105"/>
      <c r="M498" s="109"/>
      <c r="N498" s="105"/>
      <c r="O498" s="105"/>
      <c r="P498" s="105"/>
      <c r="Q498" s="105"/>
      <c r="R498" s="105"/>
      <c r="S498" s="105"/>
    </row>
    <row r="499" spans="2:19" s="104" customFormat="1" ht="15" customHeight="1" x14ac:dyDescent="0.2">
      <c r="B499" s="105"/>
      <c r="C499" s="99"/>
      <c r="D499" s="105"/>
      <c r="E499" s="105"/>
      <c r="F499" s="105"/>
      <c r="G499" s="105"/>
      <c r="H499" s="105"/>
      <c r="I499" s="105"/>
      <c r="J499" s="105"/>
      <c r="K499" s="105"/>
      <c r="L499" s="105"/>
      <c r="M499" s="109"/>
      <c r="N499" s="105"/>
      <c r="O499" s="105"/>
      <c r="P499" s="105"/>
      <c r="Q499" s="105"/>
      <c r="R499" s="105"/>
      <c r="S499" s="105"/>
    </row>
    <row r="500" spans="2:19" s="104" customFormat="1" ht="15" customHeight="1" x14ac:dyDescent="0.2">
      <c r="B500" s="105"/>
      <c r="C500" s="99"/>
      <c r="D500" s="105"/>
      <c r="E500" s="105"/>
      <c r="F500" s="105"/>
      <c r="G500" s="105"/>
      <c r="H500" s="105"/>
      <c r="I500" s="105"/>
      <c r="J500" s="105"/>
      <c r="K500" s="105"/>
      <c r="L500" s="105"/>
      <c r="M500" s="109"/>
      <c r="N500" s="105"/>
      <c r="O500" s="105"/>
      <c r="P500" s="105"/>
      <c r="Q500" s="105"/>
      <c r="R500" s="105"/>
      <c r="S500" s="105"/>
    </row>
    <row r="501" spans="2:19" s="104" customFormat="1" ht="15" customHeight="1" x14ac:dyDescent="0.2">
      <c r="B501" s="105"/>
      <c r="C501" s="99"/>
      <c r="D501" s="105"/>
      <c r="E501" s="105"/>
      <c r="F501" s="105"/>
      <c r="G501" s="105"/>
      <c r="H501" s="105"/>
      <c r="I501" s="105"/>
      <c r="J501" s="105"/>
      <c r="K501" s="105"/>
      <c r="L501" s="105"/>
      <c r="M501" s="109"/>
      <c r="N501" s="105"/>
      <c r="O501" s="105"/>
      <c r="P501" s="105"/>
      <c r="Q501" s="105"/>
      <c r="R501" s="105"/>
      <c r="S501" s="105"/>
    </row>
    <row r="502" spans="2:19" s="104" customFormat="1" ht="15" customHeight="1" x14ac:dyDescent="0.2">
      <c r="B502" s="105"/>
      <c r="C502" s="99"/>
      <c r="D502" s="105"/>
      <c r="E502" s="105"/>
      <c r="F502" s="105"/>
      <c r="G502" s="105"/>
      <c r="H502" s="105"/>
      <c r="I502" s="105"/>
      <c r="J502" s="105"/>
      <c r="K502" s="105"/>
      <c r="L502" s="105"/>
      <c r="M502" s="109"/>
      <c r="N502" s="105"/>
      <c r="O502" s="105"/>
      <c r="P502" s="105"/>
      <c r="Q502" s="105"/>
      <c r="R502" s="105"/>
      <c r="S502" s="105"/>
    </row>
    <row r="503" spans="2:19" s="104" customFormat="1" ht="15" customHeight="1" x14ac:dyDescent="0.2">
      <c r="B503" s="105"/>
      <c r="C503" s="99"/>
      <c r="D503" s="105"/>
      <c r="E503" s="105"/>
      <c r="F503" s="105"/>
      <c r="G503" s="105"/>
      <c r="H503" s="105"/>
      <c r="I503" s="105"/>
      <c r="J503" s="105"/>
      <c r="K503" s="105"/>
      <c r="L503" s="105"/>
      <c r="M503" s="109"/>
      <c r="N503" s="105"/>
      <c r="O503" s="105"/>
      <c r="P503" s="105"/>
      <c r="Q503" s="105"/>
      <c r="R503" s="105"/>
      <c r="S503" s="105"/>
    </row>
    <row r="504" spans="2:19" s="104" customFormat="1" ht="15" customHeight="1" x14ac:dyDescent="0.2">
      <c r="B504" s="105"/>
      <c r="C504" s="99"/>
      <c r="D504" s="105"/>
      <c r="E504" s="105"/>
      <c r="F504" s="105"/>
      <c r="G504" s="105"/>
      <c r="H504" s="105"/>
      <c r="I504" s="105"/>
      <c r="J504" s="105"/>
      <c r="K504" s="105"/>
      <c r="L504" s="105"/>
      <c r="M504" s="109"/>
      <c r="N504" s="105"/>
      <c r="O504" s="105"/>
      <c r="P504" s="105"/>
      <c r="Q504" s="105"/>
      <c r="R504" s="105"/>
      <c r="S504" s="105"/>
    </row>
    <row r="505" spans="2:19" s="104" customFormat="1" ht="15" customHeight="1" x14ac:dyDescent="0.2">
      <c r="B505" s="105"/>
      <c r="C505" s="99"/>
      <c r="D505" s="105"/>
      <c r="E505" s="105"/>
      <c r="F505" s="105"/>
      <c r="G505" s="105"/>
      <c r="H505" s="105"/>
      <c r="I505" s="105"/>
      <c r="J505" s="105"/>
      <c r="K505" s="105"/>
      <c r="L505" s="105"/>
      <c r="M505" s="109"/>
      <c r="N505" s="105"/>
      <c r="O505" s="105"/>
      <c r="P505" s="105"/>
      <c r="Q505" s="105"/>
      <c r="R505" s="105"/>
      <c r="S505" s="105"/>
    </row>
    <row r="506" spans="2:19" s="104" customFormat="1" ht="15" customHeight="1" x14ac:dyDescent="0.2">
      <c r="B506" s="105"/>
      <c r="C506" s="99"/>
      <c r="D506" s="105"/>
      <c r="E506" s="105"/>
      <c r="F506" s="105"/>
      <c r="G506" s="105"/>
      <c r="H506" s="105"/>
      <c r="I506" s="105"/>
      <c r="J506" s="105"/>
      <c r="K506" s="105"/>
      <c r="L506" s="105"/>
      <c r="M506" s="109"/>
      <c r="N506" s="105"/>
      <c r="O506" s="105"/>
      <c r="P506" s="105"/>
      <c r="Q506" s="105"/>
      <c r="R506" s="105"/>
      <c r="S506" s="105"/>
    </row>
    <row r="507" spans="2:19" s="104" customFormat="1" ht="15" customHeight="1" x14ac:dyDescent="0.2">
      <c r="B507" s="105"/>
      <c r="C507" s="99"/>
      <c r="D507" s="105"/>
      <c r="E507" s="105"/>
      <c r="F507" s="105"/>
      <c r="G507" s="105"/>
      <c r="H507" s="105"/>
      <c r="I507" s="105"/>
      <c r="J507" s="105"/>
      <c r="K507" s="105"/>
      <c r="L507" s="105"/>
      <c r="M507" s="109"/>
      <c r="N507" s="105"/>
      <c r="O507" s="105"/>
      <c r="P507" s="105"/>
      <c r="Q507" s="105"/>
      <c r="R507" s="105"/>
      <c r="S507" s="105"/>
    </row>
    <row r="508" spans="2:19" s="104" customFormat="1" ht="15" customHeight="1" x14ac:dyDescent="0.2">
      <c r="B508" s="105"/>
      <c r="C508" s="99"/>
      <c r="D508" s="105"/>
      <c r="E508" s="105"/>
      <c r="F508" s="105"/>
      <c r="G508" s="105"/>
      <c r="H508" s="105"/>
      <c r="I508" s="105"/>
      <c r="J508" s="105"/>
      <c r="K508" s="105"/>
      <c r="L508" s="105"/>
      <c r="M508" s="109"/>
      <c r="N508" s="105"/>
      <c r="O508" s="105"/>
      <c r="P508" s="105"/>
      <c r="Q508" s="105"/>
      <c r="R508" s="105"/>
      <c r="S508" s="105"/>
    </row>
    <row r="509" spans="2:19" s="104" customFormat="1" ht="15" customHeight="1" x14ac:dyDescent="0.2">
      <c r="B509" s="105"/>
      <c r="C509" s="99"/>
      <c r="D509" s="105"/>
      <c r="E509" s="105"/>
      <c r="F509" s="105"/>
      <c r="G509" s="105"/>
      <c r="H509" s="105"/>
      <c r="I509" s="105"/>
      <c r="J509" s="105"/>
      <c r="K509" s="105"/>
      <c r="L509" s="105"/>
      <c r="M509" s="109"/>
      <c r="N509" s="105"/>
      <c r="O509" s="105"/>
      <c r="P509" s="105"/>
      <c r="Q509" s="105"/>
      <c r="R509" s="105"/>
      <c r="S509" s="105"/>
    </row>
    <row r="510" spans="2:19" s="104" customFormat="1" ht="15" customHeight="1" x14ac:dyDescent="0.2">
      <c r="B510" s="105"/>
      <c r="C510" s="99"/>
      <c r="D510" s="105"/>
      <c r="E510" s="105"/>
      <c r="F510" s="105"/>
      <c r="G510" s="105"/>
      <c r="H510" s="105"/>
      <c r="I510" s="105"/>
      <c r="J510" s="105"/>
      <c r="K510" s="105"/>
      <c r="L510" s="105"/>
      <c r="M510" s="109"/>
      <c r="N510" s="105"/>
      <c r="O510" s="105"/>
      <c r="P510" s="105"/>
      <c r="Q510" s="105"/>
      <c r="R510" s="105"/>
      <c r="S510" s="105"/>
    </row>
    <row r="511" spans="2:19" s="104" customFormat="1" ht="15" customHeight="1" x14ac:dyDescent="0.2">
      <c r="B511" s="105"/>
      <c r="C511" s="99"/>
      <c r="D511" s="105"/>
      <c r="E511" s="105"/>
      <c r="F511" s="105"/>
      <c r="G511" s="105"/>
      <c r="H511" s="105"/>
      <c r="I511" s="105"/>
      <c r="J511" s="105"/>
      <c r="K511" s="105"/>
      <c r="L511" s="105"/>
      <c r="M511" s="109"/>
      <c r="N511" s="105"/>
      <c r="O511" s="105"/>
      <c r="P511" s="105"/>
      <c r="Q511" s="105"/>
      <c r="R511" s="105"/>
      <c r="S511" s="105"/>
    </row>
    <row r="512" spans="2:19" s="104" customFormat="1" ht="15" customHeight="1" x14ac:dyDescent="0.2">
      <c r="B512" s="105"/>
      <c r="C512" s="99"/>
      <c r="D512" s="105"/>
      <c r="E512" s="105"/>
      <c r="F512" s="105"/>
      <c r="G512" s="105"/>
      <c r="H512" s="105"/>
      <c r="I512" s="105"/>
      <c r="J512" s="105"/>
      <c r="K512" s="105"/>
      <c r="L512" s="105"/>
      <c r="M512" s="109"/>
      <c r="N512" s="105"/>
      <c r="O512" s="105"/>
      <c r="P512" s="105"/>
      <c r="Q512" s="105"/>
      <c r="R512" s="105"/>
      <c r="S512" s="105"/>
    </row>
    <row r="513" spans="2:19" s="104" customFormat="1" ht="15" customHeight="1" x14ac:dyDescent="0.2">
      <c r="B513" s="105"/>
      <c r="C513" s="99"/>
      <c r="D513" s="105"/>
      <c r="E513" s="105"/>
      <c r="F513" s="105"/>
      <c r="G513" s="105"/>
      <c r="H513" s="105"/>
      <c r="I513" s="105"/>
      <c r="J513" s="105"/>
      <c r="K513" s="105"/>
      <c r="L513" s="105"/>
      <c r="M513" s="109"/>
      <c r="N513" s="105"/>
      <c r="O513" s="105"/>
      <c r="P513" s="105"/>
      <c r="Q513" s="105"/>
      <c r="R513" s="105"/>
      <c r="S513" s="105"/>
    </row>
    <row r="514" spans="2:19" s="104" customFormat="1" ht="15" customHeight="1" x14ac:dyDescent="0.2">
      <c r="B514" s="105"/>
      <c r="C514" s="99"/>
      <c r="D514" s="105"/>
      <c r="E514" s="105"/>
      <c r="F514" s="105"/>
      <c r="G514" s="105"/>
      <c r="H514" s="105"/>
      <c r="I514" s="105"/>
      <c r="J514" s="105"/>
      <c r="K514" s="105"/>
      <c r="L514" s="105"/>
      <c r="M514" s="109"/>
      <c r="N514" s="105"/>
      <c r="O514" s="105"/>
      <c r="P514" s="105"/>
      <c r="Q514" s="105"/>
      <c r="R514" s="105"/>
      <c r="S514" s="105"/>
    </row>
    <row r="515" spans="2:19" s="104" customFormat="1" ht="15" customHeight="1" x14ac:dyDescent="0.2">
      <c r="B515" s="105"/>
      <c r="C515" s="99"/>
      <c r="D515" s="105"/>
      <c r="E515" s="105"/>
      <c r="F515" s="105"/>
      <c r="G515" s="105"/>
      <c r="H515" s="105"/>
      <c r="I515" s="105"/>
      <c r="J515" s="105"/>
      <c r="K515" s="105"/>
      <c r="L515" s="105"/>
      <c r="M515" s="109"/>
      <c r="N515" s="105"/>
      <c r="O515" s="105"/>
      <c r="P515" s="105"/>
      <c r="Q515" s="105"/>
      <c r="R515" s="105"/>
      <c r="S515" s="105"/>
    </row>
    <row r="516" spans="2:19" s="104" customFormat="1" ht="15" customHeight="1" x14ac:dyDescent="0.2">
      <c r="B516" s="105"/>
      <c r="C516" s="99"/>
      <c r="D516" s="105"/>
      <c r="E516" s="105"/>
      <c r="F516" s="105"/>
      <c r="G516" s="105"/>
      <c r="H516" s="105"/>
      <c r="I516" s="105"/>
      <c r="J516" s="105"/>
      <c r="K516" s="105"/>
      <c r="L516" s="105"/>
      <c r="M516" s="109"/>
      <c r="N516" s="105"/>
      <c r="O516" s="105"/>
      <c r="P516" s="105"/>
      <c r="Q516" s="105"/>
      <c r="R516" s="105"/>
      <c r="S516" s="105"/>
    </row>
    <row r="517" spans="2:19" s="104" customFormat="1" ht="15" customHeight="1" x14ac:dyDescent="0.2">
      <c r="B517" s="105"/>
      <c r="C517" s="99"/>
      <c r="D517" s="105"/>
      <c r="E517" s="105"/>
      <c r="F517" s="105"/>
      <c r="G517" s="105"/>
      <c r="H517" s="105"/>
      <c r="I517" s="105"/>
      <c r="J517" s="105"/>
      <c r="K517" s="105"/>
      <c r="L517" s="105"/>
      <c r="M517" s="109"/>
      <c r="N517" s="105"/>
      <c r="O517" s="105"/>
      <c r="P517" s="105"/>
      <c r="Q517" s="105"/>
      <c r="R517" s="105"/>
      <c r="S517" s="105"/>
    </row>
    <row r="518" spans="2:19" s="104" customFormat="1" ht="15" customHeight="1" x14ac:dyDescent="0.2">
      <c r="B518" s="105"/>
      <c r="C518" s="99"/>
      <c r="D518" s="105"/>
      <c r="E518" s="105"/>
      <c r="F518" s="105"/>
      <c r="G518" s="105"/>
      <c r="H518" s="105"/>
      <c r="I518" s="105"/>
      <c r="J518" s="105"/>
      <c r="K518" s="105"/>
      <c r="L518" s="105"/>
      <c r="M518" s="109"/>
      <c r="N518" s="105"/>
      <c r="O518" s="105"/>
      <c r="P518" s="105"/>
      <c r="Q518" s="105"/>
      <c r="R518" s="105"/>
      <c r="S518" s="105"/>
    </row>
    <row r="519" spans="2:19" s="104" customFormat="1" ht="15" customHeight="1" x14ac:dyDescent="0.2">
      <c r="B519" s="105"/>
      <c r="C519" s="99"/>
      <c r="D519" s="105"/>
      <c r="E519" s="105"/>
      <c r="F519" s="105"/>
      <c r="G519" s="105"/>
      <c r="H519" s="105"/>
      <c r="I519" s="105"/>
      <c r="J519" s="105"/>
      <c r="K519" s="105"/>
      <c r="L519" s="105"/>
      <c r="M519" s="109"/>
      <c r="N519" s="105"/>
      <c r="O519" s="105"/>
      <c r="P519" s="105"/>
      <c r="Q519" s="105"/>
      <c r="R519" s="105"/>
      <c r="S519" s="105"/>
    </row>
    <row r="520" spans="2:19" s="104" customFormat="1" ht="15" customHeight="1" x14ac:dyDescent="0.2">
      <c r="B520" s="105"/>
      <c r="C520" s="99"/>
      <c r="D520" s="105"/>
      <c r="E520" s="105"/>
      <c r="F520" s="105"/>
      <c r="G520" s="105"/>
      <c r="H520" s="105"/>
      <c r="I520" s="105"/>
      <c r="J520" s="105"/>
      <c r="K520" s="105"/>
      <c r="L520" s="105"/>
      <c r="M520" s="109"/>
      <c r="N520" s="105"/>
      <c r="O520" s="105"/>
      <c r="P520" s="105"/>
      <c r="Q520" s="105"/>
      <c r="R520" s="105"/>
      <c r="S520" s="105"/>
    </row>
    <row r="521" spans="2:19" s="104" customFormat="1" ht="15" customHeight="1" x14ac:dyDescent="0.2">
      <c r="B521" s="105"/>
      <c r="C521" s="99"/>
      <c r="D521" s="105"/>
      <c r="E521" s="105"/>
      <c r="F521" s="105"/>
      <c r="G521" s="105"/>
      <c r="H521" s="105"/>
      <c r="I521" s="105"/>
      <c r="J521" s="105"/>
      <c r="K521" s="105"/>
      <c r="L521" s="105"/>
      <c r="M521" s="109"/>
      <c r="N521" s="105"/>
      <c r="O521" s="105"/>
      <c r="P521" s="105"/>
      <c r="Q521" s="105"/>
      <c r="R521" s="105"/>
      <c r="S521" s="105"/>
    </row>
    <row r="522" spans="2:19" s="104" customFormat="1" ht="15" customHeight="1" x14ac:dyDescent="0.2">
      <c r="B522" s="105"/>
      <c r="C522" s="99"/>
      <c r="D522" s="105"/>
      <c r="E522" s="105"/>
      <c r="F522" s="105"/>
      <c r="G522" s="105"/>
      <c r="H522" s="105"/>
      <c r="I522" s="105"/>
      <c r="J522" s="105"/>
      <c r="K522" s="105"/>
      <c r="L522" s="105"/>
      <c r="M522" s="109"/>
      <c r="N522" s="105"/>
      <c r="O522" s="105"/>
      <c r="P522" s="105"/>
      <c r="Q522" s="105"/>
      <c r="R522" s="105"/>
      <c r="S522" s="105"/>
    </row>
    <row r="523" spans="2:19" s="104" customFormat="1" ht="15" customHeight="1" x14ac:dyDescent="0.2">
      <c r="B523" s="105"/>
      <c r="C523" s="99"/>
      <c r="D523" s="105"/>
      <c r="E523" s="105"/>
      <c r="F523" s="105"/>
      <c r="G523" s="105"/>
      <c r="H523" s="105"/>
      <c r="I523" s="105"/>
      <c r="J523" s="105"/>
      <c r="K523" s="105"/>
      <c r="L523" s="105"/>
      <c r="M523" s="109"/>
      <c r="N523" s="105"/>
      <c r="O523" s="105"/>
      <c r="P523" s="105"/>
      <c r="Q523" s="105"/>
      <c r="R523" s="105"/>
      <c r="S523" s="105"/>
    </row>
    <row r="524" spans="2:19" s="104" customFormat="1" ht="15" customHeight="1" x14ac:dyDescent="0.2">
      <c r="B524" s="105"/>
      <c r="C524" s="99"/>
      <c r="D524" s="105"/>
      <c r="E524" s="105"/>
      <c r="F524" s="105"/>
      <c r="G524" s="105"/>
      <c r="H524" s="105"/>
      <c r="I524" s="105"/>
      <c r="J524" s="105"/>
      <c r="K524" s="105"/>
      <c r="L524" s="105"/>
      <c r="M524" s="109"/>
      <c r="N524" s="105"/>
      <c r="O524" s="105"/>
      <c r="P524" s="105"/>
      <c r="Q524" s="105"/>
      <c r="R524" s="105"/>
      <c r="S524" s="105"/>
    </row>
    <row r="525" spans="2:19" s="104" customFormat="1" ht="15" customHeight="1" x14ac:dyDescent="0.2">
      <c r="B525" s="105"/>
      <c r="C525" s="99"/>
      <c r="D525" s="105"/>
      <c r="E525" s="105"/>
      <c r="F525" s="105"/>
      <c r="G525" s="105"/>
      <c r="H525" s="105"/>
      <c r="I525" s="105"/>
      <c r="J525" s="105"/>
      <c r="K525" s="105"/>
      <c r="L525" s="105"/>
      <c r="M525" s="109"/>
      <c r="N525" s="105"/>
      <c r="O525" s="105"/>
      <c r="P525" s="105"/>
      <c r="Q525" s="105"/>
      <c r="R525" s="105"/>
      <c r="S525" s="105"/>
    </row>
    <row r="526" spans="2:19" s="104" customFormat="1" ht="15" customHeight="1" x14ac:dyDescent="0.2">
      <c r="B526" s="105"/>
      <c r="C526" s="99"/>
      <c r="D526" s="105"/>
      <c r="E526" s="105"/>
      <c r="F526" s="105"/>
      <c r="G526" s="105"/>
      <c r="H526" s="105"/>
      <c r="I526" s="105"/>
      <c r="J526" s="105"/>
      <c r="K526" s="105"/>
      <c r="L526" s="105"/>
      <c r="M526" s="109"/>
      <c r="N526" s="105"/>
      <c r="O526" s="105"/>
      <c r="P526" s="105"/>
      <c r="Q526" s="105"/>
      <c r="R526" s="105"/>
      <c r="S526" s="105"/>
    </row>
    <row r="527" spans="2:19" s="104" customFormat="1" ht="15" customHeight="1" x14ac:dyDescent="0.2">
      <c r="B527" s="105"/>
      <c r="C527" s="99"/>
      <c r="D527" s="105"/>
      <c r="E527" s="105"/>
      <c r="F527" s="105"/>
      <c r="G527" s="105"/>
      <c r="H527" s="105"/>
      <c r="I527" s="105"/>
      <c r="J527" s="105"/>
      <c r="K527" s="105"/>
      <c r="L527" s="105"/>
      <c r="M527" s="109"/>
      <c r="N527" s="105"/>
      <c r="O527" s="105"/>
      <c r="P527" s="105"/>
      <c r="Q527" s="105"/>
      <c r="R527" s="105"/>
      <c r="S527" s="105"/>
    </row>
    <row r="528" spans="2:19" s="104" customFormat="1" ht="15" customHeight="1" x14ac:dyDescent="0.2">
      <c r="B528" s="105"/>
      <c r="C528" s="99"/>
      <c r="D528" s="105"/>
      <c r="E528" s="105"/>
      <c r="F528" s="105"/>
      <c r="G528" s="105"/>
      <c r="H528" s="105"/>
      <c r="I528" s="105"/>
      <c r="J528" s="105"/>
      <c r="K528" s="105"/>
      <c r="L528" s="105"/>
      <c r="M528" s="109"/>
      <c r="N528" s="105"/>
      <c r="O528" s="105"/>
      <c r="P528" s="105"/>
      <c r="Q528" s="105"/>
      <c r="R528" s="105"/>
      <c r="S528" s="105"/>
    </row>
    <row r="529" spans="2:19" s="104" customFormat="1" ht="15" customHeight="1" x14ac:dyDescent="0.2">
      <c r="B529" s="105"/>
      <c r="C529" s="99"/>
      <c r="D529" s="105"/>
      <c r="E529" s="105"/>
      <c r="F529" s="105"/>
      <c r="G529" s="105"/>
      <c r="H529" s="105"/>
      <c r="I529" s="105"/>
      <c r="J529" s="105"/>
      <c r="K529" s="105"/>
      <c r="L529" s="105"/>
      <c r="M529" s="109"/>
      <c r="N529" s="105"/>
      <c r="O529" s="105"/>
      <c r="P529" s="105"/>
      <c r="Q529" s="105"/>
      <c r="R529" s="105"/>
      <c r="S529" s="105"/>
    </row>
    <row r="530" spans="2:19" s="104" customFormat="1" ht="15" customHeight="1" x14ac:dyDescent="0.2">
      <c r="B530" s="105"/>
      <c r="C530" s="99"/>
      <c r="D530" s="105"/>
      <c r="E530" s="105"/>
      <c r="F530" s="105"/>
      <c r="G530" s="105"/>
      <c r="H530" s="105"/>
      <c r="I530" s="105"/>
      <c r="J530" s="105"/>
      <c r="K530" s="105"/>
      <c r="L530" s="105"/>
      <c r="M530" s="109"/>
      <c r="N530" s="105"/>
      <c r="O530" s="105"/>
      <c r="P530" s="105"/>
      <c r="Q530" s="105"/>
      <c r="R530" s="105"/>
      <c r="S530" s="105"/>
    </row>
    <row r="531" spans="2:19" s="104" customFormat="1" ht="15" customHeight="1" x14ac:dyDescent="0.2">
      <c r="B531" s="105"/>
      <c r="C531" s="99"/>
      <c r="D531" s="105"/>
      <c r="E531" s="105"/>
      <c r="F531" s="105"/>
      <c r="G531" s="105"/>
      <c r="H531" s="105"/>
      <c r="I531" s="105"/>
      <c r="J531" s="105"/>
      <c r="K531" s="105"/>
      <c r="L531" s="105"/>
      <c r="M531" s="109"/>
      <c r="N531" s="105"/>
      <c r="O531" s="105"/>
      <c r="P531" s="105"/>
      <c r="Q531" s="105"/>
      <c r="R531" s="105"/>
      <c r="S531" s="105"/>
    </row>
    <row r="532" spans="2:19" s="104" customFormat="1" ht="15" customHeight="1" x14ac:dyDescent="0.2">
      <c r="B532" s="105"/>
      <c r="C532" s="99"/>
      <c r="D532" s="105"/>
      <c r="E532" s="105"/>
      <c r="F532" s="105"/>
      <c r="G532" s="105"/>
      <c r="H532" s="105"/>
      <c r="I532" s="105"/>
      <c r="J532" s="105"/>
      <c r="K532" s="105"/>
      <c r="L532" s="105"/>
      <c r="M532" s="109"/>
      <c r="N532" s="105"/>
      <c r="O532" s="105"/>
      <c r="P532" s="105"/>
      <c r="Q532" s="105"/>
      <c r="R532" s="105"/>
      <c r="S532" s="105"/>
    </row>
    <row r="533" spans="2:19" s="104" customFormat="1" ht="15" customHeight="1" x14ac:dyDescent="0.2">
      <c r="B533" s="105"/>
      <c r="C533" s="99"/>
      <c r="D533" s="105"/>
      <c r="E533" s="105"/>
      <c r="F533" s="105"/>
      <c r="G533" s="105"/>
      <c r="H533" s="105"/>
      <c r="I533" s="105"/>
      <c r="J533" s="105"/>
      <c r="K533" s="105"/>
      <c r="L533" s="105"/>
      <c r="M533" s="109"/>
      <c r="N533" s="105"/>
      <c r="O533" s="105"/>
      <c r="P533" s="105"/>
      <c r="Q533" s="105"/>
      <c r="R533" s="105"/>
      <c r="S533" s="105"/>
    </row>
    <row r="534" spans="2:19" s="104" customFormat="1" ht="15" customHeight="1" x14ac:dyDescent="0.2">
      <c r="B534" s="105"/>
      <c r="C534" s="99"/>
      <c r="D534" s="105"/>
      <c r="E534" s="105"/>
      <c r="F534" s="105"/>
      <c r="G534" s="105"/>
      <c r="H534" s="105"/>
      <c r="I534" s="105"/>
      <c r="J534" s="105"/>
      <c r="K534" s="105"/>
      <c r="L534" s="105"/>
      <c r="M534" s="109"/>
      <c r="N534" s="105"/>
      <c r="O534" s="105"/>
      <c r="P534" s="105"/>
      <c r="Q534" s="105"/>
      <c r="R534" s="105"/>
      <c r="S534" s="105"/>
    </row>
    <row r="535" spans="2:19" s="104" customFormat="1" ht="15" customHeight="1" x14ac:dyDescent="0.2">
      <c r="B535" s="105"/>
      <c r="C535" s="99"/>
      <c r="D535" s="105"/>
      <c r="E535" s="105"/>
      <c r="F535" s="105"/>
      <c r="G535" s="105"/>
      <c r="H535" s="105"/>
      <c r="I535" s="105"/>
      <c r="J535" s="105"/>
      <c r="K535" s="105"/>
      <c r="L535" s="105"/>
      <c r="M535" s="109"/>
      <c r="N535" s="105"/>
      <c r="O535" s="105"/>
      <c r="P535" s="105"/>
      <c r="Q535" s="105"/>
      <c r="R535" s="105"/>
      <c r="S535" s="105"/>
    </row>
    <row r="536" spans="2:19" s="104" customFormat="1" ht="15" customHeight="1" x14ac:dyDescent="0.2">
      <c r="B536" s="105"/>
      <c r="C536" s="99"/>
      <c r="D536" s="105"/>
      <c r="E536" s="105"/>
      <c r="F536" s="105"/>
      <c r="G536" s="105"/>
      <c r="H536" s="105"/>
      <c r="I536" s="105"/>
      <c r="J536" s="105"/>
      <c r="K536" s="105"/>
      <c r="L536" s="105"/>
      <c r="M536" s="109"/>
      <c r="N536" s="105"/>
      <c r="O536" s="105"/>
      <c r="P536" s="105"/>
      <c r="Q536" s="105"/>
      <c r="R536" s="105"/>
      <c r="S536" s="105"/>
    </row>
    <row r="537" spans="2:19" s="104" customFormat="1" ht="15" customHeight="1" x14ac:dyDescent="0.2">
      <c r="B537" s="105"/>
      <c r="C537" s="99"/>
      <c r="D537" s="105"/>
      <c r="E537" s="105"/>
      <c r="F537" s="105"/>
      <c r="G537" s="105"/>
      <c r="H537" s="105"/>
      <c r="I537" s="105"/>
      <c r="J537" s="105"/>
      <c r="K537" s="105"/>
      <c r="L537" s="105"/>
      <c r="M537" s="109"/>
      <c r="N537" s="105"/>
      <c r="O537" s="105"/>
      <c r="P537" s="105"/>
      <c r="Q537" s="105"/>
      <c r="R537" s="105"/>
      <c r="S537" s="105"/>
    </row>
    <row r="538" spans="2:19" s="104" customFormat="1" ht="15" customHeight="1" x14ac:dyDescent="0.2">
      <c r="B538" s="105"/>
      <c r="C538" s="99"/>
      <c r="D538" s="105"/>
      <c r="E538" s="105"/>
      <c r="F538" s="105"/>
      <c r="G538" s="105"/>
      <c r="H538" s="105"/>
      <c r="I538" s="105"/>
      <c r="J538" s="105"/>
      <c r="K538" s="105"/>
      <c r="L538" s="105"/>
      <c r="M538" s="109"/>
      <c r="N538" s="105"/>
      <c r="O538" s="105"/>
      <c r="P538" s="105"/>
      <c r="Q538" s="105"/>
      <c r="R538" s="105"/>
      <c r="S538" s="105"/>
    </row>
    <row r="539" spans="2:19" s="104" customFormat="1" ht="15" customHeight="1" x14ac:dyDescent="0.2">
      <c r="B539" s="105"/>
      <c r="C539" s="99"/>
      <c r="D539" s="105"/>
      <c r="E539" s="105"/>
      <c r="F539" s="105"/>
      <c r="G539" s="105"/>
      <c r="H539" s="105"/>
      <c r="I539" s="105"/>
      <c r="J539" s="105"/>
      <c r="K539" s="105"/>
      <c r="L539" s="105"/>
      <c r="M539" s="109"/>
      <c r="N539" s="105"/>
      <c r="O539" s="105"/>
      <c r="P539" s="105"/>
      <c r="Q539" s="105"/>
      <c r="R539" s="105"/>
      <c r="S539" s="105"/>
    </row>
    <row r="540" spans="2:19" s="104" customFormat="1" ht="15" customHeight="1" x14ac:dyDescent="0.2">
      <c r="B540" s="105"/>
      <c r="C540" s="99"/>
      <c r="D540" s="105"/>
      <c r="E540" s="105"/>
      <c r="F540" s="105"/>
      <c r="G540" s="105"/>
      <c r="H540" s="105"/>
      <c r="I540" s="105"/>
      <c r="J540" s="105"/>
      <c r="K540" s="105"/>
      <c r="L540" s="105"/>
      <c r="M540" s="109"/>
      <c r="N540" s="105"/>
      <c r="O540" s="105"/>
      <c r="P540" s="105"/>
      <c r="Q540" s="105"/>
      <c r="R540" s="105"/>
      <c r="S540" s="105"/>
    </row>
    <row r="541" spans="2:19" s="104" customFormat="1" ht="15" customHeight="1" x14ac:dyDescent="0.2">
      <c r="B541" s="105"/>
      <c r="C541" s="99"/>
      <c r="D541" s="105"/>
      <c r="E541" s="105"/>
      <c r="F541" s="105"/>
      <c r="G541" s="105"/>
      <c r="H541" s="105"/>
      <c r="I541" s="105"/>
      <c r="J541" s="105"/>
      <c r="K541" s="105"/>
      <c r="L541" s="105"/>
      <c r="M541" s="109"/>
      <c r="N541" s="105"/>
      <c r="O541" s="105"/>
      <c r="P541" s="105"/>
      <c r="Q541" s="105"/>
      <c r="R541" s="105"/>
      <c r="S541" s="105"/>
    </row>
    <row r="542" spans="2:19" s="104" customFormat="1" ht="15" customHeight="1" x14ac:dyDescent="0.2">
      <c r="B542" s="105"/>
      <c r="C542" s="99"/>
      <c r="D542" s="105"/>
      <c r="E542" s="105"/>
      <c r="F542" s="105"/>
      <c r="G542" s="105"/>
      <c r="H542" s="105"/>
      <c r="I542" s="105"/>
      <c r="J542" s="105"/>
      <c r="K542" s="105"/>
      <c r="L542" s="105"/>
      <c r="M542" s="109"/>
      <c r="N542" s="105"/>
      <c r="O542" s="105"/>
      <c r="P542" s="105"/>
      <c r="Q542" s="105"/>
      <c r="R542" s="105"/>
      <c r="S542" s="105"/>
    </row>
    <row r="543" spans="2:19" s="104" customFormat="1" ht="15" customHeight="1" x14ac:dyDescent="0.2">
      <c r="B543" s="105"/>
      <c r="C543" s="99"/>
      <c r="D543" s="105"/>
      <c r="E543" s="105"/>
      <c r="F543" s="105"/>
      <c r="G543" s="105"/>
      <c r="H543" s="105"/>
      <c r="I543" s="105"/>
      <c r="J543" s="105"/>
      <c r="K543" s="105"/>
      <c r="L543" s="105"/>
      <c r="M543" s="109"/>
      <c r="N543" s="105"/>
      <c r="O543" s="105"/>
      <c r="P543" s="105"/>
      <c r="Q543" s="105"/>
      <c r="R543" s="105"/>
      <c r="S543" s="105"/>
    </row>
    <row r="544" spans="2:19" s="104" customFormat="1" ht="15" customHeight="1" x14ac:dyDescent="0.2">
      <c r="B544" s="105"/>
      <c r="C544" s="99"/>
      <c r="D544" s="105"/>
      <c r="E544" s="105"/>
      <c r="F544" s="105"/>
      <c r="G544" s="105"/>
      <c r="H544" s="105"/>
      <c r="I544" s="105"/>
      <c r="J544" s="105"/>
      <c r="K544" s="105"/>
      <c r="L544" s="105"/>
      <c r="M544" s="109"/>
      <c r="N544" s="105"/>
      <c r="O544" s="105"/>
      <c r="P544" s="105"/>
      <c r="Q544" s="105"/>
      <c r="R544" s="105"/>
      <c r="S544" s="105"/>
    </row>
    <row r="545" spans="2:19" s="104" customFormat="1" ht="15" customHeight="1" x14ac:dyDescent="0.2">
      <c r="B545" s="105"/>
      <c r="C545" s="99"/>
      <c r="D545" s="105"/>
      <c r="E545" s="105"/>
      <c r="F545" s="105"/>
      <c r="G545" s="105"/>
      <c r="H545" s="105"/>
      <c r="I545" s="105"/>
      <c r="J545" s="105"/>
      <c r="K545" s="105"/>
      <c r="L545" s="105"/>
      <c r="M545" s="109"/>
      <c r="N545" s="105"/>
      <c r="O545" s="105"/>
      <c r="P545" s="105"/>
      <c r="Q545" s="105"/>
      <c r="R545" s="105"/>
      <c r="S545" s="105"/>
    </row>
    <row r="546" spans="2:19" s="104" customFormat="1" ht="15" customHeight="1" x14ac:dyDescent="0.2">
      <c r="B546" s="105"/>
      <c r="C546" s="99"/>
      <c r="D546" s="105"/>
      <c r="E546" s="105"/>
      <c r="F546" s="105"/>
      <c r="G546" s="105"/>
      <c r="H546" s="105"/>
      <c r="I546" s="105"/>
      <c r="J546" s="105"/>
      <c r="K546" s="105"/>
      <c r="L546" s="105"/>
      <c r="M546" s="109"/>
      <c r="N546" s="105"/>
      <c r="O546" s="105"/>
      <c r="P546" s="105"/>
      <c r="Q546" s="105"/>
      <c r="R546" s="105"/>
      <c r="S546" s="105"/>
    </row>
    <row r="547" spans="2:19" s="104" customFormat="1" ht="15" customHeight="1" x14ac:dyDescent="0.2">
      <c r="B547" s="105"/>
      <c r="C547" s="99"/>
      <c r="D547" s="105"/>
      <c r="E547" s="105"/>
      <c r="F547" s="105"/>
      <c r="G547" s="105"/>
      <c r="H547" s="105"/>
      <c r="I547" s="105"/>
      <c r="J547" s="105"/>
      <c r="K547" s="105"/>
      <c r="L547" s="105"/>
      <c r="M547" s="109"/>
      <c r="N547" s="105"/>
      <c r="O547" s="105"/>
      <c r="P547" s="105"/>
      <c r="Q547" s="105"/>
      <c r="R547" s="105"/>
      <c r="S547" s="105"/>
    </row>
    <row r="548" spans="2:19" s="104" customFormat="1" ht="15" customHeight="1" x14ac:dyDescent="0.2">
      <c r="B548" s="105"/>
      <c r="C548" s="99"/>
      <c r="D548" s="105"/>
      <c r="E548" s="105"/>
      <c r="F548" s="105"/>
      <c r="G548" s="105"/>
      <c r="H548" s="105"/>
      <c r="I548" s="105"/>
      <c r="J548" s="105"/>
      <c r="K548" s="105"/>
      <c r="L548" s="105"/>
      <c r="M548" s="109"/>
      <c r="N548" s="105"/>
      <c r="O548" s="105"/>
      <c r="P548" s="105"/>
      <c r="Q548" s="105"/>
      <c r="R548" s="105"/>
      <c r="S548" s="105"/>
    </row>
    <row r="549" spans="2:19" s="104" customFormat="1" ht="15" customHeight="1" x14ac:dyDescent="0.2">
      <c r="B549" s="105"/>
      <c r="C549" s="99"/>
      <c r="D549" s="105"/>
      <c r="E549" s="105"/>
      <c r="F549" s="105"/>
      <c r="G549" s="105"/>
      <c r="H549" s="105"/>
      <c r="I549" s="105"/>
      <c r="J549" s="105"/>
      <c r="K549" s="105"/>
      <c r="L549" s="105"/>
      <c r="M549" s="109"/>
      <c r="N549" s="105"/>
      <c r="O549" s="105"/>
      <c r="P549" s="105"/>
      <c r="Q549" s="105"/>
      <c r="R549" s="105"/>
      <c r="S549" s="105"/>
    </row>
    <row r="550" spans="2:19" s="104" customFormat="1" ht="15" customHeight="1" x14ac:dyDescent="0.2">
      <c r="B550" s="105"/>
      <c r="C550" s="99"/>
      <c r="D550" s="105"/>
      <c r="E550" s="105"/>
      <c r="F550" s="105"/>
      <c r="G550" s="105"/>
      <c r="H550" s="105"/>
      <c r="I550" s="105"/>
      <c r="J550" s="105"/>
      <c r="K550" s="105"/>
      <c r="L550" s="105"/>
      <c r="M550" s="109"/>
      <c r="N550" s="105"/>
      <c r="O550" s="105"/>
      <c r="P550" s="105"/>
      <c r="Q550" s="105"/>
      <c r="R550" s="105"/>
      <c r="S550" s="105"/>
    </row>
    <row r="551" spans="2:19" s="104" customFormat="1" ht="15" customHeight="1" x14ac:dyDescent="0.2">
      <c r="B551" s="105"/>
      <c r="C551" s="99"/>
      <c r="D551" s="105"/>
      <c r="E551" s="105"/>
      <c r="F551" s="105"/>
      <c r="G551" s="105"/>
      <c r="H551" s="105"/>
      <c r="I551" s="105"/>
      <c r="J551" s="105"/>
      <c r="K551" s="105"/>
      <c r="L551" s="105"/>
      <c r="M551" s="109"/>
      <c r="N551" s="105"/>
      <c r="O551" s="105"/>
      <c r="P551" s="105"/>
      <c r="Q551" s="105"/>
      <c r="R551" s="105"/>
      <c r="S551" s="105"/>
    </row>
    <row r="552" spans="2:19" s="104" customFormat="1" ht="15" customHeight="1" x14ac:dyDescent="0.2">
      <c r="B552" s="105"/>
      <c r="C552" s="99"/>
      <c r="D552" s="105"/>
      <c r="E552" s="105"/>
      <c r="F552" s="105"/>
      <c r="G552" s="105"/>
      <c r="H552" s="105"/>
      <c r="I552" s="105"/>
      <c r="J552" s="105"/>
      <c r="K552" s="105"/>
      <c r="L552" s="105"/>
      <c r="M552" s="109"/>
      <c r="N552" s="105"/>
      <c r="O552" s="105"/>
      <c r="P552" s="105"/>
      <c r="Q552" s="105"/>
      <c r="R552" s="105"/>
      <c r="S552" s="105"/>
    </row>
    <row r="553" spans="2:19" s="104" customFormat="1" ht="15" customHeight="1" x14ac:dyDescent="0.2">
      <c r="B553" s="105"/>
      <c r="C553" s="99"/>
      <c r="D553" s="105"/>
      <c r="E553" s="105"/>
      <c r="F553" s="105"/>
      <c r="G553" s="105"/>
      <c r="H553" s="105"/>
      <c r="I553" s="105"/>
      <c r="J553" s="105"/>
      <c r="K553" s="105"/>
      <c r="L553" s="105"/>
      <c r="M553" s="109"/>
      <c r="N553" s="105"/>
      <c r="O553" s="105"/>
      <c r="P553" s="105"/>
      <c r="Q553" s="105"/>
      <c r="R553" s="105"/>
      <c r="S553" s="105"/>
    </row>
    <row r="554" spans="2:19" s="104" customFormat="1" ht="15" customHeight="1" x14ac:dyDescent="0.2">
      <c r="B554" s="105"/>
      <c r="C554" s="99"/>
      <c r="D554" s="105"/>
      <c r="E554" s="105"/>
      <c r="F554" s="105"/>
      <c r="G554" s="105"/>
      <c r="H554" s="105"/>
      <c r="I554" s="105"/>
      <c r="J554" s="105"/>
      <c r="K554" s="105"/>
      <c r="L554" s="105"/>
      <c r="M554" s="109"/>
      <c r="N554" s="105"/>
      <c r="O554" s="105"/>
      <c r="P554" s="105"/>
      <c r="Q554" s="105"/>
      <c r="R554" s="105"/>
      <c r="S554" s="105"/>
    </row>
    <row r="555" spans="2:19" s="104" customFormat="1" ht="15" customHeight="1" x14ac:dyDescent="0.2">
      <c r="B555" s="105"/>
      <c r="C555" s="99"/>
      <c r="D555" s="105"/>
      <c r="E555" s="105"/>
      <c r="F555" s="105"/>
      <c r="G555" s="105"/>
      <c r="H555" s="105"/>
      <c r="I555" s="105"/>
      <c r="J555" s="105"/>
      <c r="K555" s="105"/>
      <c r="L555" s="105"/>
      <c r="M555" s="109"/>
      <c r="N555" s="105"/>
      <c r="O555" s="105"/>
      <c r="P555" s="105"/>
      <c r="Q555" s="105"/>
      <c r="R555" s="105"/>
      <c r="S555" s="105"/>
    </row>
    <row r="556" spans="2:19" s="104" customFormat="1" ht="15" customHeight="1" x14ac:dyDescent="0.2">
      <c r="B556" s="105"/>
      <c r="C556" s="99"/>
      <c r="D556" s="105"/>
      <c r="E556" s="105"/>
      <c r="F556" s="105"/>
      <c r="G556" s="105"/>
      <c r="H556" s="105"/>
      <c r="I556" s="105"/>
      <c r="J556" s="105"/>
      <c r="K556" s="105"/>
      <c r="L556" s="105"/>
      <c r="M556" s="109"/>
      <c r="N556" s="105"/>
      <c r="O556" s="105"/>
      <c r="P556" s="105"/>
      <c r="Q556" s="105"/>
      <c r="R556" s="105"/>
      <c r="S556" s="105"/>
    </row>
    <row r="557" spans="2:19" s="104" customFormat="1" ht="15" customHeight="1" x14ac:dyDescent="0.2">
      <c r="B557" s="105"/>
      <c r="C557" s="99"/>
      <c r="D557" s="105"/>
      <c r="E557" s="105"/>
      <c r="F557" s="105"/>
      <c r="G557" s="105"/>
      <c r="H557" s="105"/>
      <c r="I557" s="105"/>
      <c r="J557" s="105"/>
      <c r="K557" s="105"/>
      <c r="L557" s="105"/>
      <c r="M557" s="109"/>
      <c r="N557" s="105"/>
      <c r="O557" s="105"/>
      <c r="P557" s="105"/>
      <c r="Q557" s="105"/>
      <c r="R557" s="105"/>
      <c r="S557" s="105"/>
    </row>
    <row r="558" spans="2:19" s="104" customFormat="1" ht="15" customHeight="1" x14ac:dyDescent="0.2">
      <c r="B558" s="105"/>
      <c r="C558" s="99"/>
      <c r="D558" s="105"/>
      <c r="E558" s="105"/>
      <c r="F558" s="105"/>
      <c r="G558" s="105"/>
      <c r="H558" s="105"/>
      <c r="I558" s="105"/>
      <c r="J558" s="105"/>
      <c r="K558" s="105"/>
      <c r="L558" s="105"/>
      <c r="M558" s="109"/>
      <c r="N558" s="105"/>
      <c r="O558" s="105"/>
      <c r="P558" s="105"/>
      <c r="Q558" s="105"/>
      <c r="R558" s="105"/>
      <c r="S558" s="105"/>
    </row>
    <row r="559" spans="2:19" s="104" customFormat="1" ht="15" customHeight="1" x14ac:dyDescent="0.2">
      <c r="B559" s="105"/>
      <c r="C559" s="99"/>
      <c r="D559" s="105"/>
      <c r="E559" s="105"/>
      <c r="F559" s="105"/>
      <c r="G559" s="105"/>
      <c r="H559" s="105"/>
      <c r="I559" s="105"/>
      <c r="J559" s="105"/>
      <c r="K559" s="105"/>
      <c r="L559" s="105"/>
      <c r="M559" s="109"/>
      <c r="N559" s="105"/>
      <c r="O559" s="105"/>
      <c r="P559" s="105"/>
      <c r="Q559" s="105"/>
      <c r="R559" s="105"/>
      <c r="S559" s="105"/>
    </row>
    <row r="560" spans="2:19" s="104" customFormat="1" ht="15" customHeight="1" x14ac:dyDescent="0.2">
      <c r="B560" s="105"/>
      <c r="C560" s="99"/>
      <c r="D560" s="105"/>
      <c r="E560" s="105"/>
      <c r="F560" s="105"/>
      <c r="G560" s="105"/>
      <c r="H560" s="105"/>
      <c r="I560" s="105"/>
      <c r="J560" s="105"/>
      <c r="K560" s="105"/>
      <c r="L560" s="105"/>
      <c r="M560" s="109"/>
      <c r="N560" s="105"/>
      <c r="O560" s="105"/>
      <c r="P560" s="105"/>
      <c r="Q560" s="105"/>
      <c r="R560" s="105"/>
      <c r="S560" s="105"/>
    </row>
    <row r="561" spans="2:19" s="104" customFormat="1" ht="15" customHeight="1" x14ac:dyDescent="0.2">
      <c r="B561" s="105"/>
      <c r="C561" s="99"/>
      <c r="D561" s="105"/>
      <c r="E561" s="105"/>
      <c r="F561" s="105"/>
      <c r="G561" s="105"/>
      <c r="H561" s="105"/>
      <c r="I561" s="105"/>
      <c r="J561" s="105"/>
      <c r="K561" s="105"/>
      <c r="L561" s="105"/>
      <c r="M561" s="109"/>
      <c r="N561" s="105"/>
      <c r="O561" s="105"/>
      <c r="P561" s="105"/>
      <c r="Q561" s="105"/>
      <c r="R561" s="105"/>
      <c r="S561" s="105"/>
    </row>
    <row r="562" spans="2:19" s="104" customFormat="1" ht="15" customHeight="1" x14ac:dyDescent="0.2">
      <c r="B562" s="105"/>
      <c r="C562" s="99"/>
      <c r="D562" s="105"/>
      <c r="E562" s="105"/>
      <c r="F562" s="105"/>
      <c r="G562" s="105"/>
      <c r="H562" s="105"/>
      <c r="I562" s="105"/>
      <c r="J562" s="105"/>
      <c r="K562" s="105"/>
      <c r="L562" s="105"/>
      <c r="M562" s="109"/>
      <c r="N562" s="105"/>
      <c r="O562" s="105"/>
      <c r="P562" s="105"/>
      <c r="Q562" s="105"/>
      <c r="R562" s="105"/>
      <c r="S562" s="105"/>
    </row>
    <row r="563" spans="2:19" s="104" customFormat="1" ht="15" customHeight="1" x14ac:dyDescent="0.2">
      <c r="B563" s="105"/>
      <c r="C563" s="99"/>
      <c r="D563" s="105"/>
      <c r="E563" s="105"/>
      <c r="F563" s="105"/>
      <c r="G563" s="105"/>
      <c r="H563" s="105"/>
      <c r="I563" s="105"/>
      <c r="J563" s="105"/>
      <c r="K563" s="105"/>
      <c r="L563" s="105"/>
      <c r="M563" s="109"/>
      <c r="N563" s="105"/>
      <c r="O563" s="105"/>
      <c r="P563" s="105"/>
      <c r="Q563" s="105"/>
      <c r="R563" s="105"/>
      <c r="S563" s="105"/>
    </row>
    <row r="564" spans="2:19" s="104" customFormat="1" ht="15" customHeight="1" x14ac:dyDescent="0.2">
      <c r="B564" s="105"/>
      <c r="C564" s="99"/>
      <c r="D564" s="105"/>
      <c r="E564" s="105"/>
      <c r="F564" s="105"/>
      <c r="G564" s="105"/>
      <c r="H564" s="105"/>
      <c r="I564" s="105"/>
      <c r="J564" s="105"/>
      <c r="K564" s="105"/>
      <c r="L564" s="105"/>
      <c r="M564" s="109"/>
      <c r="N564" s="105"/>
      <c r="O564" s="105"/>
      <c r="P564" s="105"/>
      <c r="Q564" s="105"/>
      <c r="R564" s="105"/>
      <c r="S564" s="105"/>
    </row>
    <row r="565" spans="2:19" s="104" customFormat="1" ht="15" customHeight="1" x14ac:dyDescent="0.2">
      <c r="B565" s="105"/>
      <c r="C565" s="99"/>
      <c r="D565" s="105"/>
      <c r="E565" s="105"/>
      <c r="F565" s="105"/>
      <c r="G565" s="105"/>
      <c r="H565" s="105"/>
      <c r="I565" s="105"/>
      <c r="J565" s="105"/>
      <c r="K565" s="105"/>
      <c r="L565" s="105"/>
      <c r="M565" s="109"/>
      <c r="N565" s="105"/>
      <c r="O565" s="105"/>
      <c r="P565" s="105"/>
      <c r="Q565" s="105"/>
      <c r="R565" s="105"/>
      <c r="S565" s="105"/>
    </row>
    <row r="566" spans="2:19" s="104" customFormat="1" ht="15" customHeight="1" x14ac:dyDescent="0.2">
      <c r="B566" s="105"/>
      <c r="C566" s="99"/>
      <c r="D566" s="105"/>
      <c r="E566" s="105"/>
      <c r="F566" s="105"/>
      <c r="G566" s="105"/>
      <c r="H566" s="105"/>
      <c r="I566" s="105"/>
      <c r="J566" s="105"/>
      <c r="K566" s="105"/>
      <c r="L566" s="105"/>
      <c r="M566" s="109"/>
      <c r="N566" s="105"/>
      <c r="O566" s="105"/>
      <c r="P566" s="105"/>
      <c r="Q566" s="105"/>
      <c r="R566" s="105"/>
      <c r="S566" s="105"/>
    </row>
    <row r="567" spans="2:19" s="104" customFormat="1" ht="15" customHeight="1" x14ac:dyDescent="0.2">
      <c r="B567" s="105"/>
      <c r="C567" s="99"/>
      <c r="D567" s="105"/>
      <c r="E567" s="105"/>
      <c r="F567" s="105"/>
      <c r="G567" s="105"/>
      <c r="H567" s="105"/>
      <c r="I567" s="105"/>
      <c r="J567" s="105"/>
      <c r="K567" s="105"/>
      <c r="L567" s="105"/>
      <c r="M567" s="109"/>
      <c r="N567" s="105"/>
      <c r="O567" s="105"/>
      <c r="P567" s="105"/>
      <c r="Q567" s="105"/>
      <c r="R567" s="105"/>
      <c r="S567" s="105"/>
    </row>
    <row r="568" spans="2:19" s="104" customFormat="1" ht="15" customHeight="1" x14ac:dyDescent="0.2">
      <c r="B568" s="105"/>
      <c r="C568" s="99"/>
      <c r="D568" s="105"/>
      <c r="E568" s="105"/>
      <c r="F568" s="105"/>
      <c r="G568" s="105"/>
      <c r="H568" s="105"/>
      <c r="I568" s="105"/>
      <c r="J568" s="105"/>
      <c r="K568" s="105"/>
      <c r="L568" s="105"/>
      <c r="M568" s="109"/>
      <c r="N568" s="105"/>
      <c r="O568" s="105"/>
      <c r="P568" s="105"/>
      <c r="Q568" s="105"/>
      <c r="R568" s="105"/>
      <c r="S568" s="105"/>
    </row>
    <row r="569" spans="2:19" s="104" customFormat="1" ht="15" customHeight="1" x14ac:dyDescent="0.2">
      <c r="B569" s="105"/>
      <c r="C569" s="99"/>
      <c r="D569" s="105"/>
      <c r="E569" s="105"/>
      <c r="F569" s="105"/>
      <c r="G569" s="105"/>
      <c r="H569" s="105"/>
      <c r="I569" s="105"/>
      <c r="J569" s="105"/>
      <c r="K569" s="105"/>
      <c r="L569" s="105"/>
      <c r="M569" s="109"/>
      <c r="N569" s="105"/>
      <c r="O569" s="105"/>
      <c r="P569" s="105"/>
      <c r="Q569" s="105"/>
      <c r="R569" s="105"/>
      <c r="S569" s="105"/>
    </row>
    <row r="570" spans="2:19" s="104" customFormat="1" ht="15" customHeight="1" x14ac:dyDescent="0.2">
      <c r="B570" s="105"/>
      <c r="C570" s="99"/>
      <c r="D570" s="105"/>
      <c r="E570" s="105"/>
      <c r="F570" s="105"/>
      <c r="G570" s="105"/>
      <c r="H570" s="105"/>
      <c r="I570" s="105"/>
      <c r="J570" s="105"/>
      <c r="K570" s="105"/>
      <c r="L570" s="105"/>
      <c r="M570" s="109"/>
      <c r="N570" s="105"/>
      <c r="O570" s="105"/>
      <c r="P570" s="105"/>
      <c r="Q570" s="105"/>
      <c r="R570" s="105"/>
      <c r="S570" s="105"/>
    </row>
    <row r="571" spans="2:19" s="104" customFormat="1" ht="15" customHeight="1" x14ac:dyDescent="0.2">
      <c r="B571" s="105"/>
      <c r="C571" s="99"/>
      <c r="D571" s="105"/>
      <c r="E571" s="105"/>
      <c r="F571" s="105"/>
      <c r="G571" s="105"/>
      <c r="H571" s="105"/>
      <c r="I571" s="105"/>
      <c r="J571" s="105"/>
      <c r="K571" s="105"/>
      <c r="L571" s="105"/>
      <c r="M571" s="109"/>
      <c r="N571" s="105"/>
      <c r="O571" s="105"/>
      <c r="P571" s="105"/>
      <c r="Q571" s="105"/>
      <c r="R571" s="105"/>
      <c r="S571" s="105"/>
    </row>
    <row r="572" spans="2:19" s="104" customFormat="1" ht="15" customHeight="1" x14ac:dyDescent="0.2">
      <c r="B572" s="105"/>
      <c r="C572" s="99"/>
      <c r="D572" s="105"/>
      <c r="E572" s="105"/>
      <c r="F572" s="105"/>
      <c r="G572" s="105"/>
      <c r="H572" s="105"/>
      <c r="I572" s="105"/>
      <c r="J572" s="105"/>
      <c r="K572" s="105"/>
      <c r="L572" s="105"/>
      <c r="M572" s="109"/>
      <c r="N572" s="105"/>
      <c r="O572" s="105"/>
      <c r="P572" s="105"/>
      <c r="Q572" s="105"/>
      <c r="R572" s="105"/>
      <c r="S572" s="105"/>
    </row>
    <row r="573" spans="2:19" s="104" customFormat="1" ht="15" customHeight="1" x14ac:dyDescent="0.2">
      <c r="B573" s="105"/>
      <c r="C573" s="99"/>
      <c r="D573" s="105"/>
      <c r="E573" s="105"/>
      <c r="F573" s="105"/>
      <c r="G573" s="105"/>
      <c r="H573" s="105"/>
      <c r="I573" s="105"/>
      <c r="J573" s="105"/>
      <c r="K573" s="105"/>
      <c r="L573" s="105"/>
      <c r="M573" s="109"/>
      <c r="N573" s="105"/>
      <c r="O573" s="105"/>
      <c r="P573" s="105"/>
      <c r="Q573" s="105"/>
      <c r="R573" s="105"/>
      <c r="S573" s="105"/>
    </row>
    <row r="574" spans="2:19" s="104" customFormat="1" ht="15" customHeight="1" x14ac:dyDescent="0.2">
      <c r="B574" s="105"/>
      <c r="C574" s="99"/>
      <c r="D574" s="105"/>
      <c r="E574" s="105"/>
      <c r="F574" s="105"/>
      <c r="G574" s="105"/>
      <c r="H574" s="105"/>
      <c r="I574" s="105"/>
      <c r="J574" s="105"/>
      <c r="K574" s="105"/>
      <c r="L574" s="105"/>
      <c r="M574" s="109"/>
      <c r="N574" s="105"/>
      <c r="O574" s="105"/>
      <c r="P574" s="105"/>
      <c r="Q574" s="105"/>
      <c r="R574" s="105"/>
      <c r="S574" s="105"/>
    </row>
    <row r="575" spans="2:19" s="104" customFormat="1" ht="15" customHeight="1" x14ac:dyDescent="0.2">
      <c r="B575" s="105"/>
      <c r="C575" s="99"/>
      <c r="D575" s="105"/>
      <c r="E575" s="105"/>
      <c r="F575" s="105"/>
      <c r="G575" s="105"/>
      <c r="H575" s="105"/>
      <c r="I575" s="105"/>
      <c r="J575" s="105"/>
      <c r="K575" s="105"/>
      <c r="L575" s="105"/>
      <c r="M575" s="109"/>
      <c r="N575" s="105"/>
      <c r="O575" s="105"/>
      <c r="P575" s="105"/>
      <c r="Q575" s="105"/>
      <c r="R575" s="105"/>
      <c r="S575" s="105"/>
    </row>
    <row r="576" spans="2:19" s="104" customFormat="1" ht="15" customHeight="1" x14ac:dyDescent="0.2">
      <c r="B576" s="105"/>
      <c r="C576" s="99"/>
      <c r="D576" s="105"/>
      <c r="E576" s="105"/>
      <c r="F576" s="105"/>
      <c r="G576" s="105"/>
      <c r="H576" s="105"/>
      <c r="I576" s="105"/>
      <c r="J576" s="105"/>
      <c r="K576" s="105"/>
      <c r="L576" s="105"/>
      <c r="M576" s="109"/>
      <c r="N576" s="105"/>
      <c r="O576" s="105"/>
      <c r="P576" s="105"/>
      <c r="Q576" s="105"/>
      <c r="R576" s="105"/>
      <c r="S576" s="105"/>
    </row>
    <row r="577" spans="2:19" s="104" customFormat="1" ht="15" customHeight="1" x14ac:dyDescent="0.2">
      <c r="B577" s="105"/>
      <c r="C577" s="99"/>
      <c r="D577" s="105"/>
      <c r="E577" s="105"/>
      <c r="F577" s="105"/>
      <c r="G577" s="105"/>
      <c r="H577" s="105"/>
      <c r="I577" s="105"/>
      <c r="J577" s="105"/>
      <c r="K577" s="105"/>
      <c r="L577" s="105"/>
      <c r="M577" s="109"/>
      <c r="N577" s="105"/>
      <c r="O577" s="105"/>
      <c r="P577" s="105"/>
      <c r="Q577" s="105"/>
      <c r="R577" s="105"/>
      <c r="S577" s="105"/>
    </row>
    <row r="578" spans="2:19" s="104" customFormat="1" ht="15" customHeight="1" x14ac:dyDescent="0.2">
      <c r="B578" s="105"/>
      <c r="C578" s="99"/>
      <c r="D578" s="105"/>
      <c r="E578" s="105"/>
      <c r="F578" s="105"/>
      <c r="G578" s="105"/>
      <c r="H578" s="105"/>
      <c r="I578" s="105"/>
      <c r="J578" s="105"/>
      <c r="K578" s="105"/>
      <c r="L578" s="105"/>
      <c r="M578" s="109"/>
      <c r="N578" s="105"/>
      <c r="O578" s="105"/>
      <c r="P578" s="105"/>
      <c r="Q578" s="105"/>
      <c r="R578" s="105"/>
      <c r="S578" s="105"/>
    </row>
    <row r="579" spans="2:19" s="104" customFormat="1" ht="15" customHeight="1" x14ac:dyDescent="0.2">
      <c r="B579" s="105"/>
      <c r="C579" s="99"/>
      <c r="D579" s="105"/>
      <c r="E579" s="105"/>
      <c r="F579" s="105"/>
      <c r="G579" s="105"/>
      <c r="H579" s="105"/>
      <c r="I579" s="105"/>
      <c r="J579" s="105"/>
      <c r="K579" s="105"/>
      <c r="L579" s="105"/>
      <c r="M579" s="109"/>
      <c r="N579" s="105"/>
      <c r="O579" s="105"/>
      <c r="P579" s="105"/>
      <c r="Q579" s="105"/>
      <c r="R579" s="105"/>
      <c r="S579" s="105"/>
    </row>
    <row r="580" spans="2:19" s="104" customFormat="1" ht="15" customHeight="1" x14ac:dyDescent="0.2">
      <c r="B580" s="105"/>
      <c r="C580" s="99"/>
      <c r="D580" s="105"/>
      <c r="E580" s="105"/>
      <c r="F580" s="105"/>
      <c r="G580" s="105"/>
      <c r="H580" s="105"/>
      <c r="I580" s="105"/>
      <c r="J580" s="105"/>
      <c r="K580" s="105"/>
      <c r="L580" s="105"/>
      <c r="M580" s="109"/>
      <c r="N580" s="105"/>
      <c r="O580" s="105"/>
      <c r="P580" s="105"/>
      <c r="Q580" s="105"/>
      <c r="R580" s="105"/>
      <c r="S580" s="105"/>
    </row>
    <row r="581" spans="2:19" s="104" customFormat="1" ht="15" customHeight="1" x14ac:dyDescent="0.2">
      <c r="B581" s="105"/>
      <c r="C581" s="99"/>
      <c r="D581" s="105"/>
      <c r="E581" s="105"/>
      <c r="F581" s="105"/>
      <c r="G581" s="105"/>
      <c r="H581" s="105"/>
      <c r="I581" s="105"/>
      <c r="J581" s="105"/>
      <c r="K581" s="105"/>
      <c r="L581" s="105"/>
      <c r="M581" s="109"/>
      <c r="N581" s="105"/>
      <c r="O581" s="105"/>
      <c r="P581" s="105"/>
      <c r="Q581" s="105"/>
      <c r="R581" s="105"/>
      <c r="S581" s="105"/>
    </row>
    <row r="582" spans="2:19" s="104" customFormat="1" ht="15" customHeight="1" x14ac:dyDescent="0.2">
      <c r="B582" s="105"/>
      <c r="C582" s="99"/>
      <c r="D582" s="105"/>
      <c r="E582" s="105"/>
      <c r="F582" s="105"/>
      <c r="G582" s="105"/>
      <c r="H582" s="105"/>
      <c r="I582" s="105"/>
      <c r="J582" s="105"/>
      <c r="K582" s="105"/>
      <c r="L582" s="105"/>
      <c r="M582" s="109"/>
      <c r="N582" s="105"/>
      <c r="O582" s="105"/>
      <c r="P582" s="105"/>
      <c r="Q582" s="105"/>
      <c r="R582" s="105"/>
      <c r="S582" s="105"/>
    </row>
    <row r="583" spans="2:19" s="104" customFormat="1" ht="15" customHeight="1" x14ac:dyDescent="0.2">
      <c r="B583" s="105"/>
      <c r="C583" s="99"/>
      <c r="D583" s="105"/>
      <c r="E583" s="105"/>
      <c r="F583" s="105"/>
      <c r="G583" s="105"/>
      <c r="H583" s="105"/>
      <c r="I583" s="105"/>
      <c r="J583" s="105"/>
      <c r="K583" s="105"/>
      <c r="L583" s="105"/>
      <c r="M583" s="109"/>
      <c r="N583" s="105"/>
      <c r="O583" s="105"/>
      <c r="P583" s="105"/>
      <c r="Q583" s="105"/>
      <c r="R583" s="105"/>
      <c r="S583" s="105"/>
    </row>
    <row r="584" spans="2:19" s="104" customFormat="1" ht="15" customHeight="1" x14ac:dyDescent="0.2">
      <c r="B584" s="105"/>
      <c r="C584" s="99"/>
      <c r="D584" s="105"/>
      <c r="E584" s="105"/>
      <c r="F584" s="105"/>
      <c r="G584" s="105"/>
      <c r="H584" s="105"/>
      <c r="I584" s="105"/>
      <c r="J584" s="105"/>
      <c r="K584" s="105"/>
      <c r="L584" s="105"/>
      <c r="M584" s="109"/>
      <c r="N584" s="105"/>
      <c r="O584" s="105"/>
      <c r="P584" s="105"/>
      <c r="Q584" s="105"/>
      <c r="R584" s="105"/>
      <c r="S584" s="105"/>
    </row>
    <row r="585" spans="2:19" s="104" customFormat="1" ht="15" customHeight="1" x14ac:dyDescent="0.2">
      <c r="B585" s="105"/>
      <c r="C585" s="99"/>
      <c r="D585" s="105"/>
      <c r="E585" s="105"/>
      <c r="F585" s="105"/>
      <c r="G585" s="105"/>
      <c r="H585" s="105"/>
      <c r="I585" s="105"/>
      <c r="J585" s="105"/>
      <c r="K585" s="105"/>
      <c r="L585" s="105"/>
      <c r="M585" s="109"/>
      <c r="N585" s="105"/>
      <c r="O585" s="105"/>
      <c r="P585" s="105"/>
      <c r="Q585" s="105"/>
      <c r="R585" s="105"/>
      <c r="S585" s="105"/>
    </row>
    <row r="586" spans="2:19" s="104" customFormat="1" ht="15" customHeight="1" x14ac:dyDescent="0.2">
      <c r="B586" s="105"/>
      <c r="C586" s="99"/>
      <c r="D586" s="105"/>
      <c r="E586" s="105"/>
      <c r="F586" s="105"/>
      <c r="G586" s="105"/>
      <c r="H586" s="105"/>
      <c r="I586" s="105"/>
      <c r="J586" s="105"/>
      <c r="K586" s="105"/>
      <c r="L586" s="105"/>
      <c r="M586" s="109"/>
      <c r="N586" s="105"/>
      <c r="O586" s="105"/>
      <c r="P586" s="105"/>
      <c r="Q586" s="105"/>
      <c r="R586" s="105"/>
      <c r="S586" s="105"/>
    </row>
    <row r="587" spans="2:19" s="104" customFormat="1" ht="15" customHeight="1" x14ac:dyDescent="0.2">
      <c r="B587" s="105"/>
      <c r="C587" s="99"/>
      <c r="D587" s="105"/>
      <c r="E587" s="105"/>
      <c r="F587" s="105"/>
      <c r="G587" s="105"/>
      <c r="H587" s="105"/>
      <c r="I587" s="105"/>
      <c r="J587" s="105"/>
      <c r="K587" s="105"/>
      <c r="L587" s="105"/>
      <c r="M587" s="109"/>
      <c r="N587" s="105"/>
      <c r="O587" s="105"/>
      <c r="P587" s="105"/>
      <c r="Q587" s="105"/>
      <c r="R587" s="105"/>
      <c r="S587" s="105"/>
    </row>
    <row r="588" spans="2:19" s="104" customFormat="1" ht="15" customHeight="1" x14ac:dyDescent="0.2">
      <c r="B588" s="105"/>
      <c r="C588" s="99"/>
      <c r="D588" s="105"/>
      <c r="E588" s="105"/>
      <c r="F588" s="105"/>
      <c r="G588" s="105"/>
      <c r="H588" s="105"/>
      <c r="I588" s="105"/>
      <c r="J588" s="105"/>
      <c r="K588" s="105"/>
      <c r="L588" s="105"/>
      <c r="M588" s="109"/>
      <c r="N588" s="105"/>
      <c r="O588" s="105"/>
      <c r="P588" s="105"/>
      <c r="Q588" s="105"/>
      <c r="R588" s="105"/>
      <c r="S588" s="105"/>
    </row>
    <row r="589" spans="2:19" s="104" customFormat="1" ht="15" customHeight="1" x14ac:dyDescent="0.2">
      <c r="B589" s="105"/>
      <c r="C589" s="99"/>
      <c r="D589" s="105"/>
      <c r="E589" s="105"/>
      <c r="F589" s="105"/>
      <c r="G589" s="105"/>
      <c r="H589" s="105"/>
      <c r="I589" s="105"/>
      <c r="J589" s="105"/>
      <c r="K589" s="105"/>
      <c r="L589" s="105"/>
      <c r="M589" s="109"/>
      <c r="N589" s="105"/>
      <c r="O589" s="105"/>
      <c r="P589" s="105"/>
      <c r="Q589" s="105"/>
      <c r="R589" s="105"/>
      <c r="S589" s="105"/>
    </row>
    <row r="590" spans="2:19" s="104" customFormat="1" ht="15" customHeight="1" x14ac:dyDescent="0.2">
      <c r="B590" s="105"/>
      <c r="C590" s="99"/>
      <c r="D590" s="105"/>
      <c r="E590" s="105"/>
      <c r="F590" s="105"/>
      <c r="G590" s="105"/>
      <c r="H590" s="105"/>
      <c r="I590" s="105"/>
      <c r="J590" s="105"/>
      <c r="K590" s="105"/>
      <c r="L590" s="105"/>
      <c r="M590" s="109"/>
      <c r="N590" s="105"/>
      <c r="O590" s="105"/>
      <c r="P590" s="105"/>
      <c r="Q590" s="105"/>
      <c r="R590" s="105"/>
      <c r="S590" s="105"/>
    </row>
    <row r="591" spans="2:19" s="104" customFormat="1" ht="15" customHeight="1" x14ac:dyDescent="0.2">
      <c r="B591" s="105"/>
      <c r="C591" s="99"/>
      <c r="D591" s="105"/>
      <c r="E591" s="105"/>
      <c r="F591" s="105"/>
      <c r="G591" s="105"/>
      <c r="H591" s="105"/>
      <c r="I591" s="105"/>
      <c r="J591" s="105"/>
      <c r="K591" s="105"/>
      <c r="L591" s="105"/>
      <c r="M591" s="109"/>
      <c r="N591" s="105"/>
      <c r="O591" s="105"/>
      <c r="P591" s="105"/>
      <c r="Q591" s="105"/>
      <c r="R591" s="105"/>
      <c r="S591" s="105"/>
    </row>
    <row r="592" spans="2:19" s="104" customFormat="1" ht="15" customHeight="1" x14ac:dyDescent="0.2">
      <c r="B592" s="105"/>
      <c r="C592" s="99"/>
      <c r="D592" s="105"/>
      <c r="E592" s="105"/>
      <c r="F592" s="105"/>
      <c r="G592" s="105"/>
      <c r="H592" s="105"/>
      <c r="I592" s="105"/>
      <c r="J592" s="105"/>
      <c r="K592" s="105"/>
      <c r="L592" s="105"/>
      <c r="M592" s="109"/>
      <c r="N592" s="105"/>
      <c r="O592" s="105"/>
      <c r="P592" s="105"/>
      <c r="Q592" s="105"/>
      <c r="R592" s="105"/>
      <c r="S592" s="105"/>
    </row>
    <row r="593" spans="2:19" s="104" customFormat="1" ht="15" customHeight="1" x14ac:dyDescent="0.2">
      <c r="B593" s="105"/>
      <c r="C593" s="99"/>
      <c r="D593" s="105"/>
      <c r="E593" s="105"/>
      <c r="F593" s="105"/>
      <c r="G593" s="105"/>
      <c r="H593" s="105"/>
      <c r="I593" s="105"/>
      <c r="J593" s="105"/>
      <c r="K593" s="105"/>
      <c r="L593" s="105"/>
      <c r="M593" s="109"/>
      <c r="N593" s="105"/>
      <c r="O593" s="105"/>
      <c r="P593" s="105"/>
      <c r="Q593" s="105"/>
      <c r="R593" s="105"/>
      <c r="S593" s="105"/>
    </row>
    <row r="594" spans="2:19" s="104" customFormat="1" ht="15" customHeight="1" x14ac:dyDescent="0.2">
      <c r="B594" s="105"/>
      <c r="C594" s="99"/>
      <c r="D594" s="105"/>
      <c r="E594" s="105"/>
      <c r="F594" s="105"/>
      <c r="G594" s="105"/>
      <c r="H594" s="105"/>
      <c r="I594" s="105"/>
      <c r="J594" s="105"/>
      <c r="K594" s="105"/>
      <c r="L594" s="105"/>
      <c r="M594" s="109"/>
      <c r="N594" s="105"/>
      <c r="O594" s="105"/>
      <c r="P594" s="105"/>
      <c r="Q594" s="105"/>
      <c r="R594" s="105"/>
      <c r="S594" s="105"/>
    </row>
    <row r="595" spans="2:19" s="104" customFormat="1" ht="15" customHeight="1" x14ac:dyDescent="0.2">
      <c r="B595" s="105"/>
      <c r="C595" s="99"/>
      <c r="D595" s="105"/>
      <c r="E595" s="105"/>
      <c r="F595" s="105"/>
      <c r="G595" s="105"/>
      <c r="H595" s="105"/>
      <c r="I595" s="105"/>
      <c r="J595" s="105"/>
      <c r="K595" s="105"/>
      <c r="L595" s="105"/>
      <c r="M595" s="109"/>
      <c r="N595" s="105"/>
      <c r="O595" s="105"/>
      <c r="P595" s="105"/>
      <c r="Q595" s="105"/>
      <c r="R595" s="105"/>
      <c r="S595" s="105"/>
    </row>
    <row r="596" spans="2:19" s="104" customFormat="1" ht="15" customHeight="1" x14ac:dyDescent="0.2">
      <c r="B596" s="105"/>
      <c r="C596" s="99"/>
      <c r="D596" s="105"/>
      <c r="E596" s="105"/>
      <c r="F596" s="105"/>
      <c r="G596" s="105"/>
      <c r="H596" s="105"/>
      <c r="I596" s="105"/>
      <c r="J596" s="105"/>
      <c r="K596" s="105"/>
      <c r="L596" s="105"/>
      <c r="M596" s="109"/>
      <c r="N596" s="105"/>
      <c r="O596" s="105"/>
      <c r="P596" s="105"/>
      <c r="Q596" s="105"/>
      <c r="R596" s="105"/>
      <c r="S596" s="105"/>
    </row>
    <row r="597" spans="2:19" s="104" customFormat="1" ht="15" customHeight="1" x14ac:dyDescent="0.2">
      <c r="B597" s="105"/>
      <c r="C597" s="99"/>
      <c r="D597" s="105"/>
      <c r="E597" s="105"/>
      <c r="F597" s="105"/>
      <c r="G597" s="105"/>
      <c r="H597" s="105"/>
      <c r="I597" s="105"/>
      <c r="J597" s="105"/>
      <c r="K597" s="105"/>
      <c r="L597" s="105"/>
      <c r="M597" s="109"/>
      <c r="N597" s="105"/>
      <c r="O597" s="105"/>
      <c r="P597" s="105"/>
      <c r="Q597" s="105"/>
      <c r="R597" s="105"/>
      <c r="S597" s="105"/>
    </row>
    <row r="598" spans="2:19" s="104" customFormat="1" ht="15" customHeight="1" x14ac:dyDescent="0.2">
      <c r="B598" s="105"/>
      <c r="C598" s="99"/>
      <c r="D598" s="105"/>
      <c r="E598" s="105"/>
      <c r="F598" s="105"/>
      <c r="G598" s="105"/>
      <c r="H598" s="105"/>
      <c r="I598" s="105"/>
      <c r="J598" s="105"/>
      <c r="K598" s="105"/>
      <c r="L598" s="105"/>
      <c r="M598" s="109"/>
      <c r="N598" s="105"/>
      <c r="O598" s="105"/>
      <c r="P598" s="105"/>
      <c r="Q598" s="105"/>
      <c r="R598" s="105"/>
      <c r="S598" s="105"/>
    </row>
    <row r="599" spans="2:19" s="104" customFormat="1" ht="15" customHeight="1" x14ac:dyDescent="0.2">
      <c r="B599" s="105"/>
      <c r="C599" s="99"/>
      <c r="D599" s="105"/>
      <c r="E599" s="105"/>
      <c r="F599" s="105"/>
      <c r="G599" s="105"/>
      <c r="H599" s="105"/>
      <c r="I599" s="105"/>
      <c r="J599" s="105"/>
      <c r="K599" s="105"/>
      <c r="L599" s="105"/>
      <c r="M599" s="109"/>
      <c r="N599" s="105"/>
      <c r="O599" s="105"/>
      <c r="P599" s="105"/>
      <c r="Q599" s="105"/>
      <c r="R599" s="105"/>
      <c r="S599" s="105"/>
    </row>
    <row r="600" spans="2:19" s="104" customFormat="1" ht="15" customHeight="1" x14ac:dyDescent="0.2">
      <c r="B600" s="105"/>
      <c r="C600" s="99"/>
      <c r="D600" s="105"/>
      <c r="E600" s="105"/>
      <c r="F600" s="105"/>
      <c r="G600" s="105"/>
      <c r="H600" s="105"/>
      <c r="I600" s="105"/>
      <c r="J600" s="105"/>
      <c r="K600" s="105"/>
      <c r="L600" s="105"/>
      <c r="M600" s="109"/>
      <c r="N600" s="105"/>
      <c r="O600" s="105"/>
      <c r="P600" s="105"/>
      <c r="Q600" s="105"/>
      <c r="R600" s="105"/>
      <c r="S600" s="105"/>
    </row>
    <row r="601" spans="2:19" s="104" customFormat="1" ht="15" customHeight="1" x14ac:dyDescent="0.2">
      <c r="B601" s="105"/>
      <c r="C601" s="99"/>
      <c r="D601" s="105"/>
      <c r="E601" s="105"/>
      <c r="F601" s="105"/>
      <c r="G601" s="105"/>
      <c r="H601" s="105"/>
      <c r="I601" s="105"/>
      <c r="J601" s="105"/>
      <c r="K601" s="105"/>
      <c r="L601" s="105"/>
      <c r="M601" s="109"/>
      <c r="N601" s="105"/>
      <c r="O601" s="105"/>
      <c r="P601" s="105"/>
      <c r="Q601" s="105"/>
      <c r="R601" s="105"/>
      <c r="S601" s="105"/>
    </row>
    <row r="602" spans="2:19" s="104" customFormat="1" ht="15" customHeight="1" x14ac:dyDescent="0.2">
      <c r="B602" s="105"/>
      <c r="C602" s="99"/>
      <c r="D602" s="105"/>
      <c r="E602" s="105"/>
      <c r="F602" s="105"/>
      <c r="G602" s="105"/>
      <c r="H602" s="105"/>
      <c r="I602" s="105"/>
      <c r="J602" s="105"/>
      <c r="K602" s="105"/>
      <c r="L602" s="105"/>
      <c r="M602" s="109"/>
      <c r="N602" s="105"/>
      <c r="O602" s="105"/>
      <c r="P602" s="105"/>
      <c r="Q602" s="105"/>
      <c r="R602" s="105"/>
      <c r="S602" s="105"/>
    </row>
    <row r="603" spans="2:19" s="104" customFormat="1" ht="15" customHeight="1" x14ac:dyDescent="0.2">
      <c r="B603" s="105"/>
      <c r="C603" s="99"/>
      <c r="D603" s="105"/>
      <c r="E603" s="105"/>
      <c r="F603" s="105"/>
      <c r="G603" s="105"/>
      <c r="H603" s="105"/>
      <c r="I603" s="105"/>
      <c r="J603" s="105"/>
      <c r="K603" s="105"/>
      <c r="L603" s="105"/>
      <c r="M603" s="109"/>
      <c r="N603" s="105"/>
      <c r="O603" s="105"/>
      <c r="P603" s="105"/>
      <c r="Q603" s="105"/>
      <c r="R603" s="105"/>
      <c r="S603" s="105"/>
    </row>
    <row r="604" spans="2:19" s="104" customFormat="1" ht="15" customHeight="1" x14ac:dyDescent="0.2">
      <c r="B604" s="105"/>
      <c r="C604" s="99"/>
      <c r="D604" s="105"/>
      <c r="E604" s="105"/>
      <c r="F604" s="105"/>
      <c r="G604" s="105"/>
      <c r="H604" s="105"/>
      <c r="I604" s="105"/>
      <c r="J604" s="105"/>
      <c r="K604" s="105"/>
      <c r="L604" s="105"/>
      <c r="M604" s="109"/>
      <c r="N604" s="105"/>
      <c r="O604" s="105"/>
      <c r="P604" s="105"/>
      <c r="Q604" s="105"/>
      <c r="R604" s="105"/>
      <c r="S604" s="105"/>
    </row>
    <row r="605" spans="2:19" s="104" customFormat="1" ht="15" customHeight="1" x14ac:dyDescent="0.2">
      <c r="B605" s="105"/>
      <c r="C605" s="99"/>
      <c r="D605" s="105"/>
      <c r="E605" s="105"/>
      <c r="F605" s="105"/>
      <c r="G605" s="105"/>
      <c r="H605" s="105"/>
      <c r="I605" s="105"/>
      <c r="J605" s="105"/>
      <c r="K605" s="105"/>
      <c r="L605" s="105"/>
      <c r="M605" s="109"/>
      <c r="N605" s="105"/>
      <c r="O605" s="105"/>
      <c r="P605" s="105"/>
      <c r="Q605" s="105"/>
      <c r="R605" s="105"/>
      <c r="S605" s="105"/>
    </row>
    <row r="606" spans="2:19" s="104" customFormat="1" ht="15" customHeight="1" x14ac:dyDescent="0.2">
      <c r="B606" s="105"/>
      <c r="C606" s="99"/>
      <c r="D606" s="105"/>
      <c r="E606" s="105"/>
      <c r="F606" s="105"/>
      <c r="G606" s="105"/>
      <c r="H606" s="105"/>
      <c r="I606" s="105"/>
      <c r="J606" s="105"/>
      <c r="K606" s="105"/>
      <c r="L606" s="105"/>
      <c r="M606" s="109"/>
      <c r="N606" s="105"/>
      <c r="O606" s="105"/>
      <c r="P606" s="105"/>
      <c r="Q606" s="105"/>
      <c r="R606" s="105"/>
      <c r="S606" s="105"/>
    </row>
    <row r="607" spans="2:19" s="104" customFormat="1" ht="15" customHeight="1" x14ac:dyDescent="0.2">
      <c r="B607" s="105"/>
      <c r="C607" s="99"/>
      <c r="D607" s="105"/>
      <c r="E607" s="105"/>
      <c r="F607" s="105"/>
      <c r="G607" s="105"/>
      <c r="H607" s="105"/>
      <c r="I607" s="105"/>
      <c r="J607" s="105"/>
      <c r="K607" s="105"/>
      <c r="L607" s="105"/>
      <c r="M607" s="109"/>
      <c r="N607" s="105"/>
      <c r="O607" s="105"/>
      <c r="P607" s="105"/>
      <c r="Q607" s="105"/>
      <c r="R607" s="105"/>
      <c r="S607" s="105"/>
    </row>
    <row r="608" spans="2:19" s="104" customFormat="1" ht="15" customHeight="1" x14ac:dyDescent="0.2">
      <c r="B608" s="105"/>
      <c r="C608" s="99"/>
      <c r="D608" s="105"/>
      <c r="E608" s="105"/>
      <c r="F608" s="105"/>
      <c r="G608" s="105"/>
      <c r="H608" s="105"/>
      <c r="I608" s="105"/>
      <c r="J608" s="105"/>
      <c r="K608" s="105"/>
      <c r="L608" s="105"/>
      <c r="M608" s="109"/>
      <c r="N608" s="105"/>
      <c r="O608" s="105"/>
      <c r="P608" s="105"/>
      <c r="Q608" s="105"/>
      <c r="R608" s="105"/>
      <c r="S608" s="105"/>
    </row>
    <row r="609" spans="2:19" s="104" customFormat="1" ht="15" customHeight="1" x14ac:dyDescent="0.2">
      <c r="B609" s="105"/>
      <c r="C609" s="99"/>
      <c r="D609" s="105"/>
      <c r="E609" s="105"/>
      <c r="F609" s="105"/>
      <c r="G609" s="105"/>
      <c r="H609" s="105"/>
      <c r="I609" s="105"/>
      <c r="J609" s="105"/>
      <c r="K609" s="105"/>
      <c r="L609" s="105"/>
      <c r="M609" s="109"/>
      <c r="N609" s="105"/>
      <c r="O609" s="105"/>
      <c r="P609" s="105"/>
      <c r="Q609" s="105"/>
      <c r="R609" s="105"/>
      <c r="S609" s="105"/>
    </row>
    <row r="610" spans="2:19" s="104" customFormat="1" ht="15" customHeight="1" x14ac:dyDescent="0.2">
      <c r="B610" s="105"/>
      <c r="C610" s="99"/>
      <c r="D610" s="105"/>
      <c r="E610" s="105"/>
      <c r="F610" s="105"/>
      <c r="G610" s="105"/>
      <c r="H610" s="105"/>
      <c r="I610" s="105"/>
      <c r="J610" s="105"/>
      <c r="K610" s="105"/>
      <c r="L610" s="105"/>
      <c r="M610" s="109"/>
      <c r="N610" s="105"/>
      <c r="O610" s="105"/>
      <c r="P610" s="105"/>
      <c r="Q610" s="105"/>
      <c r="R610" s="105"/>
      <c r="S610" s="105"/>
    </row>
    <row r="611" spans="2:19" s="104" customFormat="1" ht="15" customHeight="1" x14ac:dyDescent="0.2">
      <c r="B611" s="105"/>
      <c r="C611" s="99"/>
      <c r="D611" s="105"/>
      <c r="E611" s="105"/>
      <c r="F611" s="105"/>
      <c r="G611" s="105"/>
      <c r="H611" s="105"/>
      <c r="I611" s="105"/>
      <c r="J611" s="105"/>
      <c r="K611" s="105"/>
      <c r="L611" s="105"/>
      <c r="M611" s="109"/>
      <c r="N611" s="105"/>
      <c r="O611" s="105"/>
      <c r="P611" s="105"/>
      <c r="Q611" s="105"/>
      <c r="R611" s="105"/>
      <c r="S611" s="105"/>
    </row>
    <row r="612" spans="2:19" s="104" customFormat="1" ht="15" customHeight="1" x14ac:dyDescent="0.2">
      <c r="B612" s="105"/>
      <c r="C612" s="99"/>
      <c r="D612" s="105"/>
      <c r="E612" s="105"/>
      <c r="F612" s="105"/>
      <c r="G612" s="105"/>
      <c r="H612" s="105"/>
      <c r="I612" s="105"/>
      <c r="J612" s="105"/>
      <c r="K612" s="105"/>
      <c r="L612" s="105"/>
      <c r="M612" s="109"/>
      <c r="N612" s="105"/>
      <c r="O612" s="105"/>
      <c r="P612" s="105"/>
      <c r="Q612" s="105"/>
      <c r="R612" s="105"/>
      <c r="S612" s="105"/>
    </row>
    <row r="613" spans="2:19" s="104" customFormat="1" ht="15" customHeight="1" x14ac:dyDescent="0.2">
      <c r="B613" s="105"/>
      <c r="C613" s="99"/>
      <c r="D613" s="105"/>
      <c r="E613" s="105"/>
      <c r="F613" s="105"/>
      <c r="G613" s="105"/>
      <c r="H613" s="105"/>
      <c r="I613" s="105"/>
      <c r="J613" s="105"/>
      <c r="K613" s="105"/>
      <c r="L613" s="105"/>
      <c r="M613" s="109"/>
      <c r="N613" s="105"/>
      <c r="O613" s="105"/>
      <c r="P613" s="105"/>
      <c r="Q613" s="105"/>
      <c r="R613" s="105"/>
      <c r="S613" s="105"/>
    </row>
    <row r="614" spans="2:19" s="104" customFormat="1" ht="15" customHeight="1" x14ac:dyDescent="0.2">
      <c r="B614" s="105"/>
      <c r="C614" s="99"/>
      <c r="D614" s="105"/>
      <c r="E614" s="105"/>
      <c r="F614" s="105"/>
      <c r="G614" s="105"/>
      <c r="H614" s="105"/>
      <c r="I614" s="105"/>
      <c r="J614" s="105"/>
      <c r="K614" s="105"/>
      <c r="L614" s="105"/>
      <c r="M614" s="109"/>
      <c r="N614" s="105"/>
      <c r="O614" s="105"/>
      <c r="P614" s="105"/>
      <c r="Q614" s="105"/>
      <c r="R614" s="105"/>
      <c r="S614" s="105"/>
    </row>
    <row r="615" spans="2:19" s="104" customFormat="1" ht="15" customHeight="1" x14ac:dyDescent="0.2">
      <c r="B615" s="105"/>
      <c r="C615" s="99"/>
      <c r="D615" s="105"/>
      <c r="E615" s="105"/>
      <c r="F615" s="105"/>
      <c r="G615" s="105"/>
      <c r="H615" s="105"/>
      <c r="I615" s="105"/>
      <c r="J615" s="105"/>
      <c r="K615" s="105"/>
      <c r="L615" s="105"/>
      <c r="M615" s="109"/>
      <c r="N615" s="105"/>
      <c r="O615" s="105"/>
      <c r="P615" s="105"/>
      <c r="Q615" s="105"/>
      <c r="R615" s="105"/>
      <c r="S615" s="105"/>
    </row>
    <row r="616" spans="2:19" s="104" customFormat="1" ht="15" customHeight="1" x14ac:dyDescent="0.2">
      <c r="B616" s="105"/>
      <c r="C616" s="99"/>
      <c r="D616" s="105"/>
      <c r="E616" s="105"/>
      <c r="F616" s="105"/>
      <c r="G616" s="105"/>
      <c r="H616" s="105"/>
      <c r="I616" s="105"/>
      <c r="J616" s="105"/>
      <c r="K616" s="105"/>
      <c r="L616" s="105"/>
      <c r="M616" s="109"/>
      <c r="N616" s="105"/>
      <c r="O616" s="105"/>
      <c r="P616" s="105"/>
      <c r="Q616" s="105"/>
      <c r="R616" s="105"/>
      <c r="S616" s="105"/>
    </row>
    <row r="617" spans="2:19" s="104" customFormat="1" ht="15" customHeight="1" x14ac:dyDescent="0.2">
      <c r="B617" s="105"/>
      <c r="C617" s="99"/>
      <c r="D617" s="105"/>
      <c r="E617" s="105"/>
      <c r="F617" s="105"/>
      <c r="G617" s="105"/>
      <c r="H617" s="105"/>
      <c r="I617" s="105"/>
      <c r="J617" s="105"/>
      <c r="K617" s="105"/>
      <c r="L617" s="105"/>
      <c r="M617" s="109"/>
      <c r="N617" s="105"/>
      <c r="O617" s="105"/>
      <c r="P617" s="105"/>
      <c r="Q617" s="105"/>
      <c r="R617" s="105"/>
      <c r="S617" s="105"/>
    </row>
    <row r="618" spans="2:19" s="104" customFormat="1" ht="15" customHeight="1" x14ac:dyDescent="0.2">
      <c r="B618" s="105"/>
      <c r="C618" s="99"/>
      <c r="D618" s="105"/>
      <c r="E618" s="105"/>
      <c r="F618" s="105"/>
      <c r="G618" s="105"/>
      <c r="H618" s="105"/>
      <c r="I618" s="105"/>
      <c r="J618" s="105"/>
      <c r="K618" s="105"/>
      <c r="L618" s="105"/>
      <c r="M618" s="109"/>
      <c r="N618" s="105"/>
      <c r="O618" s="105"/>
      <c r="P618" s="105"/>
      <c r="Q618" s="105"/>
      <c r="R618" s="105"/>
      <c r="S618" s="105"/>
    </row>
    <row r="619" spans="2:19" s="104" customFormat="1" ht="15" customHeight="1" x14ac:dyDescent="0.2">
      <c r="B619" s="105"/>
      <c r="C619" s="99"/>
      <c r="D619" s="105"/>
      <c r="E619" s="105"/>
      <c r="F619" s="105"/>
      <c r="G619" s="105"/>
      <c r="H619" s="105"/>
      <c r="I619" s="105"/>
      <c r="J619" s="105"/>
      <c r="K619" s="105"/>
      <c r="L619" s="105"/>
      <c r="M619" s="109"/>
      <c r="N619" s="105"/>
      <c r="O619" s="105"/>
      <c r="P619" s="105"/>
      <c r="Q619" s="105"/>
      <c r="R619" s="105"/>
      <c r="S619" s="105"/>
    </row>
    <row r="620" spans="2:19" s="104" customFormat="1" ht="15" customHeight="1" x14ac:dyDescent="0.2">
      <c r="B620" s="105"/>
      <c r="C620" s="99"/>
      <c r="D620" s="105"/>
      <c r="E620" s="105"/>
      <c r="F620" s="105"/>
      <c r="G620" s="105"/>
      <c r="H620" s="105"/>
      <c r="I620" s="105"/>
      <c r="J620" s="105"/>
      <c r="K620" s="105"/>
      <c r="L620" s="105"/>
      <c r="M620" s="109"/>
      <c r="N620" s="105"/>
      <c r="O620" s="105"/>
      <c r="P620" s="105"/>
      <c r="Q620" s="105"/>
      <c r="R620" s="105"/>
      <c r="S620" s="105"/>
    </row>
    <row r="621" spans="2:19" s="104" customFormat="1" ht="15" customHeight="1" x14ac:dyDescent="0.2">
      <c r="B621" s="105"/>
      <c r="C621" s="99"/>
      <c r="D621" s="105"/>
      <c r="E621" s="105"/>
      <c r="F621" s="105"/>
      <c r="G621" s="105"/>
      <c r="H621" s="105"/>
      <c r="I621" s="105"/>
      <c r="J621" s="105"/>
      <c r="K621" s="105"/>
      <c r="L621" s="105"/>
      <c r="M621" s="109"/>
      <c r="N621" s="105"/>
      <c r="O621" s="105"/>
      <c r="P621" s="105"/>
      <c r="Q621" s="105"/>
      <c r="R621" s="105"/>
      <c r="S621" s="105"/>
    </row>
    <row r="622" spans="2:19" s="104" customFormat="1" ht="15" customHeight="1" x14ac:dyDescent="0.2">
      <c r="B622" s="105"/>
      <c r="C622" s="99"/>
      <c r="D622" s="105"/>
      <c r="E622" s="105"/>
      <c r="F622" s="105"/>
      <c r="G622" s="105"/>
      <c r="H622" s="105"/>
      <c r="I622" s="105"/>
      <c r="J622" s="105"/>
      <c r="K622" s="105"/>
      <c r="L622" s="105"/>
      <c r="M622" s="109"/>
      <c r="N622" s="105"/>
      <c r="O622" s="105"/>
      <c r="P622" s="105"/>
      <c r="Q622" s="105"/>
      <c r="R622" s="105"/>
      <c r="S622" s="105"/>
    </row>
    <row r="623" spans="2:19" s="104" customFormat="1" ht="15" customHeight="1" x14ac:dyDescent="0.2">
      <c r="B623" s="105"/>
      <c r="C623" s="99"/>
      <c r="D623" s="105"/>
      <c r="E623" s="105"/>
      <c r="F623" s="105"/>
      <c r="G623" s="105"/>
      <c r="H623" s="105"/>
      <c r="I623" s="105"/>
      <c r="J623" s="105"/>
      <c r="K623" s="105"/>
      <c r="L623" s="105"/>
      <c r="M623" s="109"/>
      <c r="N623" s="105"/>
      <c r="O623" s="105"/>
      <c r="P623" s="105"/>
      <c r="Q623" s="105"/>
      <c r="R623" s="105"/>
      <c r="S623" s="105"/>
    </row>
    <row r="624" spans="2:19" s="104" customFormat="1" ht="15" customHeight="1" x14ac:dyDescent="0.2">
      <c r="B624" s="105"/>
      <c r="C624" s="99"/>
      <c r="D624" s="105"/>
      <c r="E624" s="105"/>
      <c r="F624" s="105"/>
      <c r="G624" s="105"/>
      <c r="H624" s="105"/>
      <c r="I624" s="105"/>
      <c r="J624" s="105"/>
      <c r="K624" s="105"/>
      <c r="L624" s="105"/>
      <c r="M624" s="109"/>
      <c r="N624" s="105"/>
      <c r="O624" s="105"/>
      <c r="P624" s="105"/>
      <c r="Q624" s="105"/>
      <c r="R624" s="105"/>
      <c r="S624" s="105"/>
    </row>
    <row r="625" spans="2:19" s="104" customFormat="1" ht="15" customHeight="1" x14ac:dyDescent="0.2">
      <c r="B625" s="105"/>
      <c r="C625" s="99"/>
      <c r="D625" s="105"/>
      <c r="E625" s="105"/>
      <c r="F625" s="105"/>
      <c r="G625" s="105"/>
      <c r="H625" s="105"/>
      <c r="I625" s="105"/>
      <c r="J625" s="105"/>
      <c r="K625" s="105"/>
      <c r="L625" s="105"/>
      <c r="M625" s="109"/>
      <c r="N625" s="105"/>
      <c r="O625" s="105"/>
      <c r="P625" s="105"/>
      <c r="Q625" s="105"/>
      <c r="R625" s="105"/>
      <c r="S625" s="105"/>
    </row>
    <row r="626" spans="2:19" s="104" customFormat="1" ht="15" customHeight="1" x14ac:dyDescent="0.2">
      <c r="B626" s="105"/>
      <c r="C626" s="99"/>
      <c r="D626" s="105"/>
      <c r="E626" s="105"/>
      <c r="F626" s="105"/>
      <c r="G626" s="105"/>
      <c r="H626" s="105"/>
      <c r="I626" s="105"/>
      <c r="J626" s="105"/>
      <c r="K626" s="105"/>
      <c r="L626" s="105"/>
      <c r="M626" s="109"/>
      <c r="N626" s="105"/>
      <c r="O626" s="105"/>
      <c r="P626" s="105"/>
      <c r="Q626" s="105"/>
      <c r="R626" s="105"/>
      <c r="S626" s="105"/>
    </row>
    <row r="627" spans="2:19" s="104" customFormat="1" ht="15" customHeight="1" x14ac:dyDescent="0.2">
      <c r="B627" s="105"/>
      <c r="C627" s="99"/>
      <c r="D627" s="105"/>
      <c r="E627" s="105"/>
      <c r="F627" s="105"/>
      <c r="G627" s="105"/>
      <c r="H627" s="105"/>
      <c r="I627" s="105"/>
      <c r="J627" s="105"/>
      <c r="K627" s="105"/>
      <c r="L627" s="105"/>
      <c r="M627" s="109"/>
      <c r="N627" s="105"/>
      <c r="O627" s="105"/>
      <c r="P627" s="105"/>
      <c r="Q627" s="105"/>
      <c r="R627" s="105"/>
      <c r="S627" s="105"/>
    </row>
    <row r="628" spans="2:19" s="104" customFormat="1" ht="15" customHeight="1" x14ac:dyDescent="0.2">
      <c r="B628" s="105"/>
      <c r="C628" s="99"/>
      <c r="D628" s="105"/>
      <c r="E628" s="105"/>
      <c r="F628" s="105"/>
      <c r="G628" s="105"/>
      <c r="H628" s="105"/>
      <c r="I628" s="105"/>
      <c r="J628" s="105"/>
      <c r="K628" s="105"/>
      <c r="L628" s="105"/>
      <c r="M628" s="109"/>
      <c r="N628" s="105"/>
      <c r="O628" s="105"/>
      <c r="P628" s="105"/>
      <c r="Q628" s="105"/>
      <c r="R628" s="105"/>
      <c r="S628" s="105"/>
    </row>
    <row r="629" spans="2:19" s="104" customFormat="1" ht="15" customHeight="1" x14ac:dyDescent="0.2">
      <c r="B629" s="105"/>
      <c r="C629" s="99"/>
      <c r="D629" s="105"/>
      <c r="E629" s="105"/>
      <c r="F629" s="105"/>
      <c r="G629" s="105"/>
      <c r="H629" s="105"/>
      <c r="I629" s="105"/>
      <c r="J629" s="105"/>
      <c r="K629" s="105"/>
      <c r="L629" s="105"/>
      <c r="M629" s="109"/>
      <c r="N629" s="105"/>
      <c r="O629" s="105"/>
      <c r="P629" s="105"/>
      <c r="Q629" s="105"/>
      <c r="R629" s="105"/>
      <c r="S629" s="105"/>
    </row>
    <row r="630" spans="2:19" s="104" customFormat="1" ht="15" customHeight="1" x14ac:dyDescent="0.2">
      <c r="B630" s="105"/>
      <c r="C630" s="99"/>
      <c r="D630" s="105"/>
      <c r="E630" s="105"/>
      <c r="F630" s="105"/>
      <c r="G630" s="105"/>
      <c r="H630" s="105"/>
      <c r="I630" s="105"/>
      <c r="J630" s="105"/>
      <c r="K630" s="105"/>
      <c r="L630" s="105"/>
      <c r="M630" s="109"/>
      <c r="N630" s="105"/>
      <c r="O630" s="105"/>
      <c r="P630" s="105"/>
      <c r="Q630" s="105"/>
      <c r="R630" s="105"/>
      <c r="S630" s="105"/>
    </row>
    <row r="631" spans="2:19" s="104" customFormat="1" ht="15" customHeight="1" x14ac:dyDescent="0.2">
      <c r="B631" s="105"/>
      <c r="C631" s="99"/>
      <c r="D631" s="105"/>
      <c r="E631" s="105"/>
      <c r="F631" s="105"/>
      <c r="G631" s="105"/>
      <c r="H631" s="105"/>
      <c r="I631" s="105"/>
      <c r="J631" s="105"/>
      <c r="K631" s="105"/>
      <c r="L631" s="105"/>
      <c r="M631" s="109"/>
      <c r="N631" s="105"/>
      <c r="O631" s="105"/>
      <c r="P631" s="105"/>
      <c r="Q631" s="105"/>
      <c r="R631" s="105"/>
      <c r="S631" s="105"/>
    </row>
    <row r="632" spans="2:19" s="104" customFormat="1" ht="15" customHeight="1" x14ac:dyDescent="0.2">
      <c r="B632" s="105"/>
      <c r="C632" s="99"/>
      <c r="D632" s="105"/>
      <c r="E632" s="105"/>
      <c r="F632" s="105"/>
      <c r="G632" s="105"/>
      <c r="H632" s="105"/>
      <c r="I632" s="105"/>
      <c r="J632" s="105"/>
      <c r="K632" s="105"/>
      <c r="L632" s="105"/>
      <c r="M632" s="109"/>
      <c r="N632" s="105"/>
      <c r="O632" s="105"/>
      <c r="P632" s="105"/>
      <c r="Q632" s="105"/>
      <c r="R632" s="105"/>
      <c r="S632" s="105"/>
    </row>
    <row r="633" spans="2:19" s="104" customFormat="1" ht="15" customHeight="1" x14ac:dyDescent="0.2">
      <c r="B633" s="105"/>
      <c r="C633" s="99"/>
      <c r="D633" s="105"/>
      <c r="E633" s="105"/>
      <c r="F633" s="105"/>
      <c r="G633" s="105"/>
      <c r="H633" s="105"/>
      <c r="I633" s="105"/>
      <c r="J633" s="105"/>
      <c r="K633" s="105"/>
      <c r="L633" s="105"/>
      <c r="M633" s="109"/>
      <c r="N633" s="105"/>
      <c r="O633" s="105"/>
      <c r="P633" s="105"/>
      <c r="Q633" s="105"/>
      <c r="R633" s="105"/>
      <c r="S633" s="105"/>
    </row>
    <row r="634" spans="2:19" s="104" customFormat="1" ht="15" customHeight="1" x14ac:dyDescent="0.2">
      <c r="B634" s="105"/>
      <c r="C634" s="99"/>
      <c r="D634" s="105"/>
      <c r="E634" s="105"/>
      <c r="F634" s="105"/>
      <c r="G634" s="105"/>
      <c r="H634" s="105"/>
      <c r="I634" s="105"/>
      <c r="J634" s="105"/>
      <c r="K634" s="105"/>
      <c r="L634" s="105"/>
      <c r="M634" s="109"/>
      <c r="N634" s="105"/>
      <c r="O634" s="105"/>
      <c r="P634" s="105"/>
      <c r="Q634" s="105"/>
      <c r="R634" s="105"/>
      <c r="S634" s="105"/>
    </row>
    <row r="635" spans="2:19" s="104" customFormat="1" ht="15" customHeight="1" x14ac:dyDescent="0.2">
      <c r="B635" s="105"/>
      <c r="C635" s="99"/>
      <c r="D635" s="105"/>
      <c r="E635" s="105"/>
      <c r="F635" s="105"/>
      <c r="G635" s="105"/>
      <c r="H635" s="105"/>
      <c r="I635" s="105"/>
      <c r="J635" s="105"/>
      <c r="K635" s="105"/>
      <c r="L635" s="105"/>
      <c r="M635" s="109"/>
      <c r="N635" s="105"/>
      <c r="O635" s="105"/>
      <c r="P635" s="105"/>
      <c r="Q635" s="105"/>
      <c r="R635" s="105"/>
      <c r="S635" s="105"/>
    </row>
    <row r="636" spans="2:19" s="104" customFormat="1" ht="15" customHeight="1" x14ac:dyDescent="0.2">
      <c r="B636" s="105"/>
      <c r="C636" s="99"/>
      <c r="D636" s="105"/>
      <c r="E636" s="105"/>
      <c r="F636" s="105"/>
      <c r="G636" s="105"/>
      <c r="H636" s="105"/>
      <c r="I636" s="105"/>
      <c r="J636" s="105"/>
      <c r="K636" s="105"/>
      <c r="L636" s="105"/>
      <c r="M636" s="109"/>
      <c r="N636" s="105"/>
      <c r="O636" s="105"/>
      <c r="P636" s="105"/>
      <c r="Q636" s="105"/>
      <c r="R636" s="105"/>
      <c r="S636" s="105"/>
    </row>
    <row r="637" spans="2:19" s="104" customFormat="1" ht="15" customHeight="1" x14ac:dyDescent="0.2">
      <c r="B637" s="105"/>
      <c r="C637" s="99"/>
      <c r="D637" s="105"/>
      <c r="E637" s="105"/>
      <c r="F637" s="105"/>
      <c r="G637" s="105"/>
      <c r="H637" s="105"/>
      <c r="I637" s="105"/>
      <c r="J637" s="105"/>
      <c r="K637" s="105"/>
      <c r="L637" s="105"/>
      <c r="M637" s="109"/>
      <c r="N637" s="105"/>
      <c r="O637" s="105"/>
      <c r="P637" s="105"/>
      <c r="Q637" s="105"/>
      <c r="R637" s="105"/>
      <c r="S637" s="105"/>
    </row>
    <row r="638" spans="2:19" s="104" customFormat="1" ht="15" customHeight="1" x14ac:dyDescent="0.2">
      <c r="B638" s="105"/>
      <c r="C638" s="99"/>
      <c r="D638" s="105"/>
      <c r="E638" s="105"/>
      <c r="F638" s="105"/>
      <c r="G638" s="105"/>
      <c r="H638" s="105"/>
      <c r="I638" s="105"/>
      <c r="J638" s="105"/>
      <c r="K638" s="105"/>
      <c r="L638" s="105"/>
      <c r="M638" s="109"/>
      <c r="N638" s="105"/>
      <c r="O638" s="105"/>
      <c r="P638" s="105"/>
      <c r="Q638" s="105"/>
      <c r="R638" s="105"/>
      <c r="S638" s="105"/>
    </row>
    <row r="639" spans="2:19" s="104" customFormat="1" ht="15" customHeight="1" x14ac:dyDescent="0.2">
      <c r="B639" s="105"/>
      <c r="C639" s="99"/>
      <c r="D639" s="105"/>
      <c r="E639" s="105"/>
      <c r="F639" s="105"/>
      <c r="G639" s="105"/>
      <c r="H639" s="105"/>
      <c r="I639" s="105"/>
      <c r="J639" s="105"/>
      <c r="K639" s="105"/>
      <c r="L639" s="105"/>
      <c r="M639" s="109"/>
      <c r="N639" s="105"/>
      <c r="O639" s="105"/>
      <c r="P639" s="105"/>
      <c r="Q639" s="105"/>
      <c r="R639" s="105"/>
      <c r="S639" s="105"/>
    </row>
    <row r="640" spans="2:19" s="104" customFormat="1" ht="15" customHeight="1" x14ac:dyDescent="0.2">
      <c r="B640" s="105"/>
      <c r="C640" s="99"/>
      <c r="D640" s="105"/>
      <c r="E640" s="105"/>
      <c r="F640" s="105"/>
      <c r="G640" s="105"/>
      <c r="H640" s="105"/>
      <c r="I640" s="105"/>
      <c r="J640" s="105"/>
      <c r="K640" s="105"/>
      <c r="L640" s="105"/>
      <c r="M640" s="109"/>
      <c r="N640" s="105"/>
      <c r="O640" s="105"/>
      <c r="P640" s="105"/>
      <c r="Q640" s="105"/>
      <c r="R640" s="105"/>
      <c r="S640" s="105"/>
    </row>
    <row r="641" spans="2:19" s="104" customFormat="1" ht="15" customHeight="1" x14ac:dyDescent="0.2">
      <c r="B641" s="105"/>
      <c r="C641" s="99"/>
      <c r="D641" s="105"/>
      <c r="E641" s="105"/>
      <c r="F641" s="105"/>
      <c r="G641" s="105"/>
      <c r="H641" s="105"/>
      <c r="I641" s="105"/>
      <c r="J641" s="105"/>
      <c r="K641" s="105"/>
      <c r="L641" s="105"/>
      <c r="M641" s="109"/>
      <c r="N641" s="105"/>
      <c r="O641" s="105"/>
      <c r="P641" s="105"/>
      <c r="Q641" s="105"/>
      <c r="R641" s="105"/>
      <c r="S641" s="105"/>
    </row>
    <row r="642" spans="2:19" s="104" customFormat="1" ht="15" customHeight="1" x14ac:dyDescent="0.2">
      <c r="B642" s="105"/>
      <c r="C642" s="99"/>
      <c r="D642" s="105"/>
      <c r="E642" s="105"/>
      <c r="F642" s="105"/>
      <c r="G642" s="105"/>
      <c r="H642" s="105"/>
      <c r="I642" s="105"/>
      <c r="J642" s="105"/>
      <c r="K642" s="105"/>
      <c r="L642" s="105"/>
      <c r="M642" s="109"/>
      <c r="N642" s="105"/>
      <c r="O642" s="105"/>
      <c r="P642" s="105"/>
      <c r="Q642" s="105"/>
      <c r="R642" s="105"/>
      <c r="S642" s="105"/>
    </row>
    <row r="643" spans="2:19" s="104" customFormat="1" ht="15" customHeight="1" x14ac:dyDescent="0.2">
      <c r="B643" s="105"/>
      <c r="C643" s="99"/>
      <c r="D643" s="105"/>
      <c r="E643" s="105"/>
      <c r="F643" s="105"/>
      <c r="G643" s="105"/>
      <c r="H643" s="105"/>
      <c r="I643" s="105"/>
      <c r="J643" s="105"/>
      <c r="K643" s="105"/>
      <c r="L643" s="105"/>
      <c r="M643" s="109"/>
      <c r="N643" s="105"/>
      <c r="O643" s="105"/>
      <c r="P643" s="105"/>
      <c r="Q643" s="105"/>
      <c r="R643" s="105"/>
      <c r="S643" s="105"/>
    </row>
    <row r="644" spans="2:19" s="104" customFormat="1" ht="15" customHeight="1" x14ac:dyDescent="0.2">
      <c r="B644" s="105"/>
      <c r="C644" s="99"/>
      <c r="D644" s="105"/>
      <c r="E644" s="105"/>
      <c r="F644" s="105"/>
      <c r="G644" s="105"/>
      <c r="H644" s="105"/>
      <c r="I644" s="105"/>
      <c r="J644" s="105"/>
      <c r="K644" s="105"/>
      <c r="L644" s="105"/>
      <c r="M644" s="109"/>
      <c r="N644" s="105"/>
      <c r="O644" s="105"/>
      <c r="P644" s="105"/>
      <c r="Q644" s="105"/>
      <c r="R644" s="105"/>
      <c r="S644" s="105"/>
    </row>
    <row r="645" spans="2:19" s="104" customFormat="1" ht="15" customHeight="1" x14ac:dyDescent="0.2">
      <c r="B645" s="105"/>
      <c r="C645" s="99"/>
      <c r="D645" s="105"/>
      <c r="E645" s="105"/>
      <c r="F645" s="105"/>
      <c r="G645" s="105"/>
      <c r="H645" s="105"/>
      <c r="I645" s="105"/>
      <c r="J645" s="105"/>
      <c r="K645" s="105"/>
      <c r="L645" s="105"/>
      <c r="M645" s="109"/>
      <c r="N645" s="105"/>
      <c r="O645" s="105"/>
      <c r="P645" s="105"/>
      <c r="Q645" s="105"/>
      <c r="R645" s="105"/>
      <c r="S645" s="105"/>
    </row>
    <row r="646" spans="2:19" s="104" customFormat="1" ht="15" customHeight="1" x14ac:dyDescent="0.2">
      <c r="B646" s="105"/>
      <c r="C646" s="99"/>
      <c r="D646" s="105"/>
      <c r="E646" s="105"/>
      <c r="F646" s="105"/>
      <c r="G646" s="105"/>
      <c r="H646" s="105"/>
      <c r="I646" s="105"/>
      <c r="J646" s="105"/>
      <c r="K646" s="105"/>
      <c r="L646" s="105"/>
      <c r="M646" s="109"/>
      <c r="N646" s="105"/>
      <c r="O646" s="105"/>
      <c r="P646" s="105"/>
      <c r="Q646" s="105"/>
      <c r="R646" s="105"/>
      <c r="S646" s="105"/>
    </row>
    <row r="647" spans="2:19" s="104" customFormat="1" ht="15" customHeight="1" x14ac:dyDescent="0.2">
      <c r="B647" s="105"/>
      <c r="C647" s="99"/>
      <c r="D647" s="105"/>
      <c r="E647" s="105"/>
      <c r="F647" s="105"/>
      <c r="G647" s="105"/>
      <c r="H647" s="105"/>
      <c r="I647" s="105"/>
      <c r="J647" s="105"/>
      <c r="K647" s="105"/>
      <c r="L647" s="105"/>
      <c r="M647" s="109"/>
      <c r="N647" s="105"/>
      <c r="O647" s="105"/>
      <c r="P647" s="105"/>
      <c r="Q647" s="105"/>
      <c r="R647" s="105"/>
      <c r="S647" s="105"/>
    </row>
    <row r="648" spans="2:19" s="104" customFormat="1" ht="15" customHeight="1" x14ac:dyDescent="0.2">
      <c r="B648" s="105"/>
      <c r="C648" s="99"/>
      <c r="D648" s="105"/>
      <c r="E648" s="105"/>
      <c r="F648" s="105"/>
      <c r="G648" s="105"/>
      <c r="H648" s="105"/>
      <c r="I648" s="105"/>
      <c r="J648" s="105"/>
      <c r="K648" s="105"/>
      <c r="L648" s="105"/>
      <c r="M648" s="109"/>
      <c r="N648" s="105"/>
      <c r="O648" s="105"/>
      <c r="P648" s="105"/>
      <c r="Q648" s="105"/>
      <c r="R648" s="105"/>
      <c r="S648" s="105"/>
    </row>
    <row r="649" spans="2:19" s="104" customFormat="1" ht="15" customHeight="1" x14ac:dyDescent="0.2">
      <c r="B649" s="105"/>
      <c r="C649" s="99"/>
      <c r="D649" s="105"/>
      <c r="E649" s="105"/>
      <c r="F649" s="105"/>
      <c r="G649" s="105"/>
      <c r="H649" s="105"/>
      <c r="I649" s="105"/>
      <c r="J649" s="105"/>
      <c r="K649" s="105"/>
      <c r="L649" s="105"/>
      <c r="M649" s="109"/>
      <c r="N649" s="105"/>
      <c r="O649" s="105"/>
      <c r="P649" s="105"/>
      <c r="Q649" s="105"/>
      <c r="R649" s="105"/>
      <c r="S649" s="105"/>
    </row>
    <row r="650" spans="2:19" s="104" customFormat="1" ht="15" customHeight="1" x14ac:dyDescent="0.2">
      <c r="B650" s="105"/>
      <c r="C650" s="99"/>
      <c r="D650" s="105"/>
      <c r="E650" s="105"/>
      <c r="F650" s="105"/>
      <c r="G650" s="105"/>
      <c r="H650" s="105"/>
      <c r="I650" s="105"/>
      <c r="J650" s="105"/>
      <c r="K650" s="105"/>
      <c r="L650" s="105"/>
      <c r="M650" s="109"/>
      <c r="N650" s="105"/>
      <c r="O650" s="105"/>
      <c r="P650" s="105"/>
      <c r="Q650" s="105"/>
      <c r="R650" s="105"/>
      <c r="S650" s="105"/>
    </row>
    <row r="651" spans="2:19" s="104" customFormat="1" ht="15" customHeight="1" x14ac:dyDescent="0.2">
      <c r="B651" s="105"/>
      <c r="C651" s="99"/>
      <c r="D651" s="105"/>
      <c r="E651" s="105"/>
      <c r="F651" s="105"/>
      <c r="G651" s="105"/>
      <c r="H651" s="105"/>
      <c r="I651" s="105"/>
      <c r="J651" s="105"/>
      <c r="K651" s="105"/>
      <c r="L651" s="105"/>
      <c r="M651" s="109"/>
      <c r="N651" s="105"/>
      <c r="O651" s="105"/>
      <c r="P651" s="105"/>
      <c r="Q651" s="105"/>
      <c r="R651" s="105"/>
      <c r="S651" s="105"/>
    </row>
    <row r="652" spans="2:19" s="104" customFormat="1" ht="15" customHeight="1" x14ac:dyDescent="0.2">
      <c r="B652" s="105"/>
      <c r="C652" s="99"/>
      <c r="D652" s="105"/>
      <c r="E652" s="105"/>
      <c r="F652" s="105"/>
      <c r="G652" s="105"/>
      <c r="H652" s="105"/>
      <c r="I652" s="105"/>
      <c r="J652" s="105"/>
      <c r="K652" s="105"/>
      <c r="L652" s="105"/>
      <c r="M652" s="109"/>
      <c r="N652" s="105"/>
      <c r="O652" s="105"/>
      <c r="P652" s="105"/>
      <c r="Q652" s="105"/>
      <c r="R652" s="105"/>
      <c r="S652" s="105"/>
    </row>
    <row r="653" spans="2:19" s="104" customFormat="1" ht="15" customHeight="1" x14ac:dyDescent="0.2">
      <c r="B653" s="105"/>
      <c r="C653" s="99"/>
      <c r="D653" s="105"/>
      <c r="E653" s="105"/>
      <c r="F653" s="105"/>
      <c r="G653" s="105"/>
      <c r="H653" s="105"/>
      <c r="I653" s="105"/>
      <c r="J653" s="105"/>
      <c r="K653" s="105"/>
      <c r="L653" s="105"/>
      <c r="M653" s="109"/>
      <c r="N653" s="105"/>
      <c r="O653" s="105"/>
      <c r="P653" s="105"/>
      <c r="Q653" s="105"/>
      <c r="R653" s="105"/>
      <c r="S653" s="105"/>
    </row>
    <row r="654" spans="2:19" s="104" customFormat="1" ht="15" customHeight="1" x14ac:dyDescent="0.2">
      <c r="B654" s="105"/>
      <c r="C654" s="99"/>
      <c r="D654" s="105"/>
      <c r="E654" s="105"/>
      <c r="F654" s="105"/>
      <c r="G654" s="105"/>
      <c r="H654" s="105"/>
      <c r="I654" s="105"/>
      <c r="J654" s="105"/>
      <c r="K654" s="105"/>
      <c r="L654" s="105"/>
      <c r="M654" s="109"/>
      <c r="N654" s="105"/>
      <c r="O654" s="105"/>
      <c r="P654" s="105"/>
      <c r="Q654" s="105"/>
      <c r="R654" s="105"/>
      <c r="S654" s="105"/>
    </row>
    <row r="655" spans="2:19" s="104" customFormat="1" ht="15" customHeight="1" x14ac:dyDescent="0.2">
      <c r="B655" s="105"/>
      <c r="C655" s="99"/>
      <c r="D655" s="105"/>
      <c r="E655" s="105"/>
      <c r="F655" s="105"/>
      <c r="G655" s="105"/>
      <c r="H655" s="105"/>
      <c r="I655" s="105"/>
      <c r="J655" s="105"/>
      <c r="K655" s="105"/>
      <c r="L655" s="105"/>
      <c r="M655" s="109"/>
      <c r="N655" s="105"/>
      <c r="O655" s="105"/>
      <c r="P655" s="105"/>
      <c r="Q655" s="105"/>
      <c r="R655" s="105"/>
      <c r="S655" s="105"/>
    </row>
    <row r="656" spans="2:19" s="104" customFormat="1" ht="15" customHeight="1" x14ac:dyDescent="0.2">
      <c r="B656" s="105"/>
      <c r="C656" s="99"/>
      <c r="D656" s="105"/>
      <c r="E656" s="105"/>
      <c r="F656" s="105"/>
      <c r="G656" s="105"/>
      <c r="H656" s="105"/>
      <c r="I656" s="105"/>
      <c r="J656" s="105"/>
      <c r="K656" s="105"/>
      <c r="L656" s="105"/>
      <c r="M656" s="109"/>
      <c r="N656" s="105"/>
      <c r="O656" s="105"/>
      <c r="P656" s="105"/>
      <c r="Q656" s="105"/>
      <c r="R656" s="105"/>
      <c r="S656" s="105"/>
    </row>
    <row r="657" spans="2:19" s="104" customFormat="1" ht="15" customHeight="1" x14ac:dyDescent="0.2">
      <c r="B657" s="105"/>
      <c r="C657" s="99"/>
      <c r="D657" s="105"/>
      <c r="E657" s="105"/>
      <c r="F657" s="105"/>
      <c r="G657" s="105"/>
      <c r="H657" s="105"/>
      <c r="I657" s="105"/>
      <c r="J657" s="105"/>
      <c r="K657" s="105"/>
      <c r="L657" s="105"/>
      <c r="M657" s="109"/>
      <c r="N657" s="105"/>
      <c r="O657" s="105"/>
      <c r="P657" s="105"/>
      <c r="Q657" s="105"/>
      <c r="R657" s="105"/>
      <c r="S657" s="105"/>
    </row>
    <row r="658" spans="2:19" s="104" customFormat="1" ht="15" customHeight="1" x14ac:dyDescent="0.2">
      <c r="B658" s="105"/>
      <c r="C658" s="99"/>
      <c r="D658" s="105"/>
      <c r="E658" s="105"/>
      <c r="F658" s="105"/>
      <c r="G658" s="105"/>
      <c r="H658" s="105"/>
      <c r="I658" s="105"/>
      <c r="J658" s="105"/>
      <c r="K658" s="105"/>
      <c r="L658" s="105"/>
      <c r="M658" s="109"/>
      <c r="N658" s="105"/>
      <c r="O658" s="105"/>
      <c r="P658" s="105"/>
      <c r="Q658" s="105"/>
      <c r="R658" s="105"/>
      <c r="S658" s="105"/>
    </row>
    <row r="659" spans="2:19" s="104" customFormat="1" ht="15" customHeight="1" x14ac:dyDescent="0.2">
      <c r="B659" s="105"/>
      <c r="C659" s="99"/>
      <c r="D659" s="105"/>
      <c r="E659" s="105"/>
      <c r="F659" s="105"/>
      <c r="G659" s="105"/>
      <c r="H659" s="105"/>
      <c r="I659" s="105"/>
      <c r="J659" s="105"/>
      <c r="K659" s="105"/>
      <c r="L659" s="105"/>
      <c r="M659" s="109"/>
      <c r="N659" s="105"/>
      <c r="O659" s="105"/>
      <c r="P659" s="105"/>
      <c r="Q659" s="105"/>
      <c r="R659" s="105"/>
      <c r="S659" s="105"/>
    </row>
    <row r="660" spans="2:19" s="104" customFormat="1" ht="15" customHeight="1" x14ac:dyDescent="0.2">
      <c r="B660" s="105"/>
      <c r="C660" s="99"/>
      <c r="D660" s="105"/>
      <c r="E660" s="105"/>
      <c r="F660" s="105"/>
      <c r="G660" s="105"/>
      <c r="H660" s="105"/>
      <c r="I660" s="105"/>
      <c r="J660" s="105"/>
      <c r="K660" s="105"/>
      <c r="L660" s="105"/>
      <c r="M660" s="109"/>
      <c r="N660" s="105"/>
      <c r="O660" s="105"/>
      <c r="P660" s="105"/>
      <c r="Q660" s="105"/>
      <c r="R660" s="105"/>
      <c r="S660" s="105"/>
    </row>
    <row r="661" spans="2:19" s="104" customFormat="1" ht="15" customHeight="1" x14ac:dyDescent="0.2">
      <c r="B661" s="105"/>
      <c r="C661" s="99"/>
      <c r="D661" s="105"/>
      <c r="E661" s="105"/>
      <c r="F661" s="105"/>
      <c r="G661" s="105"/>
      <c r="H661" s="105"/>
      <c r="I661" s="105"/>
      <c r="J661" s="105"/>
      <c r="K661" s="105"/>
      <c r="L661" s="105"/>
      <c r="M661" s="109"/>
      <c r="N661" s="105"/>
      <c r="O661" s="105"/>
      <c r="P661" s="105"/>
      <c r="Q661" s="105"/>
      <c r="R661" s="105"/>
      <c r="S661" s="105"/>
    </row>
    <row r="662" spans="2:19" s="104" customFormat="1" ht="15" customHeight="1" x14ac:dyDescent="0.2">
      <c r="B662" s="105"/>
      <c r="C662" s="99"/>
      <c r="D662" s="105"/>
      <c r="E662" s="105"/>
      <c r="F662" s="105"/>
      <c r="G662" s="105"/>
      <c r="H662" s="105"/>
      <c r="I662" s="105"/>
      <c r="J662" s="105"/>
      <c r="K662" s="105"/>
      <c r="L662" s="105"/>
      <c r="M662" s="109"/>
      <c r="N662" s="105"/>
      <c r="O662" s="105"/>
      <c r="P662" s="105"/>
      <c r="Q662" s="105"/>
      <c r="R662" s="105"/>
      <c r="S662" s="105"/>
    </row>
    <row r="663" spans="2:19" s="104" customFormat="1" ht="15" customHeight="1" x14ac:dyDescent="0.2">
      <c r="B663" s="105"/>
      <c r="C663" s="99"/>
      <c r="D663" s="105"/>
      <c r="E663" s="105"/>
      <c r="F663" s="105"/>
      <c r="G663" s="105"/>
      <c r="H663" s="105"/>
      <c r="I663" s="105"/>
      <c r="J663" s="105"/>
      <c r="K663" s="105"/>
      <c r="L663" s="105"/>
      <c r="M663" s="109"/>
      <c r="N663" s="105"/>
      <c r="O663" s="105"/>
      <c r="P663" s="105"/>
      <c r="Q663" s="105"/>
      <c r="R663" s="105"/>
      <c r="S663" s="105"/>
    </row>
    <row r="664" spans="2:19" s="104" customFormat="1" ht="15" customHeight="1" x14ac:dyDescent="0.2">
      <c r="B664" s="105"/>
      <c r="C664" s="99"/>
      <c r="D664" s="105"/>
      <c r="E664" s="105"/>
      <c r="F664" s="105"/>
      <c r="G664" s="105"/>
      <c r="H664" s="105"/>
      <c r="I664" s="105"/>
      <c r="J664" s="105"/>
      <c r="K664" s="105"/>
      <c r="L664" s="105"/>
      <c r="M664" s="109"/>
      <c r="N664" s="105"/>
      <c r="O664" s="105"/>
      <c r="P664" s="105"/>
      <c r="Q664" s="105"/>
      <c r="R664" s="105"/>
      <c r="S664" s="105"/>
    </row>
    <row r="665" spans="2:19" s="104" customFormat="1" ht="15" customHeight="1" x14ac:dyDescent="0.2">
      <c r="B665" s="105"/>
      <c r="C665" s="99"/>
      <c r="D665" s="105"/>
      <c r="E665" s="105"/>
      <c r="F665" s="105"/>
      <c r="G665" s="105"/>
      <c r="H665" s="105"/>
      <c r="I665" s="105"/>
      <c r="J665" s="105"/>
      <c r="K665" s="105"/>
      <c r="L665" s="105"/>
      <c r="M665" s="109"/>
      <c r="N665" s="105"/>
      <c r="O665" s="105"/>
      <c r="P665" s="105"/>
      <c r="Q665" s="105"/>
      <c r="R665" s="105"/>
      <c r="S665" s="105"/>
    </row>
    <row r="666" spans="2:19" s="104" customFormat="1" ht="15" customHeight="1" x14ac:dyDescent="0.2">
      <c r="B666" s="105"/>
      <c r="C666" s="99"/>
      <c r="D666" s="105"/>
      <c r="E666" s="105"/>
      <c r="F666" s="105"/>
      <c r="G666" s="105"/>
      <c r="H666" s="105"/>
      <c r="I666" s="105"/>
      <c r="J666" s="105"/>
      <c r="K666" s="105"/>
      <c r="L666" s="105"/>
      <c r="M666" s="109"/>
      <c r="N666" s="105"/>
      <c r="O666" s="105"/>
      <c r="P666" s="105"/>
      <c r="Q666" s="105"/>
      <c r="R666" s="105"/>
      <c r="S666" s="105"/>
    </row>
    <row r="667" spans="2:19" s="104" customFormat="1" ht="15" customHeight="1" x14ac:dyDescent="0.2">
      <c r="B667" s="105"/>
      <c r="C667" s="99"/>
      <c r="D667" s="105"/>
      <c r="E667" s="105"/>
      <c r="F667" s="105"/>
      <c r="G667" s="105"/>
      <c r="H667" s="105"/>
      <c r="I667" s="105"/>
      <c r="J667" s="105"/>
      <c r="K667" s="105"/>
      <c r="L667" s="105"/>
      <c r="M667" s="109"/>
      <c r="N667" s="105"/>
      <c r="O667" s="105"/>
      <c r="P667" s="105"/>
      <c r="Q667" s="105"/>
      <c r="R667" s="105"/>
      <c r="S667" s="105"/>
    </row>
    <row r="668" spans="2:19" s="104" customFormat="1" ht="15" customHeight="1" x14ac:dyDescent="0.2">
      <c r="B668" s="105"/>
      <c r="C668" s="99"/>
      <c r="D668" s="105"/>
      <c r="E668" s="105"/>
      <c r="F668" s="105"/>
      <c r="G668" s="105"/>
      <c r="H668" s="105"/>
      <c r="I668" s="105"/>
      <c r="J668" s="105"/>
      <c r="K668" s="105"/>
      <c r="L668" s="105"/>
      <c r="M668" s="109"/>
      <c r="N668" s="105"/>
      <c r="O668" s="105"/>
      <c r="P668" s="105"/>
      <c r="Q668" s="105"/>
      <c r="R668" s="105"/>
      <c r="S668" s="105"/>
    </row>
    <row r="669" spans="2:19" s="104" customFormat="1" ht="15" customHeight="1" x14ac:dyDescent="0.2">
      <c r="B669" s="105"/>
      <c r="C669" s="99"/>
      <c r="D669" s="105"/>
      <c r="E669" s="105"/>
      <c r="F669" s="105"/>
      <c r="G669" s="105"/>
      <c r="H669" s="105"/>
      <c r="I669" s="105"/>
      <c r="J669" s="105"/>
      <c r="K669" s="105"/>
      <c r="L669" s="105"/>
      <c r="M669" s="109"/>
      <c r="N669" s="105"/>
      <c r="O669" s="105"/>
      <c r="P669" s="105"/>
      <c r="Q669" s="105"/>
      <c r="R669" s="105"/>
      <c r="S669" s="105"/>
    </row>
    <row r="670" spans="2:19" s="104" customFormat="1" ht="15" customHeight="1" x14ac:dyDescent="0.2">
      <c r="B670" s="105"/>
      <c r="C670" s="99"/>
      <c r="D670" s="105"/>
      <c r="E670" s="105"/>
      <c r="F670" s="105"/>
      <c r="G670" s="105"/>
      <c r="H670" s="105"/>
      <c r="I670" s="105"/>
      <c r="J670" s="105"/>
      <c r="K670" s="105"/>
      <c r="L670" s="105"/>
      <c r="M670" s="109"/>
      <c r="N670" s="105"/>
      <c r="O670" s="105"/>
      <c r="P670" s="105"/>
      <c r="Q670" s="105"/>
      <c r="R670" s="105"/>
      <c r="S670" s="105"/>
    </row>
    <row r="671" spans="2:19" s="104" customFormat="1" ht="15" customHeight="1" x14ac:dyDescent="0.2">
      <c r="B671" s="105"/>
      <c r="C671" s="99"/>
      <c r="D671" s="105"/>
      <c r="E671" s="105"/>
      <c r="F671" s="105"/>
      <c r="G671" s="105"/>
      <c r="H671" s="105"/>
      <c r="I671" s="105"/>
      <c r="J671" s="105"/>
      <c r="K671" s="105"/>
      <c r="L671" s="105"/>
      <c r="M671" s="109"/>
      <c r="N671" s="105"/>
      <c r="O671" s="105"/>
      <c r="P671" s="105"/>
      <c r="Q671" s="105"/>
      <c r="R671" s="105"/>
      <c r="S671" s="105"/>
    </row>
    <row r="672" spans="2:19" s="104" customFormat="1" ht="15" customHeight="1" x14ac:dyDescent="0.2">
      <c r="B672" s="105"/>
      <c r="C672" s="99"/>
      <c r="D672" s="105"/>
      <c r="E672" s="105"/>
      <c r="F672" s="105"/>
      <c r="G672" s="105"/>
      <c r="H672" s="105"/>
      <c r="I672" s="105"/>
      <c r="J672" s="105"/>
      <c r="K672" s="105"/>
      <c r="L672" s="105"/>
      <c r="M672" s="109"/>
      <c r="N672" s="105"/>
      <c r="O672" s="105"/>
      <c r="P672" s="105"/>
      <c r="Q672" s="105"/>
      <c r="R672" s="105"/>
      <c r="S672" s="105"/>
    </row>
    <row r="673" spans="2:19" s="104" customFormat="1" ht="15" customHeight="1" x14ac:dyDescent="0.2">
      <c r="B673" s="105"/>
      <c r="C673" s="99"/>
      <c r="D673" s="105"/>
      <c r="E673" s="105"/>
      <c r="F673" s="105"/>
      <c r="G673" s="105"/>
      <c r="H673" s="105"/>
      <c r="I673" s="105"/>
      <c r="J673" s="105"/>
      <c r="K673" s="105"/>
      <c r="L673" s="105"/>
      <c r="M673" s="109"/>
      <c r="N673" s="105"/>
      <c r="O673" s="105"/>
      <c r="P673" s="105"/>
      <c r="Q673" s="105"/>
      <c r="R673" s="105"/>
      <c r="S673" s="105"/>
    </row>
    <row r="674" spans="2:19" s="104" customFormat="1" ht="15" customHeight="1" x14ac:dyDescent="0.2">
      <c r="B674" s="105"/>
      <c r="C674" s="99"/>
      <c r="D674" s="105"/>
      <c r="E674" s="105"/>
      <c r="F674" s="105"/>
      <c r="G674" s="105"/>
      <c r="H674" s="105"/>
      <c r="I674" s="105"/>
      <c r="J674" s="105"/>
      <c r="K674" s="105"/>
      <c r="L674" s="105"/>
      <c r="M674" s="109"/>
      <c r="N674" s="105"/>
      <c r="O674" s="105"/>
      <c r="P674" s="105"/>
      <c r="Q674" s="105"/>
      <c r="R674" s="105"/>
      <c r="S674" s="105"/>
    </row>
    <row r="675" spans="2:19" s="104" customFormat="1" ht="15" customHeight="1" x14ac:dyDescent="0.2">
      <c r="B675" s="105"/>
      <c r="C675" s="99"/>
      <c r="D675" s="105"/>
      <c r="E675" s="105"/>
      <c r="F675" s="105"/>
      <c r="G675" s="105"/>
      <c r="H675" s="105"/>
      <c r="I675" s="105"/>
      <c r="J675" s="105"/>
      <c r="K675" s="105"/>
      <c r="L675" s="105"/>
      <c r="M675" s="109"/>
      <c r="N675" s="105"/>
      <c r="O675" s="105"/>
      <c r="P675" s="105"/>
      <c r="Q675" s="105"/>
      <c r="R675" s="105"/>
      <c r="S675" s="105"/>
    </row>
    <row r="676" spans="2:19" s="104" customFormat="1" ht="15" customHeight="1" x14ac:dyDescent="0.2">
      <c r="B676" s="105"/>
      <c r="C676" s="99"/>
      <c r="D676" s="105"/>
      <c r="E676" s="105"/>
      <c r="F676" s="105"/>
      <c r="G676" s="105"/>
      <c r="H676" s="105"/>
      <c r="I676" s="105"/>
      <c r="J676" s="105"/>
      <c r="K676" s="105"/>
      <c r="L676" s="105"/>
      <c r="M676" s="109"/>
      <c r="N676" s="105"/>
      <c r="O676" s="105"/>
      <c r="P676" s="105"/>
      <c r="Q676" s="105"/>
      <c r="R676" s="105"/>
      <c r="S676" s="105"/>
    </row>
    <row r="677" spans="2:19" s="104" customFormat="1" ht="15" customHeight="1" x14ac:dyDescent="0.2">
      <c r="B677" s="105"/>
      <c r="C677" s="99"/>
      <c r="D677" s="105"/>
      <c r="E677" s="105"/>
      <c r="F677" s="105"/>
      <c r="G677" s="105"/>
      <c r="H677" s="105"/>
      <c r="I677" s="105"/>
      <c r="J677" s="105"/>
      <c r="K677" s="105"/>
      <c r="L677" s="105"/>
      <c r="M677" s="109"/>
      <c r="N677" s="105"/>
      <c r="O677" s="105"/>
      <c r="P677" s="105"/>
      <c r="Q677" s="105"/>
      <c r="R677" s="105"/>
      <c r="S677" s="105"/>
    </row>
    <row r="678" spans="2:19" s="104" customFormat="1" ht="15" customHeight="1" x14ac:dyDescent="0.2">
      <c r="B678" s="105"/>
      <c r="C678" s="99"/>
      <c r="D678" s="105"/>
      <c r="E678" s="105"/>
      <c r="F678" s="105"/>
      <c r="G678" s="105"/>
      <c r="H678" s="105"/>
      <c r="I678" s="105"/>
      <c r="J678" s="105"/>
      <c r="K678" s="105"/>
      <c r="L678" s="105"/>
      <c r="M678" s="109"/>
      <c r="N678" s="105"/>
      <c r="O678" s="105"/>
      <c r="P678" s="105"/>
      <c r="Q678" s="105"/>
      <c r="R678" s="105"/>
      <c r="S678" s="105"/>
    </row>
    <row r="679" spans="2:19" s="104" customFormat="1" ht="15" customHeight="1" x14ac:dyDescent="0.2">
      <c r="B679" s="105"/>
      <c r="C679" s="99"/>
      <c r="D679" s="105"/>
      <c r="E679" s="105"/>
      <c r="F679" s="105"/>
      <c r="G679" s="105"/>
      <c r="H679" s="105"/>
      <c r="I679" s="105"/>
      <c r="J679" s="105"/>
      <c r="K679" s="105"/>
      <c r="L679" s="105"/>
      <c r="M679" s="109"/>
      <c r="N679" s="105"/>
      <c r="O679" s="105"/>
      <c r="P679" s="105"/>
      <c r="Q679" s="105"/>
      <c r="R679" s="105"/>
      <c r="S679" s="105"/>
    </row>
    <row r="680" spans="2:19" s="104" customFormat="1" ht="15" customHeight="1" x14ac:dyDescent="0.2">
      <c r="B680" s="105"/>
      <c r="C680" s="99"/>
      <c r="D680" s="105"/>
      <c r="E680" s="105"/>
      <c r="F680" s="105"/>
      <c r="G680" s="105"/>
      <c r="H680" s="105"/>
      <c r="I680" s="105"/>
      <c r="J680" s="105"/>
      <c r="K680" s="105"/>
      <c r="L680" s="105"/>
      <c r="M680" s="109"/>
      <c r="N680" s="105"/>
      <c r="O680" s="105"/>
      <c r="P680" s="105"/>
      <c r="Q680" s="105"/>
      <c r="R680" s="105"/>
      <c r="S680" s="105"/>
    </row>
    <row r="681" spans="2:19" s="104" customFormat="1" ht="15" customHeight="1" x14ac:dyDescent="0.2">
      <c r="B681" s="105"/>
      <c r="C681" s="99"/>
      <c r="D681" s="105"/>
      <c r="E681" s="105"/>
      <c r="F681" s="105"/>
      <c r="G681" s="105"/>
      <c r="H681" s="105"/>
      <c r="I681" s="105"/>
      <c r="J681" s="105"/>
      <c r="K681" s="105"/>
      <c r="L681" s="105"/>
      <c r="M681" s="109"/>
      <c r="N681" s="105"/>
      <c r="O681" s="105"/>
      <c r="P681" s="105"/>
      <c r="Q681" s="105"/>
      <c r="R681" s="105"/>
      <c r="S681" s="105"/>
    </row>
    <row r="682" spans="2:19" s="104" customFormat="1" ht="15" customHeight="1" x14ac:dyDescent="0.2">
      <c r="B682" s="105"/>
      <c r="C682" s="99"/>
      <c r="D682" s="105"/>
      <c r="E682" s="105"/>
      <c r="F682" s="105"/>
      <c r="G682" s="105"/>
      <c r="H682" s="105"/>
      <c r="I682" s="105"/>
      <c r="J682" s="105"/>
      <c r="K682" s="105"/>
      <c r="L682" s="105"/>
      <c r="M682" s="109"/>
      <c r="N682" s="105"/>
      <c r="O682" s="105"/>
      <c r="P682" s="105"/>
      <c r="Q682" s="105"/>
      <c r="R682" s="105"/>
      <c r="S682" s="105"/>
    </row>
    <row r="683" spans="2:19" s="104" customFormat="1" ht="15" customHeight="1" x14ac:dyDescent="0.2">
      <c r="B683" s="105"/>
      <c r="C683" s="99"/>
      <c r="D683" s="105"/>
      <c r="E683" s="105"/>
      <c r="F683" s="105"/>
      <c r="G683" s="105"/>
      <c r="H683" s="105"/>
      <c r="I683" s="105"/>
      <c r="J683" s="105"/>
      <c r="K683" s="105"/>
      <c r="L683" s="105"/>
      <c r="M683" s="109"/>
      <c r="N683" s="105"/>
      <c r="O683" s="105"/>
      <c r="P683" s="105"/>
      <c r="Q683" s="105"/>
      <c r="R683" s="105"/>
      <c r="S683" s="105"/>
    </row>
    <row r="684" spans="2:19" s="104" customFormat="1" ht="15" customHeight="1" x14ac:dyDescent="0.2">
      <c r="B684" s="105"/>
      <c r="C684" s="99"/>
      <c r="D684" s="105"/>
      <c r="E684" s="105"/>
      <c r="F684" s="105"/>
      <c r="G684" s="105"/>
      <c r="H684" s="105"/>
      <c r="I684" s="105"/>
      <c r="J684" s="105"/>
      <c r="K684" s="105"/>
      <c r="L684" s="105"/>
      <c r="M684" s="109"/>
      <c r="N684" s="105"/>
      <c r="O684" s="105"/>
      <c r="P684" s="105"/>
      <c r="Q684" s="105"/>
      <c r="R684" s="105"/>
      <c r="S684" s="105"/>
    </row>
    <row r="685" spans="2:19" s="104" customFormat="1" ht="15" customHeight="1" x14ac:dyDescent="0.2">
      <c r="B685" s="105"/>
      <c r="C685" s="99"/>
      <c r="D685" s="105"/>
      <c r="E685" s="105"/>
      <c r="F685" s="105"/>
      <c r="G685" s="105"/>
      <c r="H685" s="105"/>
      <c r="I685" s="105"/>
      <c r="J685" s="105"/>
      <c r="K685" s="105"/>
      <c r="L685" s="105"/>
      <c r="M685" s="109"/>
      <c r="N685" s="105"/>
      <c r="O685" s="105"/>
      <c r="P685" s="105"/>
      <c r="Q685" s="105"/>
      <c r="R685" s="105"/>
      <c r="S685" s="105"/>
    </row>
    <row r="686" spans="2:19" s="104" customFormat="1" ht="15" customHeight="1" x14ac:dyDescent="0.2">
      <c r="B686" s="105"/>
      <c r="C686" s="99"/>
      <c r="D686" s="105"/>
      <c r="E686" s="105"/>
      <c r="F686" s="105"/>
      <c r="G686" s="105"/>
      <c r="H686" s="105"/>
      <c r="I686" s="105"/>
      <c r="J686" s="105"/>
      <c r="K686" s="105"/>
      <c r="L686" s="105"/>
      <c r="M686" s="109"/>
      <c r="N686" s="105"/>
      <c r="O686" s="105"/>
      <c r="P686" s="105"/>
      <c r="Q686" s="105"/>
      <c r="R686" s="105"/>
      <c r="S686" s="105"/>
    </row>
    <row r="687" spans="2:19" s="104" customFormat="1" ht="15" customHeight="1" x14ac:dyDescent="0.2">
      <c r="B687" s="105"/>
      <c r="C687" s="99"/>
      <c r="D687" s="105"/>
      <c r="E687" s="105"/>
      <c r="F687" s="105"/>
      <c r="G687" s="105"/>
      <c r="H687" s="105"/>
      <c r="I687" s="105"/>
      <c r="J687" s="105"/>
      <c r="K687" s="105"/>
      <c r="L687" s="105"/>
      <c r="M687" s="109"/>
      <c r="N687" s="105"/>
      <c r="O687" s="105"/>
      <c r="P687" s="105"/>
      <c r="Q687" s="105"/>
      <c r="R687" s="105"/>
      <c r="S687" s="105"/>
    </row>
    <row r="688" spans="2:19" s="104" customFormat="1" ht="15" customHeight="1" x14ac:dyDescent="0.2">
      <c r="B688" s="105"/>
      <c r="C688" s="99"/>
      <c r="D688" s="105"/>
      <c r="E688" s="105"/>
      <c r="F688" s="105"/>
      <c r="G688" s="105"/>
      <c r="H688" s="105"/>
      <c r="I688" s="105"/>
      <c r="J688" s="105"/>
      <c r="K688" s="105"/>
      <c r="L688" s="105"/>
      <c r="M688" s="109"/>
      <c r="N688" s="105"/>
      <c r="O688" s="105"/>
      <c r="P688" s="105"/>
      <c r="Q688" s="105"/>
      <c r="R688" s="105"/>
      <c r="S688" s="105"/>
    </row>
    <row r="689" spans="2:19" s="104" customFormat="1" ht="15" customHeight="1" x14ac:dyDescent="0.2">
      <c r="B689" s="105"/>
      <c r="C689" s="99"/>
      <c r="D689" s="105"/>
      <c r="E689" s="105"/>
      <c r="F689" s="105"/>
      <c r="G689" s="105"/>
      <c r="H689" s="105"/>
      <c r="I689" s="105"/>
      <c r="J689" s="105"/>
      <c r="K689" s="105"/>
      <c r="L689" s="105"/>
      <c r="M689" s="109"/>
      <c r="N689" s="105"/>
      <c r="O689" s="105"/>
      <c r="P689" s="105"/>
      <c r="Q689" s="105"/>
      <c r="R689" s="105"/>
      <c r="S689" s="105"/>
    </row>
    <row r="690" spans="2:19" s="104" customFormat="1" ht="15" customHeight="1" x14ac:dyDescent="0.2">
      <c r="B690" s="105"/>
      <c r="C690" s="99"/>
      <c r="D690" s="105"/>
      <c r="E690" s="105"/>
      <c r="F690" s="105"/>
      <c r="G690" s="105"/>
      <c r="H690" s="105"/>
      <c r="I690" s="105"/>
      <c r="J690" s="105"/>
      <c r="K690" s="105"/>
      <c r="L690" s="105"/>
      <c r="M690" s="109"/>
      <c r="N690" s="105"/>
      <c r="O690" s="105"/>
      <c r="P690" s="105"/>
      <c r="Q690" s="105"/>
      <c r="R690" s="105"/>
      <c r="S690" s="105"/>
    </row>
    <row r="691" spans="2:19" s="104" customFormat="1" ht="15" customHeight="1" x14ac:dyDescent="0.2">
      <c r="B691" s="105"/>
      <c r="C691" s="99"/>
      <c r="D691" s="105"/>
      <c r="E691" s="105"/>
      <c r="F691" s="105"/>
      <c r="G691" s="105"/>
      <c r="H691" s="105"/>
      <c r="I691" s="105"/>
      <c r="J691" s="105"/>
      <c r="K691" s="105"/>
      <c r="L691" s="105"/>
      <c r="M691" s="109"/>
      <c r="N691" s="105"/>
      <c r="O691" s="105"/>
      <c r="P691" s="105"/>
      <c r="Q691" s="105"/>
      <c r="R691" s="105"/>
      <c r="S691" s="105"/>
    </row>
    <row r="692" spans="2:19" s="104" customFormat="1" ht="15" customHeight="1" x14ac:dyDescent="0.2">
      <c r="B692" s="105"/>
      <c r="C692" s="99"/>
      <c r="D692" s="105"/>
      <c r="E692" s="105"/>
      <c r="F692" s="105"/>
      <c r="G692" s="105"/>
      <c r="H692" s="105"/>
      <c r="I692" s="105"/>
      <c r="J692" s="105"/>
      <c r="K692" s="105"/>
      <c r="L692" s="105"/>
      <c r="M692" s="109"/>
      <c r="N692" s="105"/>
      <c r="O692" s="105"/>
      <c r="P692" s="105"/>
      <c r="Q692" s="105"/>
      <c r="R692" s="105"/>
      <c r="S692" s="105"/>
    </row>
    <row r="693" spans="2:19" s="104" customFormat="1" ht="15" customHeight="1" x14ac:dyDescent="0.2">
      <c r="B693" s="105"/>
      <c r="C693" s="99"/>
      <c r="D693" s="105"/>
      <c r="E693" s="105"/>
      <c r="F693" s="105"/>
      <c r="G693" s="105"/>
      <c r="H693" s="105"/>
      <c r="I693" s="105"/>
      <c r="J693" s="105"/>
      <c r="K693" s="105"/>
      <c r="L693" s="105"/>
      <c r="M693" s="109"/>
      <c r="N693" s="105"/>
      <c r="O693" s="105"/>
      <c r="P693" s="105"/>
      <c r="Q693" s="105"/>
      <c r="R693" s="105"/>
      <c r="S693" s="105"/>
    </row>
    <row r="694" spans="2:19" s="104" customFormat="1" ht="15" customHeight="1" x14ac:dyDescent="0.2">
      <c r="B694" s="105"/>
      <c r="C694" s="99"/>
      <c r="D694" s="105"/>
      <c r="E694" s="105"/>
      <c r="F694" s="105"/>
      <c r="G694" s="105"/>
      <c r="H694" s="105"/>
      <c r="I694" s="105"/>
      <c r="J694" s="105"/>
      <c r="K694" s="105"/>
      <c r="L694" s="105"/>
      <c r="M694" s="109"/>
      <c r="N694" s="105"/>
      <c r="O694" s="105"/>
      <c r="P694" s="105"/>
      <c r="Q694" s="105"/>
      <c r="R694" s="105"/>
      <c r="S694" s="105"/>
    </row>
    <row r="695" spans="2:19" s="104" customFormat="1" ht="15" customHeight="1" x14ac:dyDescent="0.2">
      <c r="B695" s="105"/>
      <c r="C695" s="99"/>
      <c r="D695" s="105"/>
      <c r="E695" s="105"/>
      <c r="F695" s="105"/>
      <c r="G695" s="105"/>
      <c r="H695" s="105"/>
      <c r="I695" s="105"/>
      <c r="J695" s="105"/>
      <c r="K695" s="105"/>
      <c r="L695" s="105"/>
      <c r="M695" s="109"/>
      <c r="N695" s="105"/>
      <c r="O695" s="105"/>
      <c r="P695" s="105"/>
      <c r="Q695" s="105"/>
      <c r="R695" s="105"/>
      <c r="S695" s="105"/>
    </row>
    <row r="696" spans="2:19" s="104" customFormat="1" ht="15" customHeight="1" x14ac:dyDescent="0.2">
      <c r="B696" s="105"/>
      <c r="C696" s="99"/>
      <c r="D696" s="105"/>
      <c r="E696" s="105"/>
      <c r="F696" s="105"/>
      <c r="G696" s="105"/>
      <c r="H696" s="105"/>
      <c r="I696" s="105"/>
      <c r="J696" s="105"/>
      <c r="K696" s="105"/>
      <c r="L696" s="105"/>
      <c r="M696" s="109"/>
      <c r="N696" s="105"/>
      <c r="O696" s="105"/>
      <c r="P696" s="105"/>
      <c r="Q696" s="105"/>
      <c r="R696" s="105"/>
      <c r="S696" s="105"/>
    </row>
    <row r="697" spans="2:19" s="104" customFormat="1" ht="15" customHeight="1" x14ac:dyDescent="0.2">
      <c r="B697" s="105"/>
      <c r="C697" s="99"/>
      <c r="D697" s="105"/>
      <c r="E697" s="105"/>
      <c r="F697" s="105"/>
      <c r="G697" s="105"/>
      <c r="H697" s="105"/>
      <c r="I697" s="105"/>
      <c r="J697" s="105"/>
      <c r="K697" s="105"/>
      <c r="L697" s="105"/>
      <c r="M697" s="109"/>
      <c r="N697" s="105"/>
      <c r="O697" s="105"/>
      <c r="P697" s="105"/>
      <c r="Q697" s="105"/>
      <c r="R697" s="105"/>
      <c r="S697" s="105"/>
    </row>
    <row r="698" spans="2:19" s="104" customFormat="1" ht="15" customHeight="1" x14ac:dyDescent="0.2">
      <c r="B698" s="105"/>
      <c r="C698" s="99"/>
      <c r="D698" s="105"/>
      <c r="E698" s="105"/>
      <c r="F698" s="105"/>
      <c r="G698" s="105"/>
      <c r="H698" s="105"/>
      <c r="I698" s="105"/>
      <c r="J698" s="105"/>
      <c r="K698" s="105"/>
      <c r="L698" s="105"/>
      <c r="M698" s="109"/>
      <c r="N698" s="105"/>
      <c r="O698" s="105"/>
      <c r="P698" s="105"/>
      <c r="Q698" s="105"/>
      <c r="R698" s="105"/>
      <c r="S698" s="105"/>
    </row>
    <row r="699" spans="2:19" s="104" customFormat="1" ht="15" customHeight="1" x14ac:dyDescent="0.2">
      <c r="B699" s="105"/>
      <c r="C699" s="99"/>
      <c r="D699" s="105"/>
      <c r="E699" s="105"/>
      <c r="F699" s="105"/>
      <c r="G699" s="105"/>
      <c r="H699" s="105"/>
      <c r="I699" s="105"/>
      <c r="J699" s="105"/>
      <c r="K699" s="105"/>
      <c r="L699" s="105"/>
      <c r="M699" s="109"/>
      <c r="N699" s="105"/>
      <c r="O699" s="105"/>
      <c r="P699" s="105"/>
      <c r="Q699" s="105"/>
      <c r="R699" s="105"/>
      <c r="S699" s="105"/>
    </row>
    <row r="700" spans="2:19" s="104" customFormat="1" ht="15" customHeight="1" x14ac:dyDescent="0.2">
      <c r="B700" s="105"/>
      <c r="C700" s="99"/>
      <c r="D700" s="105"/>
      <c r="E700" s="105"/>
      <c r="F700" s="105"/>
      <c r="G700" s="105"/>
      <c r="H700" s="105"/>
      <c r="I700" s="105"/>
      <c r="J700" s="105"/>
      <c r="K700" s="105"/>
      <c r="L700" s="105"/>
      <c r="M700" s="109"/>
      <c r="N700" s="105"/>
      <c r="O700" s="105"/>
      <c r="P700" s="105"/>
      <c r="Q700" s="105"/>
      <c r="R700" s="105"/>
      <c r="S700" s="105"/>
    </row>
    <row r="701" spans="2:19" s="104" customFormat="1" ht="15" customHeight="1" x14ac:dyDescent="0.2">
      <c r="B701" s="105"/>
      <c r="C701" s="99"/>
      <c r="D701" s="105"/>
      <c r="E701" s="105"/>
      <c r="F701" s="105"/>
      <c r="G701" s="105"/>
      <c r="H701" s="105"/>
      <c r="I701" s="105"/>
      <c r="J701" s="105"/>
      <c r="K701" s="105"/>
      <c r="L701" s="105"/>
      <c r="M701" s="109"/>
      <c r="N701" s="105"/>
      <c r="O701" s="105"/>
      <c r="P701" s="105"/>
      <c r="Q701" s="105"/>
      <c r="R701" s="105"/>
      <c r="S701" s="105"/>
    </row>
    <row r="702" spans="2:19" s="104" customFormat="1" ht="15" customHeight="1" x14ac:dyDescent="0.2">
      <c r="B702" s="105"/>
      <c r="C702" s="99"/>
      <c r="D702" s="105"/>
      <c r="E702" s="105"/>
      <c r="F702" s="105"/>
      <c r="G702" s="105"/>
      <c r="H702" s="105"/>
      <c r="I702" s="105"/>
      <c r="J702" s="105"/>
      <c r="K702" s="105"/>
      <c r="L702" s="105"/>
      <c r="M702" s="109"/>
      <c r="N702" s="105"/>
      <c r="O702" s="105"/>
      <c r="P702" s="105"/>
      <c r="Q702" s="105"/>
      <c r="R702" s="105"/>
      <c r="S702" s="105"/>
    </row>
    <row r="703" spans="2:19" s="104" customFormat="1" ht="15" customHeight="1" x14ac:dyDescent="0.2">
      <c r="B703" s="105"/>
      <c r="C703" s="99"/>
      <c r="D703" s="105"/>
      <c r="E703" s="105"/>
      <c r="F703" s="105"/>
      <c r="G703" s="105"/>
      <c r="H703" s="105"/>
      <c r="I703" s="105"/>
      <c r="J703" s="105"/>
      <c r="K703" s="105"/>
      <c r="L703" s="105"/>
      <c r="M703" s="109"/>
      <c r="N703" s="105"/>
      <c r="O703" s="105"/>
      <c r="P703" s="105"/>
      <c r="Q703" s="105"/>
      <c r="R703" s="105"/>
      <c r="S703" s="105"/>
    </row>
    <row r="704" spans="2:19" s="104" customFormat="1" ht="15" customHeight="1" x14ac:dyDescent="0.2">
      <c r="B704" s="105"/>
      <c r="C704" s="99"/>
      <c r="D704" s="105"/>
      <c r="E704" s="105"/>
      <c r="F704" s="105"/>
      <c r="G704" s="105"/>
      <c r="H704" s="105"/>
      <c r="I704" s="105"/>
      <c r="J704" s="105"/>
      <c r="K704" s="105"/>
      <c r="L704" s="105"/>
      <c r="M704" s="109"/>
      <c r="N704" s="105"/>
      <c r="O704" s="105"/>
      <c r="P704" s="105"/>
      <c r="Q704" s="105"/>
      <c r="R704" s="105"/>
      <c r="S704" s="105"/>
    </row>
    <row r="705" spans="2:19" s="104" customFormat="1" ht="15" customHeight="1" x14ac:dyDescent="0.2">
      <c r="B705" s="105"/>
      <c r="C705" s="99"/>
      <c r="D705" s="105"/>
      <c r="E705" s="105"/>
      <c r="F705" s="105"/>
      <c r="G705" s="105"/>
      <c r="H705" s="105"/>
      <c r="I705" s="105"/>
      <c r="J705" s="105"/>
      <c r="K705" s="105"/>
      <c r="L705" s="105"/>
      <c r="M705" s="109"/>
      <c r="N705" s="105"/>
      <c r="O705" s="105"/>
      <c r="P705" s="105"/>
      <c r="Q705" s="105"/>
      <c r="R705" s="105"/>
      <c r="S705" s="105"/>
    </row>
    <row r="706" spans="2:19" s="104" customFormat="1" ht="15" customHeight="1" x14ac:dyDescent="0.2">
      <c r="B706" s="105"/>
      <c r="C706" s="99"/>
      <c r="D706" s="105"/>
      <c r="E706" s="105"/>
      <c r="F706" s="105"/>
      <c r="G706" s="105"/>
      <c r="H706" s="105"/>
      <c r="I706" s="105"/>
      <c r="J706" s="105"/>
      <c r="K706" s="105"/>
      <c r="L706" s="105"/>
      <c r="M706" s="109"/>
      <c r="N706" s="105"/>
      <c r="O706" s="105"/>
      <c r="P706" s="105"/>
      <c r="Q706" s="105"/>
      <c r="R706" s="105"/>
      <c r="S706" s="105"/>
    </row>
    <row r="707" spans="2:19" s="104" customFormat="1" ht="15" customHeight="1" x14ac:dyDescent="0.2">
      <c r="B707" s="105"/>
      <c r="C707" s="99"/>
      <c r="D707" s="105"/>
      <c r="E707" s="105"/>
      <c r="F707" s="105"/>
      <c r="G707" s="105"/>
      <c r="H707" s="105"/>
      <c r="I707" s="105"/>
      <c r="J707" s="105"/>
      <c r="K707" s="105"/>
      <c r="L707" s="105"/>
      <c r="M707" s="109"/>
      <c r="N707" s="105"/>
      <c r="O707" s="105"/>
      <c r="P707" s="105"/>
      <c r="Q707" s="105"/>
      <c r="R707" s="105"/>
      <c r="S707" s="105"/>
    </row>
    <row r="708" spans="2:19" s="104" customFormat="1" ht="15" customHeight="1" x14ac:dyDescent="0.2">
      <c r="B708" s="105"/>
      <c r="C708" s="99"/>
      <c r="D708" s="105"/>
      <c r="E708" s="105"/>
      <c r="F708" s="105"/>
      <c r="G708" s="105"/>
      <c r="H708" s="105"/>
      <c r="I708" s="105"/>
      <c r="J708" s="105"/>
      <c r="K708" s="105"/>
      <c r="L708" s="105"/>
      <c r="M708" s="109"/>
      <c r="N708" s="105"/>
      <c r="O708" s="105"/>
      <c r="P708" s="105"/>
      <c r="Q708" s="105"/>
      <c r="R708" s="105"/>
      <c r="S708" s="105"/>
    </row>
    <row r="709" spans="2:19" s="104" customFormat="1" ht="15" customHeight="1" x14ac:dyDescent="0.2">
      <c r="B709" s="105"/>
      <c r="C709" s="99"/>
      <c r="D709" s="105"/>
      <c r="E709" s="105"/>
      <c r="F709" s="105"/>
      <c r="G709" s="105"/>
      <c r="H709" s="105"/>
      <c r="I709" s="105"/>
      <c r="J709" s="105"/>
      <c r="K709" s="105"/>
      <c r="L709" s="105"/>
      <c r="M709" s="109"/>
      <c r="N709" s="105"/>
      <c r="O709" s="105"/>
      <c r="P709" s="105"/>
      <c r="Q709" s="105"/>
      <c r="R709" s="105"/>
      <c r="S709" s="105"/>
    </row>
    <row r="710" spans="2:19" s="104" customFormat="1" ht="15" customHeight="1" x14ac:dyDescent="0.2">
      <c r="B710" s="105"/>
      <c r="C710" s="99"/>
      <c r="D710" s="105"/>
      <c r="E710" s="105"/>
      <c r="F710" s="105"/>
      <c r="G710" s="105"/>
      <c r="H710" s="105"/>
      <c r="I710" s="105"/>
      <c r="J710" s="105"/>
      <c r="K710" s="105"/>
      <c r="L710" s="105"/>
      <c r="M710" s="109"/>
      <c r="N710" s="105"/>
      <c r="O710" s="105"/>
      <c r="P710" s="105"/>
      <c r="Q710" s="105"/>
      <c r="R710" s="105"/>
      <c r="S710" s="105"/>
    </row>
    <row r="711" spans="2:19" s="104" customFormat="1" ht="15" customHeight="1" x14ac:dyDescent="0.2">
      <c r="B711" s="105"/>
      <c r="C711" s="99"/>
      <c r="D711" s="105"/>
      <c r="E711" s="105"/>
      <c r="F711" s="105"/>
      <c r="G711" s="105"/>
      <c r="H711" s="105"/>
      <c r="I711" s="105"/>
      <c r="J711" s="105"/>
      <c r="K711" s="105"/>
      <c r="L711" s="105"/>
      <c r="M711" s="109"/>
      <c r="N711" s="105"/>
      <c r="O711" s="105"/>
      <c r="P711" s="105"/>
      <c r="Q711" s="105"/>
      <c r="R711" s="105"/>
      <c r="S711" s="105"/>
    </row>
    <row r="712" spans="2:19" s="104" customFormat="1" ht="15" customHeight="1" x14ac:dyDescent="0.2">
      <c r="B712" s="105"/>
      <c r="C712" s="99"/>
      <c r="D712" s="105"/>
      <c r="E712" s="105"/>
      <c r="F712" s="105"/>
      <c r="G712" s="105"/>
      <c r="H712" s="105"/>
      <c r="I712" s="105"/>
      <c r="J712" s="105"/>
      <c r="K712" s="105"/>
      <c r="L712" s="105"/>
      <c r="M712" s="109"/>
      <c r="N712" s="105"/>
      <c r="O712" s="105"/>
      <c r="P712" s="105"/>
      <c r="Q712" s="105"/>
      <c r="R712" s="105"/>
      <c r="S712" s="105"/>
    </row>
    <row r="713" spans="2:19" s="104" customFormat="1" ht="15" customHeight="1" x14ac:dyDescent="0.2">
      <c r="B713" s="105"/>
      <c r="C713" s="99"/>
      <c r="D713" s="105"/>
      <c r="E713" s="105"/>
      <c r="F713" s="105"/>
      <c r="G713" s="105"/>
      <c r="H713" s="105"/>
      <c r="I713" s="105"/>
      <c r="J713" s="105"/>
      <c r="K713" s="105"/>
      <c r="L713" s="105"/>
      <c r="M713" s="109"/>
      <c r="N713" s="105"/>
      <c r="O713" s="105"/>
      <c r="P713" s="105"/>
      <c r="Q713" s="105"/>
      <c r="R713" s="105"/>
      <c r="S713" s="105"/>
    </row>
    <row r="714" spans="2:19" s="104" customFormat="1" ht="15" customHeight="1" x14ac:dyDescent="0.2">
      <c r="B714" s="105"/>
      <c r="C714" s="99"/>
      <c r="D714" s="105"/>
      <c r="E714" s="105"/>
      <c r="F714" s="105"/>
      <c r="G714" s="105"/>
      <c r="H714" s="105"/>
      <c r="I714" s="105"/>
      <c r="J714" s="105"/>
      <c r="K714" s="105"/>
      <c r="L714" s="105"/>
      <c r="M714" s="109"/>
      <c r="N714" s="105"/>
      <c r="O714" s="105"/>
      <c r="P714" s="105"/>
      <c r="Q714" s="105"/>
      <c r="R714" s="105"/>
      <c r="S714" s="105"/>
    </row>
    <row r="715" spans="2:19" s="104" customFormat="1" ht="15" customHeight="1" x14ac:dyDescent="0.2">
      <c r="B715" s="105"/>
      <c r="C715" s="99"/>
      <c r="D715" s="105"/>
      <c r="E715" s="105"/>
      <c r="F715" s="105"/>
      <c r="G715" s="105"/>
      <c r="H715" s="105"/>
      <c r="I715" s="105"/>
      <c r="J715" s="105"/>
      <c r="K715" s="105"/>
      <c r="L715" s="105"/>
      <c r="M715" s="109"/>
      <c r="N715" s="105"/>
      <c r="O715" s="105"/>
      <c r="P715" s="105"/>
      <c r="Q715" s="105"/>
      <c r="R715" s="105"/>
      <c r="S715" s="105"/>
    </row>
    <row r="716" spans="2:19" s="104" customFormat="1" ht="15" customHeight="1" x14ac:dyDescent="0.2">
      <c r="B716" s="105"/>
      <c r="C716" s="99"/>
      <c r="D716" s="105"/>
      <c r="E716" s="105"/>
      <c r="F716" s="105"/>
      <c r="G716" s="105"/>
      <c r="H716" s="105"/>
      <c r="I716" s="105"/>
      <c r="J716" s="105"/>
      <c r="K716" s="105"/>
      <c r="L716" s="105"/>
      <c r="M716" s="109"/>
      <c r="N716" s="105"/>
      <c r="O716" s="105"/>
      <c r="P716" s="105"/>
      <c r="Q716" s="105"/>
      <c r="R716" s="105"/>
      <c r="S716" s="105"/>
    </row>
    <row r="717" spans="2:19" s="104" customFormat="1" ht="15" customHeight="1" x14ac:dyDescent="0.2">
      <c r="B717" s="105"/>
      <c r="C717" s="99"/>
      <c r="D717" s="105"/>
      <c r="E717" s="105"/>
      <c r="F717" s="105"/>
      <c r="G717" s="105"/>
      <c r="H717" s="105"/>
      <c r="I717" s="105"/>
      <c r="J717" s="105"/>
      <c r="K717" s="105"/>
      <c r="L717" s="105"/>
      <c r="M717" s="109"/>
      <c r="N717" s="105"/>
      <c r="O717" s="105"/>
      <c r="P717" s="105"/>
      <c r="Q717" s="105"/>
      <c r="R717" s="105"/>
      <c r="S717" s="105"/>
    </row>
    <row r="718" spans="2:19" s="104" customFormat="1" ht="15" customHeight="1" x14ac:dyDescent="0.2">
      <c r="B718" s="105"/>
      <c r="C718" s="99"/>
      <c r="D718" s="105"/>
      <c r="E718" s="105"/>
      <c r="F718" s="105"/>
      <c r="G718" s="105"/>
      <c r="H718" s="105"/>
      <c r="I718" s="105"/>
      <c r="J718" s="105"/>
      <c r="K718" s="105"/>
      <c r="L718" s="105"/>
      <c r="M718" s="109"/>
      <c r="N718" s="105"/>
      <c r="O718" s="105"/>
      <c r="P718" s="105"/>
      <c r="Q718" s="105"/>
      <c r="R718" s="105"/>
      <c r="S718" s="105"/>
    </row>
    <row r="719" spans="2:19" s="104" customFormat="1" ht="15" customHeight="1" x14ac:dyDescent="0.2">
      <c r="B719" s="105"/>
      <c r="C719" s="99"/>
      <c r="D719" s="105"/>
      <c r="E719" s="105"/>
      <c r="F719" s="105"/>
      <c r="G719" s="105"/>
      <c r="H719" s="105"/>
      <c r="I719" s="105"/>
      <c r="J719" s="105"/>
      <c r="K719" s="105"/>
      <c r="L719" s="105"/>
      <c r="M719" s="109"/>
      <c r="N719" s="105"/>
      <c r="O719" s="105"/>
      <c r="P719" s="105"/>
      <c r="Q719" s="105"/>
      <c r="R719" s="105"/>
      <c r="S719" s="105"/>
    </row>
    <row r="720" spans="2:19" s="104" customFormat="1" ht="15" customHeight="1" x14ac:dyDescent="0.2">
      <c r="B720" s="105"/>
      <c r="C720" s="99"/>
      <c r="D720" s="105"/>
      <c r="E720" s="105"/>
      <c r="F720" s="105"/>
      <c r="G720" s="105"/>
      <c r="H720" s="105"/>
      <c r="I720" s="105"/>
      <c r="J720" s="105"/>
      <c r="K720" s="105"/>
      <c r="L720" s="105"/>
      <c r="M720" s="109"/>
      <c r="N720" s="105"/>
      <c r="O720" s="105"/>
      <c r="P720" s="105"/>
      <c r="Q720" s="105"/>
      <c r="R720" s="105"/>
      <c r="S720" s="105"/>
    </row>
    <row r="721" spans="2:19" s="104" customFormat="1" ht="15" customHeight="1" x14ac:dyDescent="0.2">
      <c r="B721" s="105"/>
      <c r="C721" s="99"/>
      <c r="D721" s="105"/>
      <c r="E721" s="105"/>
      <c r="F721" s="105"/>
      <c r="G721" s="105"/>
      <c r="H721" s="105"/>
      <c r="I721" s="105"/>
      <c r="J721" s="105"/>
      <c r="K721" s="105"/>
      <c r="L721" s="105"/>
      <c r="M721" s="109"/>
      <c r="N721" s="105"/>
      <c r="O721" s="105"/>
      <c r="P721" s="105"/>
      <c r="Q721" s="105"/>
      <c r="R721" s="105"/>
      <c r="S721" s="105"/>
    </row>
    <row r="722" spans="2:19" s="104" customFormat="1" ht="15" customHeight="1" x14ac:dyDescent="0.2">
      <c r="B722" s="105"/>
      <c r="C722" s="99"/>
      <c r="D722" s="105"/>
      <c r="E722" s="105"/>
      <c r="F722" s="105"/>
      <c r="G722" s="105"/>
      <c r="H722" s="105"/>
      <c r="I722" s="105"/>
      <c r="J722" s="105"/>
      <c r="K722" s="105"/>
      <c r="L722" s="105"/>
      <c r="M722" s="109"/>
      <c r="N722" s="105"/>
      <c r="O722" s="105"/>
      <c r="P722" s="105"/>
      <c r="Q722" s="105"/>
      <c r="R722" s="105"/>
      <c r="S722" s="105"/>
    </row>
    <row r="723" spans="2:19" s="104" customFormat="1" ht="15" customHeight="1" x14ac:dyDescent="0.2">
      <c r="B723" s="105"/>
      <c r="C723" s="99"/>
      <c r="D723" s="105"/>
      <c r="E723" s="105"/>
      <c r="F723" s="105"/>
      <c r="G723" s="105"/>
      <c r="H723" s="105"/>
      <c r="I723" s="105"/>
      <c r="J723" s="105"/>
      <c r="K723" s="105"/>
      <c r="L723" s="105"/>
      <c r="M723" s="109"/>
      <c r="N723" s="105"/>
      <c r="O723" s="105"/>
      <c r="P723" s="105"/>
      <c r="Q723" s="105"/>
      <c r="R723" s="105"/>
      <c r="S723" s="105"/>
    </row>
    <row r="724" spans="2:19" s="104" customFormat="1" ht="15" customHeight="1" x14ac:dyDescent="0.2">
      <c r="B724" s="105"/>
      <c r="C724" s="99"/>
      <c r="D724" s="105"/>
      <c r="E724" s="105"/>
      <c r="F724" s="105"/>
      <c r="G724" s="105"/>
      <c r="H724" s="105"/>
      <c r="I724" s="105"/>
      <c r="J724" s="105"/>
      <c r="K724" s="105"/>
      <c r="L724" s="105"/>
      <c r="M724" s="109"/>
      <c r="N724" s="105"/>
      <c r="O724" s="105"/>
      <c r="P724" s="105"/>
      <c r="Q724" s="105"/>
      <c r="R724" s="105"/>
      <c r="S724" s="105"/>
    </row>
    <row r="725" spans="2:19" s="104" customFormat="1" ht="15" customHeight="1" x14ac:dyDescent="0.2">
      <c r="B725" s="105"/>
      <c r="C725" s="99"/>
      <c r="D725" s="105"/>
      <c r="E725" s="105"/>
      <c r="F725" s="105"/>
      <c r="G725" s="105"/>
      <c r="H725" s="105"/>
      <c r="I725" s="105"/>
      <c r="J725" s="105"/>
      <c r="K725" s="105"/>
      <c r="L725" s="105"/>
      <c r="M725" s="109"/>
      <c r="N725" s="105"/>
      <c r="O725" s="105"/>
      <c r="P725" s="105"/>
      <c r="Q725" s="105"/>
      <c r="R725" s="105"/>
      <c r="S725" s="105"/>
    </row>
    <row r="726" spans="2:19" s="104" customFormat="1" ht="15" customHeight="1" x14ac:dyDescent="0.2">
      <c r="B726" s="105"/>
      <c r="C726" s="99"/>
      <c r="D726" s="105"/>
      <c r="E726" s="105"/>
      <c r="F726" s="105"/>
      <c r="G726" s="105"/>
      <c r="H726" s="105"/>
      <c r="I726" s="105"/>
      <c r="J726" s="105"/>
      <c r="K726" s="105"/>
      <c r="L726" s="105"/>
      <c r="M726" s="109"/>
      <c r="N726" s="105"/>
      <c r="O726" s="105"/>
      <c r="P726" s="105"/>
      <c r="Q726" s="105"/>
      <c r="R726" s="105"/>
      <c r="S726" s="105"/>
    </row>
    <row r="727" spans="2:19" s="104" customFormat="1" ht="15" customHeight="1" x14ac:dyDescent="0.2">
      <c r="B727" s="105"/>
      <c r="C727" s="99"/>
      <c r="D727" s="105"/>
      <c r="E727" s="105"/>
      <c r="F727" s="105"/>
      <c r="G727" s="105"/>
      <c r="H727" s="105"/>
      <c r="I727" s="105"/>
      <c r="J727" s="105"/>
      <c r="K727" s="105"/>
      <c r="L727" s="105"/>
      <c r="M727" s="109"/>
      <c r="N727" s="105"/>
      <c r="O727" s="105"/>
      <c r="P727" s="105"/>
      <c r="Q727" s="105"/>
      <c r="R727" s="105"/>
      <c r="S727" s="105"/>
    </row>
    <row r="728" spans="2:19" s="104" customFormat="1" ht="15" customHeight="1" x14ac:dyDescent="0.2">
      <c r="B728" s="105"/>
      <c r="C728" s="99"/>
      <c r="D728" s="105"/>
      <c r="E728" s="105"/>
      <c r="F728" s="105"/>
      <c r="G728" s="105"/>
      <c r="H728" s="105"/>
      <c r="I728" s="105"/>
      <c r="J728" s="105"/>
      <c r="K728" s="105"/>
      <c r="L728" s="105"/>
      <c r="M728" s="109"/>
      <c r="N728" s="105"/>
      <c r="O728" s="105"/>
      <c r="P728" s="105"/>
      <c r="Q728" s="105"/>
      <c r="R728" s="105"/>
      <c r="S728" s="105"/>
    </row>
    <row r="729" spans="2:19" s="104" customFormat="1" ht="15" customHeight="1" x14ac:dyDescent="0.2">
      <c r="B729" s="105"/>
      <c r="C729" s="99"/>
      <c r="D729" s="105"/>
      <c r="E729" s="105"/>
      <c r="F729" s="105"/>
      <c r="G729" s="105"/>
      <c r="H729" s="105"/>
      <c r="I729" s="105"/>
      <c r="J729" s="105"/>
      <c r="K729" s="105"/>
      <c r="L729" s="105"/>
      <c r="M729" s="109"/>
      <c r="N729" s="105"/>
      <c r="O729" s="105"/>
      <c r="P729" s="105"/>
      <c r="Q729" s="105"/>
      <c r="R729" s="105"/>
      <c r="S729" s="105"/>
    </row>
    <row r="730" spans="2:19" s="104" customFormat="1" ht="15" customHeight="1" x14ac:dyDescent="0.2">
      <c r="B730" s="105"/>
      <c r="C730" s="99"/>
      <c r="D730" s="105"/>
      <c r="E730" s="105"/>
      <c r="F730" s="105"/>
      <c r="G730" s="105"/>
      <c r="H730" s="105"/>
      <c r="I730" s="105"/>
      <c r="J730" s="105"/>
      <c r="K730" s="105"/>
      <c r="L730" s="105"/>
      <c r="M730" s="109"/>
      <c r="N730" s="105"/>
      <c r="O730" s="105"/>
      <c r="P730" s="105"/>
      <c r="Q730" s="105"/>
      <c r="R730" s="105"/>
      <c r="S730" s="105"/>
    </row>
    <row r="731" spans="2:19" s="104" customFormat="1" ht="15" customHeight="1" x14ac:dyDescent="0.2">
      <c r="B731" s="105"/>
      <c r="C731" s="99"/>
      <c r="D731" s="105"/>
      <c r="E731" s="105"/>
      <c r="F731" s="105"/>
      <c r="G731" s="105"/>
      <c r="H731" s="105"/>
      <c r="I731" s="105"/>
      <c r="J731" s="105"/>
      <c r="K731" s="105"/>
      <c r="L731" s="105"/>
      <c r="M731" s="109"/>
      <c r="N731" s="105"/>
      <c r="O731" s="105"/>
      <c r="P731" s="105"/>
      <c r="Q731" s="105"/>
      <c r="R731" s="105"/>
      <c r="S731" s="105"/>
    </row>
    <row r="732" spans="2:19" s="104" customFormat="1" ht="15" customHeight="1" x14ac:dyDescent="0.2">
      <c r="B732" s="105"/>
      <c r="C732" s="99"/>
      <c r="D732" s="105"/>
      <c r="E732" s="105"/>
      <c r="F732" s="105"/>
      <c r="G732" s="105"/>
      <c r="H732" s="105"/>
      <c r="I732" s="105"/>
      <c r="J732" s="105"/>
      <c r="K732" s="105"/>
      <c r="L732" s="105"/>
      <c r="M732" s="109"/>
      <c r="N732" s="105"/>
      <c r="O732" s="105"/>
      <c r="P732" s="105"/>
      <c r="Q732" s="105"/>
      <c r="R732" s="105"/>
      <c r="S732" s="105"/>
    </row>
    <row r="733" spans="2:19" s="104" customFormat="1" ht="15" customHeight="1" x14ac:dyDescent="0.2">
      <c r="B733" s="105"/>
      <c r="C733" s="99"/>
      <c r="D733" s="105"/>
      <c r="E733" s="105"/>
      <c r="F733" s="105"/>
      <c r="G733" s="105"/>
      <c r="H733" s="105"/>
      <c r="I733" s="105"/>
      <c r="J733" s="105"/>
      <c r="K733" s="105"/>
      <c r="L733" s="105"/>
      <c r="M733" s="109"/>
      <c r="N733" s="105"/>
      <c r="O733" s="105"/>
      <c r="P733" s="105"/>
      <c r="Q733" s="105"/>
      <c r="R733" s="105"/>
      <c r="S733" s="105"/>
    </row>
    <row r="734" spans="2:19" s="104" customFormat="1" ht="15" customHeight="1" x14ac:dyDescent="0.2">
      <c r="B734" s="105"/>
      <c r="C734" s="99"/>
      <c r="D734" s="105"/>
      <c r="E734" s="105"/>
      <c r="F734" s="105"/>
      <c r="G734" s="105"/>
      <c r="H734" s="105"/>
      <c r="I734" s="105"/>
      <c r="J734" s="105"/>
      <c r="K734" s="105"/>
      <c r="L734" s="105"/>
      <c r="M734" s="109"/>
      <c r="N734" s="105"/>
      <c r="O734" s="105"/>
      <c r="P734" s="105"/>
      <c r="Q734" s="105"/>
      <c r="R734" s="105"/>
      <c r="S734" s="105"/>
    </row>
    <row r="735" spans="2:19" s="104" customFormat="1" ht="15" customHeight="1" x14ac:dyDescent="0.2">
      <c r="B735" s="105"/>
      <c r="C735" s="99"/>
      <c r="D735" s="105"/>
      <c r="E735" s="105"/>
      <c r="F735" s="105"/>
      <c r="G735" s="105"/>
      <c r="H735" s="105"/>
      <c r="I735" s="105"/>
      <c r="J735" s="105"/>
      <c r="K735" s="105"/>
      <c r="L735" s="105"/>
      <c r="M735" s="109"/>
      <c r="N735" s="105"/>
      <c r="O735" s="105"/>
      <c r="P735" s="105"/>
      <c r="Q735" s="105"/>
      <c r="R735" s="105"/>
      <c r="S735" s="105"/>
    </row>
    <row r="736" spans="2:19" s="104" customFormat="1" ht="15" customHeight="1" x14ac:dyDescent="0.2">
      <c r="B736" s="105"/>
      <c r="C736" s="99"/>
      <c r="D736" s="105"/>
      <c r="E736" s="105"/>
      <c r="F736" s="105"/>
      <c r="G736" s="105"/>
      <c r="H736" s="105"/>
      <c r="I736" s="105"/>
      <c r="J736" s="105"/>
      <c r="K736" s="105"/>
      <c r="L736" s="105"/>
      <c r="M736" s="109"/>
      <c r="N736" s="105"/>
      <c r="O736" s="105"/>
      <c r="P736" s="105"/>
      <c r="Q736" s="105"/>
      <c r="R736" s="105"/>
      <c r="S736" s="105"/>
    </row>
    <row r="737" spans="2:19" s="104" customFormat="1" ht="15" customHeight="1" x14ac:dyDescent="0.2">
      <c r="B737" s="105"/>
      <c r="C737" s="99"/>
      <c r="D737" s="105"/>
      <c r="E737" s="105"/>
      <c r="F737" s="105"/>
      <c r="G737" s="105"/>
      <c r="H737" s="105"/>
      <c r="I737" s="105"/>
      <c r="J737" s="105"/>
      <c r="K737" s="105"/>
      <c r="L737" s="105"/>
      <c r="M737" s="109"/>
      <c r="N737" s="105"/>
      <c r="O737" s="105"/>
      <c r="P737" s="105"/>
      <c r="Q737" s="105"/>
      <c r="R737" s="105"/>
      <c r="S737" s="105"/>
    </row>
    <row r="738" spans="2:19" s="104" customFormat="1" ht="15" customHeight="1" x14ac:dyDescent="0.2">
      <c r="B738" s="105"/>
      <c r="C738" s="99"/>
      <c r="D738" s="105"/>
      <c r="E738" s="105"/>
      <c r="F738" s="105"/>
      <c r="G738" s="105"/>
      <c r="H738" s="105"/>
      <c r="I738" s="105"/>
      <c r="J738" s="105"/>
      <c r="K738" s="105"/>
      <c r="L738" s="105"/>
      <c r="M738" s="109"/>
      <c r="N738" s="105"/>
      <c r="O738" s="105"/>
      <c r="P738" s="105"/>
      <c r="Q738" s="105"/>
      <c r="R738" s="105"/>
      <c r="S738" s="105"/>
    </row>
    <row r="739" spans="2:19" s="104" customFormat="1" ht="15" customHeight="1" x14ac:dyDescent="0.2">
      <c r="B739" s="105"/>
      <c r="C739" s="99"/>
      <c r="D739" s="105"/>
      <c r="E739" s="105"/>
      <c r="F739" s="105"/>
      <c r="G739" s="105"/>
      <c r="H739" s="105"/>
      <c r="I739" s="105"/>
      <c r="J739" s="105"/>
      <c r="K739" s="105"/>
      <c r="L739" s="105"/>
      <c r="M739" s="109"/>
      <c r="N739" s="105"/>
      <c r="O739" s="105"/>
      <c r="P739" s="105"/>
      <c r="Q739" s="105"/>
      <c r="R739" s="105"/>
      <c r="S739" s="105"/>
    </row>
    <row r="740" spans="2:19" s="104" customFormat="1" ht="15" customHeight="1" x14ac:dyDescent="0.2">
      <c r="B740" s="105"/>
      <c r="C740" s="99"/>
      <c r="D740" s="105"/>
      <c r="E740" s="105"/>
      <c r="F740" s="105"/>
      <c r="G740" s="105"/>
      <c r="H740" s="105"/>
      <c r="I740" s="105"/>
      <c r="J740" s="105"/>
      <c r="K740" s="105"/>
      <c r="L740" s="105"/>
      <c r="M740" s="109"/>
      <c r="N740" s="105"/>
      <c r="O740" s="105"/>
      <c r="P740" s="105"/>
      <c r="Q740" s="105"/>
      <c r="R740" s="105"/>
      <c r="S740" s="105"/>
    </row>
    <row r="741" spans="2:19" s="104" customFormat="1" ht="15" customHeight="1" x14ac:dyDescent="0.2">
      <c r="B741" s="105"/>
      <c r="C741" s="99"/>
      <c r="D741" s="105"/>
      <c r="E741" s="105"/>
      <c r="F741" s="105"/>
      <c r="G741" s="105"/>
      <c r="H741" s="105"/>
      <c r="I741" s="105"/>
      <c r="J741" s="105"/>
      <c r="K741" s="105"/>
      <c r="L741" s="105"/>
      <c r="M741" s="109"/>
      <c r="N741" s="105"/>
      <c r="O741" s="105"/>
      <c r="P741" s="105"/>
      <c r="Q741" s="105"/>
      <c r="R741" s="105"/>
      <c r="S741" s="105"/>
    </row>
    <row r="742" spans="2:19" s="104" customFormat="1" ht="15" customHeight="1" x14ac:dyDescent="0.2">
      <c r="B742" s="105"/>
      <c r="C742" s="99"/>
      <c r="D742" s="105"/>
      <c r="E742" s="105"/>
      <c r="F742" s="105"/>
      <c r="G742" s="105"/>
      <c r="H742" s="105"/>
      <c r="I742" s="105"/>
      <c r="J742" s="105"/>
      <c r="K742" s="105"/>
      <c r="L742" s="105"/>
      <c r="M742" s="109"/>
      <c r="N742" s="105"/>
      <c r="O742" s="105"/>
      <c r="P742" s="105"/>
      <c r="Q742" s="105"/>
      <c r="R742" s="105"/>
      <c r="S742" s="105"/>
    </row>
    <row r="743" spans="2:19" s="104" customFormat="1" ht="15" customHeight="1" x14ac:dyDescent="0.2">
      <c r="B743" s="105"/>
      <c r="C743" s="99"/>
      <c r="D743" s="105"/>
      <c r="E743" s="105"/>
      <c r="F743" s="105"/>
      <c r="G743" s="105"/>
      <c r="H743" s="105"/>
      <c r="I743" s="105"/>
      <c r="J743" s="105"/>
      <c r="K743" s="105"/>
      <c r="L743" s="105"/>
      <c r="M743" s="109"/>
      <c r="N743" s="105"/>
      <c r="O743" s="105"/>
      <c r="P743" s="105"/>
      <c r="Q743" s="105"/>
      <c r="R743" s="105"/>
      <c r="S743" s="105"/>
    </row>
    <row r="744" spans="2:19" s="104" customFormat="1" ht="15" customHeight="1" x14ac:dyDescent="0.2">
      <c r="B744" s="105"/>
      <c r="C744" s="99"/>
      <c r="D744" s="105"/>
      <c r="E744" s="105"/>
      <c r="F744" s="105"/>
      <c r="G744" s="105"/>
      <c r="H744" s="105"/>
      <c r="I744" s="105"/>
      <c r="J744" s="105"/>
      <c r="K744" s="105"/>
      <c r="L744" s="105"/>
      <c r="M744" s="109"/>
      <c r="N744" s="105"/>
      <c r="O744" s="105"/>
      <c r="P744" s="105"/>
      <c r="Q744" s="105"/>
      <c r="R744" s="105"/>
      <c r="S744" s="105"/>
    </row>
    <row r="745" spans="2:19" s="104" customFormat="1" ht="15" customHeight="1" x14ac:dyDescent="0.2">
      <c r="B745" s="105"/>
      <c r="C745" s="99"/>
      <c r="D745" s="105"/>
      <c r="E745" s="105"/>
      <c r="F745" s="105"/>
      <c r="G745" s="105"/>
      <c r="H745" s="105"/>
      <c r="I745" s="105"/>
      <c r="J745" s="105"/>
      <c r="K745" s="105"/>
      <c r="L745" s="105"/>
      <c r="M745" s="109"/>
      <c r="N745" s="105"/>
      <c r="O745" s="105"/>
      <c r="P745" s="105"/>
      <c r="Q745" s="105"/>
      <c r="R745" s="105"/>
      <c r="S745" s="105"/>
    </row>
    <row r="746" spans="2:19" s="104" customFormat="1" ht="15" customHeight="1" x14ac:dyDescent="0.2">
      <c r="B746" s="105"/>
      <c r="C746" s="99"/>
      <c r="D746" s="105"/>
      <c r="E746" s="105"/>
      <c r="F746" s="105"/>
      <c r="G746" s="105"/>
      <c r="H746" s="105"/>
      <c r="I746" s="105"/>
      <c r="J746" s="105"/>
      <c r="K746" s="105"/>
      <c r="L746" s="105"/>
      <c r="M746" s="109"/>
      <c r="N746" s="105"/>
      <c r="O746" s="105"/>
      <c r="P746" s="105"/>
      <c r="Q746" s="105"/>
      <c r="R746" s="105"/>
      <c r="S746" s="105"/>
    </row>
    <row r="747" spans="2:19" s="104" customFormat="1" ht="15" customHeight="1" x14ac:dyDescent="0.2">
      <c r="B747" s="105"/>
      <c r="C747" s="99"/>
      <c r="D747" s="105"/>
      <c r="E747" s="105"/>
      <c r="F747" s="105"/>
      <c r="G747" s="105"/>
      <c r="H747" s="105"/>
      <c r="I747" s="105"/>
      <c r="J747" s="105"/>
      <c r="K747" s="105"/>
      <c r="L747" s="105"/>
      <c r="M747" s="109"/>
      <c r="N747" s="105"/>
      <c r="O747" s="105"/>
      <c r="P747" s="105"/>
      <c r="Q747" s="105"/>
      <c r="R747" s="105"/>
      <c r="S747" s="105"/>
    </row>
    <row r="748" spans="2:19" s="104" customFormat="1" ht="15" customHeight="1" x14ac:dyDescent="0.2">
      <c r="B748" s="105"/>
      <c r="C748" s="99"/>
      <c r="D748" s="105"/>
      <c r="E748" s="105"/>
      <c r="F748" s="105"/>
      <c r="G748" s="105"/>
      <c r="H748" s="105"/>
      <c r="I748" s="105"/>
      <c r="J748" s="105"/>
      <c r="K748" s="105"/>
      <c r="L748" s="105"/>
      <c r="M748" s="109"/>
      <c r="N748" s="105"/>
      <c r="O748" s="105"/>
      <c r="P748" s="105"/>
      <c r="Q748" s="105"/>
      <c r="R748" s="105"/>
      <c r="S748" s="105"/>
    </row>
    <row r="749" spans="2:19" s="104" customFormat="1" ht="15" customHeight="1" x14ac:dyDescent="0.2">
      <c r="B749" s="105"/>
      <c r="C749" s="99"/>
      <c r="D749" s="105"/>
      <c r="E749" s="105"/>
      <c r="F749" s="105"/>
      <c r="G749" s="105"/>
      <c r="H749" s="105"/>
      <c r="I749" s="105"/>
      <c r="J749" s="105"/>
      <c r="K749" s="105"/>
      <c r="L749" s="105"/>
      <c r="M749" s="109"/>
      <c r="N749" s="105"/>
      <c r="O749" s="105"/>
      <c r="P749" s="105"/>
      <c r="Q749" s="105"/>
      <c r="R749" s="105"/>
      <c r="S749" s="105"/>
    </row>
    <row r="750" spans="2:19" s="104" customFormat="1" ht="15" customHeight="1" x14ac:dyDescent="0.2">
      <c r="B750" s="105"/>
      <c r="C750" s="99"/>
      <c r="D750" s="105"/>
      <c r="E750" s="105"/>
      <c r="F750" s="105"/>
      <c r="G750" s="105"/>
      <c r="H750" s="105"/>
      <c r="I750" s="105"/>
      <c r="J750" s="105"/>
      <c r="K750" s="105"/>
      <c r="L750" s="105"/>
      <c r="M750" s="109"/>
      <c r="N750" s="105"/>
      <c r="O750" s="105"/>
      <c r="P750" s="105"/>
      <c r="Q750" s="105"/>
      <c r="R750" s="105"/>
      <c r="S750" s="105"/>
    </row>
    <row r="751" spans="2:19" s="104" customFormat="1" ht="15" customHeight="1" x14ac:dyDescent="0.2">
      <c r="B751" s="105"/>
      <c r="C751" s="99"/>
      <c r="D751" s="105"/>
      <c r="E751" s="105"/>
      <c r="F751" s="105"/>
      <c r="G751" s="105"/>
      <c r="H751" s="105"/>
      <c r="I751" s="105"/>
      <c r="J751" s="105"/>
      <c r="K751" s="105"/>
      <c r="L751" s="105"/>
      <c r="M751" s="109"/>
      <c r="N751" s="105"/>
      <c r="O751" s="105"/>
      <c r="P751" s="105"/>
      <c r="Q751" s="105"/>
      <c r="R751" s="105"/>
      <c r="S751" s="105"/>
    </row>
    <row r="752" spans="2:19" s="104" customFormat="1" ht="15" customHeight="1" x14ac:dyDescent="0.2">
      <c r="B752" s="105"/>
      <c r="C752" s="99"/>
      <c r="D752" s="105"/>
      <c r="E752" s="105"/>
      <c r="F752" s="105"/>
      <c r="G752" s="105"/>
      <c r="H752" s="105"/>
      <c r="I752" s="105"/>
      <c r="J752" s="105"/>
      <c r="K752" s="105"/>
      <c r="L752" s="105"/>
      <c r="M752" s="109"/>
      <c r="N752" s="105"/>
      <c r="O752" s="105"/>
      <c r="P752" s="105"/>
      <c r="Q752" s="105"/>
      <c r="R752" s="105"/>
      <c r="S752" s="105"/>
    </row>
    <row r="753" spans="2:19" s="104" customFormat="1" ht="15" customHeight="1" x14ac:dyDescent="0.2">
      <c r="B753" s="105"/>
      <c r="C753" s="99"/>
      <c r="D753" s="105"/>
      <c r="E753" s="105"/>
      <c r="F753" s="105"/>
      <c r="G753" s="105"/>
      <c r="H753" s="105"/>
      <c r="I753" s="105"/>
      <c r="J753" s="105"/>
      <c r="K753" s="105"/>
      <c r="L753" s="105"/>
      <c r="M753" s="109"/>
      <c r="N753" s="105"/>
      <c r="O753" s="105"/>
      <c r="P753" s="105"/>
      <c r="Q753" s="105"/>
      <c r="R753" s="105"/>
      <c r="S753" s="105"/>
    </row>
    <row r="754" spans="2:19" s="104" customFormat="1" ht="15" customHeight="1" x14ac:dyDescent="0.2">
      <c r="B754" s="105"/>
      <c r="C754" s="99"/>
      <c r="D754" s="105"/>
      <c r="E754" s="105"/>
      <c r="F754" s="105"/>
      <c r="G754" s="105"/>
      <c r="H754" s="105"/>
      <c r="I754" s="105"/>
      <c r="J754" s="105"/>
      <c r="K754" s="105"/>
      <c r="L754" s="105"/>
      <c r="M754" s="109"/>
      <c r="N754" s="105"/>
      <c r="O754" s="105"/>
      <c r="P754" s="105"/>
      <c r="Q754" s="105"/>
      <c r="R754" s="105"/>
      <c r="S754" s="105"/>
    </row>
    <row r="755" spans="2:19" s="104" customFormat="1" ht="15" customHeight="1" x14ac:dyDescent="0.2">
      <c r="B755" s="105"/>
      <c r="C755" s="99"/>
      <c r="D755" s="105"/>
      <c r="E755" s="105"/>
      <c r="F755" s="105"/>
      <c r="G755" s="105"/>
      <c r="H755" s="105"/>
      <c r="I755" s="105"/>
      <c r="J755" s="105"/>
      <c r="K755" s="105"/>
      <c r="L755" s="105"/>
      <c r="M755" s="109"/>
      <c r="N755" s="105"/>
      <c r="O755" s="105"/>
      <c r="P755" s="105"/>
      <c r="Q755" s="105"/>
      <c r="R755" s="105"/>
      <c r="S755" s="105"/>
    </row>
    <row r="756" spans="2:19" s="104" customFormat="1" ht="15" customHeight="1" x14ac:dyDescent="0.2">
      <c r="B756" s="105"/>
      <c r="C756" s="99"/>
      <c r="D756" s="105"/>
      <c r="E756" s="105"/>
      <c r="F756" s="105"/>
      <c r="G756" s="105"/>
      <c r="H756" s="105"/>
      <c r="I756" s="105"/>
      <c r="J756" s="105"/>
      <c r="K756" s="105"/>
      <c r="L756" s="105"/>
      <c r="M756" s="109"/>
      <c r="N756" s="105"/>
      <c r="O756" s="105"/>
      <c r="P756" s="105"/>
      <c r="Q756" s="105"/>
      <c r="R756" s="105"/>
      <c r="S756" s="105"/>
    </row>
    <row r="757" spans="2:19" s="104" customFormat="1" ht="15" customHeight="1" x14ac:dyDescent="0.2">
      <c r="B757" s="105"/>
      <c r="C757" s="99"/>
      <c r="D757" s="105"/>
      <c r="E757" s="105"/>
      <c r="F757" s="105"/>
      <c r="G757" s="105"/>
      <c r="H757" s="105"/>
      <c r="I757" s="105"/>
      <c r="J757" s="105"/>
      <c r="K757" s="105"/>
      <c r="L757" s="105"/>
      <c r="M757" s="109"/>
      <c r="N757" s="105"/>
      <c r="O757" s="105"/>
      <c r="P757" s="105"/>
      <c r="Q757" s="105"/>
      <c r="R757" s="105"/>
      <c r="S757" s="105"/>
    </row>
    <row r="758" spans="2:19" s="104" customFormat="1" ht="15" customHeight="1" x14ac:dyDescent="0.2">
      <c r="B758" s="105"/>
      <c r="C758" s="99"/>
      <c r="D758" s="105"/>
      <c r="E758" s="105"/>
      <c r="F758" s="105"/>
      <c r="G758" s="105"/>
      <c r="H758" s="105"/>
      <c r="I758" s="105"/>
      <c r="J758" s="105"/>
      <c r="K758" s="105"/>
      <c r="L758" s="105"/>
      <c r="M758" s="109"/>
      <c r="N758" s="105"/>
      <c r="O758" s="105"/>
      <c r="P758" s="105"/>
      <c r="Q758" s="105"/>
      <c r="R758" s="105"/>
      <c r="S758" s="105"/>
    </row>
    <row r="759" spans="2:19" s="104" customFormat="1" ht="15" customHeight="1" x14ac:dyDescent="0.2">
      <c r="B759" s="105"/>
      <c r="C759" s="99"/>
      <c r="D759" s="105"/>
      <c r="E759" s="105"/>
      <c r="F759" s="105"/>
      <c r="G759" s="105"/>
      <c r="H759" s="105"/>
      <c r="I759" s="105"/>
      <c r="J759" s="105"/>
      <c r="K759" s="105"/>
      <c r="L759" s="105"/>
      <c r="M759" s="109"/>
      <c r="N759" s="105"/>
      <c r="O759" s="105"/>
      <c r="P759" s="105"/>
      <c r="Q759" s="105"/>
      <c r="R759" s="105"/>
      <c r="S759" s="105"/>
    </row>
    <row r="760" spans="2:19" s="104" customFormat="1" ht="15" customHeight="1" x14ac:dyDescent="0.2">
      <c r="B760" s="105"/>
      <c r="C760" s="99"/>
      <c r="D760" s="105"/>
      <c r="E760" s="105"/>
      <c r="F760" s="105"/>
      <c r="G760" s="105"/>
      <c r="H760" s="105"/>
      <c r="I760" s="105"/>
      <c r="J760" s="105"/>
      <c r="K760" s="105"/>
      <c r="L760" s="105"/>
      <c r="M760" s="109"/>
      <c r="N760" s="105"/>
      <c r="O760" s="105"/>
      <c r="P760" s="105"/>
      <c r="Q760" s="105"/>
      <c r="R760" s="105"/>
      <c r="S760" s="105"/>
    </row>
    <row r="761" spans="2:19" s="104" customFormat="1" ht="15" customHeight="1" x14ac:dyDescent="0.2">
      <c r="B761" s="105"/>
      <c r="C761" s="99"/>
      <c r="D761" s="105"/>
      <c r="E761" s="105"/>
      <c r="F761" s="105"/>
      <c r="G761" s="105"/>
      <c r="H761" s="105"/>
      <c r="I761" s="105"/>
      <c r="J761" s="105"/>
      <c r="K761" s="105"/>
      <c r="L761" s="105"/>
      <c r="M761" s="109"/>
      <c r="N761" s="105"/>
      <c r="O761" s="105"/>
      <c r="P761" s="105"/>
      <c r="Q761" s="105"/>
      <c r="R761" s="105"/>
      <c r="S761" s="105"/>
    </row>
    <row r="762" spans="2:19" s="104" customFormat="1" ht="15" customHeight="1" x14ac:dyDescent="0.2">
      <c r="B762" s="105"/>
      <c r="C762" s="99"/>
      <c r="D762" s="105"/>
      <c r="E762" s="105"/>
      <c r="F762" s="105"/>
      <c r="G762" s="105"/>
      <c r="H762" s="105"/>
      <c r="I762" s="105"/>
      <c r="J762" s="105"/>
      <c r="K762" s="105"/>
      <c r="L762" s="105"/>
      <c r="M762" s="109"/>
      <c r="N762" s="105"/>
      <c r="O762" s="105"/>
      <c r="P762" s="105"/>
      <c r="Q762" s="105"/>
      <c r="R762" s="105"/>
      <c r="S762" s="105"/>
    </row>
    <row r="763" spans="2:19" s="104" customFormat="1" ht="15" customHeight="1" x14ac:dyDescent="0.2">
      <c r="B763" s="105"/>
      <c r="C763" s="99"/>
      <c r="D763" s="105"/>
      <c r="E763" s="105"/>
      <c r="F763" s="105"/>
      <c r="G763" s="105"/>
      <c r="H763" s="105"/>
      <c r="I763" s="105"/>
      <c r="J763" s="105"/>
      <c r="K763" s="105"/>
      <c r="L763" s="105"/>
      <c r="M763" s="109"/>
      <c r="N763" s="105"/>
      <c r="O763" s="105"/>
      <c r="P763" s="105"/>
      <c r="Q763" s="105"/>
      <c r="R763" s="105"/>
      <c r="S763" s="105"/>
    </row>
    <row r="764" spans="2:19" s="104" customFormat="1" ht="15" customHeight="1" x14ac:dyDescent="0.2">
      <c r="B764" s="105"/>
      <c r="C764" s="99"/>
      <c r="D764" s="105"/>
      <c r="E764" s="105"/>
      <c r="F764" s="105"/>
      <c r="G764" s="105"/>
      <c r="H764" s="105"/>
      <c r="I764" s="105"/>
      <c r="J764" s="105"/>
      <c r="K764" s="105"/>
      <c r="L764" s="105"/>
      <c r="M764" s="109"/>
      <c r="N764" s="105"/>
      <c r="O764" s="105"/>
      <c r="P764" s="105"/>
      <c r="Q764" s="105"/>
      <c r="R764" s="105"/>
      <c r="S764" s="105"/>
    </row>
    <row r="765" spans="2:19" s="104" customFormat="1" ht="15" customHeight="1" x14ac:dyDescent="0.2">
      <c r="B765" s="105"/>
      <c r="C765" s="99"/>
      <c r="D765" s="105"/>
      <c r="E765" s="105"/>
      <c r="F765" s="105"/>
      <c r="G765" s="105"/>
      <c r="H765" s="105"/>
      <c r="I765" s="105"/>
      <c r="J765" s="105"/>
      <c r="K765" s="105"/>
      <c r="L765" s="105"/>
      <c r="M765" s="109"/>
      <c r="N765" s="105"/>
      <c r="O765" s="105"/>
      <c r="P765" s="105"/>
      <c r="Q765" s="105"/>
      <c r="R765" s="105"/>
      <c r="S765" s="105"/>
    </row>
    <row r="766" spans="2:19" s="104" customFormat="1" ht="15" customHeight="1" x14ac:dyDescent="0.2">
      <c r="B766" s="105"/>
      <c r="C766" s="99"/>
      <c r="D766" s="105"/>
      <c r="E766" s="105"/>
      <c r="F766" s="105"/>
      <c r="G766" s="105"/>
      <c r="H766" s="105"/>
      <c r="I766" s="105"/>
      <c r="J766" s="105"/>
      <c r="K766" s="105"/>
      <c r="L766" s="105"/>
      <c r="M766" s="109"/>
      <c r="N766" s="105"/>
      <c r="O766" s="105"/>
      <c r="P766" s="105"/>
      <c r="Q766" s="105"/>
      <c r="R766" s="105"/>
      <c r="S766" s="105"/>
    </row>
    <row r="767" spans="2:19" s="104" customFormat="1" ht="15" customHeight="1" x14ac:dyDescent="0.2">
      <c r="B767" s="105"/>
      <c r="C767" s="99"/>
      <c r="D767" s="105"/>
      <c r="E767" s="105"/>
      <c r="F767" s="105"/>
      <c r="G767" s="105"/>
      <c r="H767" s="105"/>
      <c r="I767" s="105"/>
      <c r="J767" s="105"/>
      <c r="K767" s="105"/>
      <c r="L767" s="105"/>
      <c r="M767" s="109"/>
      <c r="N767" s="105"/>
      <c r="O767" s="105"/>
      <c r="P767" s="105"/>
      <c r="Q767" s="105"/>
      <c r="R767" s="105"/>
      <c r="S767" s="105"/>
    </row>
    <row r="768" spans="2:19" s="104" customFormat="1" ht="15" customHeight="1" x14ac:dyDescent="0.2">
      <c r="B768" s="105"/>
      <c r="C768" s="99"/>
      <c r="D768" s="105"/>
      <c r="E768" s="105"/>
      <c r="F768" s="105"/>
      <c r="G768" s="105"/>
      <c r="H768" s="105"/>
      <c r="I768" s="105"/>
      <c r="J768" s="105"/>
      <c r="K768" s="105"/>
      <c r="L768" s="105"/>
      <c r="M768" s="109"/>
      <c r="N768" s="105"/>
      <c r="O768" s="105"/>
      <c r="P768" s="105"/>
      <c r="Q768" s="105"/>
      <c r="R768" s="105"/>
      <c r="S768" s="105"/>
    </row>
    <row r="769" spans="2:19" s="104" customFormat="1" ht="15" customHeight="1" x14ac:dyDescent="0.2">
      <c r="B769" s="105"/>
      <c r="C769" s="99"/>
      <c r="D769" s="105"/>
      <c r="E769" s="105"/>
      <c r="F769" s="105"/>
      <c r="G769" s="105"/>
      <c r="H769" s="105"/>
      <c r="I769" s="105"/>
      <c r="J769" s="105"/>
      <c r="K769" s="105"/>
      <c r="L769" s="105"/>
      <c r="M769" s="109"/>
      <c r="N769" s="105"/>
      <c r="O769" s="105"/>
      <c r="P769" s="105"/>
      <c r="Q769" s="105"/>
      <c r="R769" s="105"/>
      <c r="S769" s="105"/>
    </row>
    <row r="770" spans="2:19" s="104" customFormat="1" ht="15" customHeight="1" x14ac:dyDescent="0.2">
      <c r="B770" s="105"/>
      <c r="C770" s="99"/>
      <c r="D770" s="105"/>
      <c r="E770" s="105"/>
      <c r="F770" s="105"/>
      <c r="G770" s="105"/>
      <c r="H770" s="105"/>
      <c r="I770" s="105"/>
      <c r="J770" s="105"/>
      <c r="K770" s="105"/>
      <c r="L770" s="105"/>
      <c r="M770" s="109"/>
      <c r="N770" s="105"/>
      <c r="O770" s="105"/>
      <c r="P770" s="105"/>
      <c r="Q770" s="105"/>
      <c r="R770" s="105"/>
      <c r="S770" s="105"/>
    </row>
    <row r="771" spans="2:19" s="104" customFormat="1" ht="15" customHeight="1" x14ac:dyDescent="0.2">
      <c r="B771" s="105"/>
      <c r="C771" s="99"/>
      <c r="D771" s="105"/>
      <c r="E771" s="105"/>
      <c r="F771" s="105"/>
      <c r="G771" s="105"/>
      <c r="H771" s="105"/>
      <c r="I771" s="105"/>
      <c r="J771" s="105"/>
      <c r="K771" s="105"/>
      <c r="L771" s="105"/>
      <c r="M771" s="109"/>
      <c r="N771" s="105"/>
      <c r="O771" s="105"/>
      <c r="P771" s="105"/>
      <c r="Q771" s="105"/>
      <c r="R771" s="105"/>
      <c r="S771" s="105"/>
    </row>
    <row r="772" spans="2:19" s="104" customFormat="1" ht="15" customHeight="1" x14ac:dyDescent="0.2">
      <c r="B772" s="105"/>
      <c r="C772" s="99"/>
      <c r="D772" s="105"/>
      <c r="E772" s="105"/>
      <c r="F772" s="105"/>
      <c r="G772" s="105"/>
      <c r="H772" s="105"/>
      <c r="I772" s="105"/>
      <c r="J772" s="105"/>
      <c r="K772" s="105"/>
      <c r="L772" s="105"/>
      <c r="M772" s="109"/>
      <c r="N772" s="105"/>
      <c r="O772" s="105"/>
      <c r="P772" s="105"/>
      <c r="Q772" s="105"/>
      <c r="R772" s="105"/>
      <c r="S772" s="105"/>
    </row>
    <row r="773" spans="2:19" s="104" customFormat="1" ht="15" customHeight="1" x14ac:dyDescent="0.2">
      <c r="B773" s="105"/>
      <c r="C773" s="99"/>
      <c r="D773" s="105"/>
      <c r="E773" s="105"/>
      <c r="F773" s="105"/>
      <c r="G773" s="105"/>
      <c r="H773" s="105"/>
      <c r="I773" s="105"/>
      <c r="J773" s="105"/>
      <c r="K773" s="105"/>
      <c r="L773" s="105"/>
      <c r="M773" s="109"/>
      <c r="N773" s="105"/>
      <c r="O773" s="105"/>
      <c r="P773" s="105"/>
      <c r="Q773" s="105"/>
      <c r="R773" s="105"/>
      <c r="S773" s="105"/>
    </row>
    <row r="774" spans="2:19" s="104" customFormat="1" ht="15" customHeight="1" x14ac:dyDescent="0.2">
      <c r="B774" s="105"/>
      <c r="C774" s="99"/>
      <c r="D774" s="105"/>
      <c r="E774" s="105"/>
      <c r="F774" s="105"/>
      <c r="G774" s="105"/>
      <c r="H774" s="105"/>
      <c r="I774" s="105"/>
      <c r="J774" s="105"/>
      <c r="K774" s="105"/>
      <c r="L774" s="105"/>
      <c r="M774" s="109"/>
      <c r="N774" s="105"/>
      <c r="O774" s="105"/>
      <c r="P774" s="105"/>
      <c r="Q774" s="105"/>
      <c r="R774" s="105"/>
      <c r="S774" s="105"/>
    </row>
    <row r="775" spans="2:19" s="104" customFormat="1" ht="15" customHeight="1" x14ac:dyDescent="0.2">
      <c r="B775" s="105"/>
      <c r="C775" s="99"/>
      <c r="D775" s="105"/>
      <c r="E775" s="105"/>
      <c r="F775" s="105"/>
      <c r="G775" s="105"/>
      <c r="H775" s="105"/>
      <c r="I775" s="105"/>
      <c r="J775" s="105"/>
      <c r="K775" s="105"/>
      <c r="L775" s="105"/>
      <c r="M775" s="109"/>
      <c r="N775" s="105"/>
      <c r="O775" s="105"/>
      <c r="P775" s="105"/>
      <c r="Q775" s="105"/>
      <c r="R775" s="105"/>
      <c r="S775" s="105"/>
    </row>
    <row r="776" spans="2:19" s="104" customFormat="1" ht="15" customHeight="1" x14ac:dyDescent="0.2">
      <c r="B776" s="105"/>
      <c r="C776" s="99"/>
      <c r="D776" s="105"/>
      <c r="E776" s="105"/>
      <c r="F776" s="105"/>
      <c r="G776" s="105"/>
      <c r="H776" s="105"/>
      <c r="I776" s="105"/>
      <c r="J776" s="105"/>
      <c r="K776" s="105"/>
      <c r="L776" s="105"/>
      <c r="M776" s="109"/>
      <c r="N776" s="105"/>
      <c r="O776" s="105"/>
      <c r="P776" s="105"/>
      <c r="Q776" s="105"/>
      <c r="R776" s="105"/>
      <c r="S776" s="105"/>
    </row>
    <row r="777" spans="2:19" s="104" customFormat="1" ht="15" customHeight="1" x14ac:dyDescent="0.2">
      <c r="B777" s="105"/>
      <c r="C777" s="99"/>
      <c r="D777" s="105"/>
      <c r="E777" s="105"/>
      <c r="F777" s="105"/>
      <c r="G777" s="105"/>
      <c r="H777" s="105"/>
      <c r="I777" s="105"/>
      <c r="J777" s="105"/>
      <c r="K777" s="105"/>
      <c r="L777" s="105"/>
      <c r="M777" s="109"/>
      <c r="N777" s="105"/>
      <c r="O777" s="105"/>
      <c r="P777" s="105"/>
      <c r="Q777" s="105"/>
      <c r="R777" s="105"/>
      <c r="S777" s="105"/>
    </row>
    <row r="778" spans="2:19" s="104" customFormat="1" ht="15" customHeight="1" x14ac:dyDescent="0.2">
      <c r="B778" s="105"/>
      <c r="C778" s="99"/>
      <c r="D778" s="105"/>
      <c r="E778" s="105"/>
      <c r="F778" s="105"/>
      <c r="G778" s="105"/>
      <c r="H778" s="105"/>
      <c r="I778" s="105"/>
      <c r="J778" s="105"/>
      <c r="K778" s="105"/>
      <c r="L778" s="105"/>
      <c r="M778" s="109"/>
      <c r="N778" s="105"/>
      <c r="O778" s="105"/>
      <c r="P778" s="105"/>
      <c r="Q778" s="105"/>
      <c r="R778" s="105"/>
      <c r="S778" s="105"/>
    </row>
    <row r="779" spans="2:19" s="104" customFormat="1" ht="15" customHeight="1" x14ac:dyDescent="0.2">
      <c r="B779" s="105"/>
      <c r="C779" s="99"/>
      <c r="D779" s="105"/>
      <c r="E779" s="105"/>
      <c r="F779" s="105"/>
      <c r="G779" s="105"/>
      <c r="H779" s="105"/>
      <c r="I779" s="105"/>
      <c r="J779" s="105"/>
      <c r="K779" s="105"/>
      <c r="L779" s="105"/>
      <c r="M779" s="109"/>
      <c r="N779" s="105"/>
      <c r="O779" s="105"/>
      <c r="P779" s="105"/>
      <c r="Q779" s="105"/>
      <c r="R779" s="105"/>
      <c r="S779" s="105"/>
    </row>
    <row r="780" spans="2:19" s="104" customFormat="1" ht="15" customHeight="1" x14ac:dyDescent="0.2">
      <c r="B780" s="105"/>
      <c r="C780" s="99"/>
      <c r="D780" s="105"/>
      <c r="E780" s="105"/>
      <c r="F780" s="105"/>
      <c r="G780" s="105"/>
      <c r="H780" s="105"/>
      <c r="I780" s="105"/>
      <c r="J780" s="105"/>
      <c r="K780" s="105"/>
      <c r="L780" s="105"/>
      <c r="M780" s="109"/>
      <c r="N780" s="105"/>
      <c r="O780" s="105"/>
      <c r="P780" s="105"/>
      <c r="Q780" s="105"/>
      <c r="R780" s="105"/>
      <c r="S780" s="105"/>
    </row>
    <row r="781" spans="2:19" s="104" customFormat="1" ht="15" customHeight="1" x14ac:dyDescent="0.2">
      <c r="B781" s="105"/>
      <c r="C781" s="99"/>
      <c r="D781" s="105"/>
      <c r="E781" s="105"/>
      <c r="F781" s="105"/>
      <c r="G781" s="105"/>
      <c r="H781" s="105"/>
      <c r="I781" s="105"/>
      <c r="J781" s="105"/>
      <c r="K781" s="105"/>
      <c r="L781" s="105"/>
      <c r="M781" s="109"/>
      <c r="N781" s="105"/>
      <c r="O781" s="105"/>
      <c r="P781" s="105"/>
      <c r="Q781" s="105"/>
      <c r="R781" s="105"/>
      <c r="S781" s="105"/>
    </row>
    <row r="782" spans="2:19" s="104" customFormat="1" ht="15" customHeight="1" x14ac:dyDescent="0.2">
      <c r="B782" s="105"/>
      <c r="C782" s="99"/>
      <c r="D782" s="105"/>
      <c r="E782" s="105"/>
      <c r="F782" s="105"/>
      <c r="G782" s="105"/>
      <c r="H782" s="105"/>
      <c r="I782" s="105"/>
      <c r="J782" s="105"/>
      <c r="K782" s="105"/>
      <c r="L782" s="105"/>
      <c r="M782" s="109"/>
      <c r="N782" s="105"/>
      <c r="O782" s="105"/>
      <c r="P782" s="105"/>
      <c r="Q782" s="105"/>
      <c r="R782" s="105"/>
      <c r="S782" s="105"/>
    </row>
    <row r="783" spans="2:19" s="104" customFormat="1" ht="15" customHeight="1" x14ac:dyDescent="0.2">
      <c r="B783" s="105"/>
      <c r="C783" s="99"/>
      <c r="D783" s="105"/>
      <c r="E783" s="105"/>
      <c r="F783" s="105"/>
      <c r="G783" s="105"/>
      <c r="H783" s="105"/>
      <c r="I783" s="105"/>
      <c r="J783" s="105"/>
      <c r="K783" s="105"/>
      <c r="L783" s="105"/>
      <c r="M783" s="109"/>
      <c r="N783" s="105"/>
      <c r="O783" s="105"/>
      <c r="P783" s="105"/>
      <c r="Q783" s="105"/>
      <c r="R783" s="105"/>
      <c r="S783" s="105"/>
    </row>
    <row r="784" spans="2:19" s="104" customFormat="1" ht="15" customHeight="1" x14ac:dyDescent="0.2">
      <c r="B784" s="105"/>
      <c r="C784" s="99"/>
      <c r="D784" s="105"/>
      <c r="E784" s="105"/>
      <c r="F784" s="105"/>
      <c r="G784" s="105"/>
      <c r="H784" s="105"/>
      <c r="I784" s="105"/>
      <c r="J784" s="105"/>
      <c r="K784" s="105"/>
      <c r="L784" s="105"/>
      <c r="M784" s="109"/>
      <c r="N784" s="105"/>
      <c r="O784" s="105"/>
      <c r="P784" s="105"/>
      <c r="Q784" s="105"/>
      <c r="R784" s="105"/>
      <c r="S784" s="105"/>
    </row>
    <row r="785" spans="2:19" s="104" customFormat="1" ht="15" customHeight="1" x14ac:dyDescent="0.2">
      <c r="B785" s="105"/>
      <c r="C785" s="99"/>
      <c r="D785" s="105"/>
      <c r="E785" s="105"/>
      <c r="F785" s="105"/>
      <c r="G785" s="105"/>
      <c r="H785" s="105"/>
      <c r="I785" s="105"/>
      <c r="J785" s="105"/>
      <c r="K785" s="105"/>
      <c r="L785" s="105"/>
      <c r="M785" s="109"/>
      <c r="N785" s="105"/>
      <c r="O785" s="105"/>
      <c r="P785" s="105"/>
      <c r="Q785" s="105"/>
      <c r="R785" s="105"/>
      <c r="S785" s="105"/>
    </row>
    <row r="786" spans="2:19" s="104" customFormat="1" ht="15" customHeight="1" x14ac:dyDescent="0.2">
      <c r="B786" s="105"/>
      <c r="C786" s="99"/>
      <c r="D786" s="105"/>
      <c r="E786" s="105"/>
      <c r="F786" s="105"/>
      <c r="G786" s="105"/>
      <c r="H786" s="105"/>
      <c r="I786" s="105"/>
      <c r="J786" s="105"/>
      <c r="K786" s="105"/>
      <c r="L786" s="105"/>
      <c r="M786" s="109"/>
      <c r="N786" s="105"/>
      <c r="O786" s="105"/>
      <c r="P786" s="105"/>
      <c r="Q786" s="105"/>
      <c r="R786" s="105"/>
      <c r="S786" s="105"/>
    </row>
    <row r="787" spans="2:19" s="104" customFormat="1" ht="15" customHeight="1" x14ac:dyDescent="0.2">
      <c r="B787" s="105"/>
      <c r="C787" s="99"/>
      <c r="D787" s="105"/>
      <c r="E787" s="105"/>
      <c r="F787" s="105"/>
      <c r="G787" s="105"/>
      <c r="H787" s="105"/>
      <c r="I787" s="105"/>
      <c r="J787" s="105"/>
      <c r="K787" s="105"/>
      <c r="L787" s="105"/>
      <c r="M787" s="109"/>
      <c r="N787" s="105"/>
      <c r="O787" s="105"/>
      <c r="P787" s="105"/>
      <c r="Q787" s="105"/>
      <c r="R787" s="105"/>
      <c r="S787" s="105"/>
    </row>
    <row r="788" spans="2:19" s="104" customFormat="1" ht="15" customHeight="1" x14ac:dyDescent="0.2">
      <c r="B788" s="105"/>
      <c r="C788" s="99"/>
      <c r="D788" s="105"/>
      <c r="E788" s="105"/>
      <c r="F788" s="105"/>
      <c r="G788" s="105"/>
      <c r="H788" s="105"/>
      <c r="I788" s="105"/>
      <c r="J788" s="105"/>
      <c r="K788" s="105"/>
      <c r="L788" s="105"/>
      <c r="M788" s="109"/>
      <c r="N788" s="105"/>
      <c r="O788" s="105"/>
      <c r="P788" s="105"/>
      <c r="Q788" s="105"/>
      <c r="R788" s="105"/>
      <c r="S788" s="105"/>
    </row>
    <row r="789" spans="2:19" s="104" customFormat="1" ht="15" customHeight="1" x14ac:dyDescent="0.2">
      <c r="B789" s="105"/>
      <c r="C789" s="99"/>
      <c r="D789" s="105"/>
      <c r="E789" s="105"/>
      <c r="F789" s="105"/>
      <c r="G789" s="105"/>
      <c r="H789" s="105"/>
      <c r="I789" s="105"/>
      <c r="J789" s="105"/>
      <c r="K789" s="105"/>
      <c r="L789" s="105"/>
      <c r="M789" s="109"/>
      <c r="N789" s="105"/>
      <c r="O789" s="105"/>
      <c r="P789" s="105"/>
      <c r="Q789" s="105"/>
      <c r="R789" s="105"/>
      <c r="S789" s="105"/>
    </row>
    <row r="790" spans="2:19" s="104" customFormat="1" ht="15" customHeight="1" x14ac:dyDescent="0.2">
      <c r="B790" s="105"/>
      <c r="C790" s="99"/>
      <c r="D790" s="105"/>
      <c r="E790" s="105"/>
      <c r="F790" s="105"/>
      <c r="G790" s="105"/>
      <c r="H790" s="105"/>
      <c r="I790" s="105"/>
      <c r="J790" s="105"/>
      <c r="K790" s="105"/>
      <c r="L790" s="105"/>
      <c r="M790" s="109"/>
      <c r="N790" s="105"/>
      <c r="O790" s="105"/>
      <c r="P790" s="105"/>
      <c r="Q790" s="105"/>
      <c r="R790" s="105"/>
      <c r="S790" s="105"/>
    </row>
    <row r="791" spans="2:19" s="104" customFormat="1" ht="15" customHeight="1" x14ac:dyDescent="0.2">
      <c r="B791" s="105"/>
      <c r="C791" s="99"/>
      <c r="D791" s="105"/>
      <c r="E791" s="105"/>
      <c r="F791" s="105"/>
      <c r="G791" s="105"/>
      <c r="H791" s="105"/>
      <c r="I791" s="105"/>
      <c r="J791" s="105"/>
      <c r="K791" s="105"/>
      <c r="L791" s="105"/>
      <c r="M791" s="109"/>
      <c r="N791" s="105"/>
      <c r="O791" s="105"/>
      <c r="P791" s="105"/>
      <c r="Q791" s="105"/>
      <c r="R791" s="105"/>
      <c r="S791" s="105"/>
    </row>
    <row r="792" spans="2:19" s="104" customFormat="1" ht="15" customHeight="1" x14ac:dyDescent="0.2">
      <c r="B792" s="105"/>
      <c r="C792" s="99"/>
      <c r="D792" s="105"/>
      <c r="E792" s="105"/>
      <c r="F792" s="105"/>
      <c r="G792" s="105"/>
      <c r="H792" s="105"/>
      <c r="I792" s="105"/>
      <c r="J792" s="105"/>
      <c r="K792" s="105"/>
      <c r="L792" s="105"/>
      <c r="M792" s="109"/>
      <c r="N792" s="105"/>
      <c r="O792" s="105"/>
      <c r="P792" s="105"/>
      <c r="Q792" s="105"/>
      <c r="R792" s="105"/>
      <c r="S792" s="105"/>
    </row>
    <row r="793" spans="2:19" s="104" customFormat="1" ht="15" customHeight="1" x14ac:dyDescent="0.2">
      <c r="B793" s="105"/>
      <c r="C793" s="99"/>
      <c r="D793" s="105"/>
      <c r="E793" s="105"/>
      <c r="F793" s="105"/>
      <c r="G793" s="105"/>
      <c r="H793" s="105"/>
      <c r="I793" s="105"/>
      <c r="J793" s="105"/>
      <c r="K793" s="105"/>
      <c r="L793" s="105"/>
      <c r="M793" s="109"/>
      <c r="N793" s="105"/>
      <c r="O793" s="105"/>
      <c r="P793" s="105"/>
      <c r="Q793" s="105"/>
      <c r="R793" s="105"/>
      <c r="S793" s="105"/>
    </row>
    <row r="794" spans="2:19" s="104" customFormat="1" ht="15" customHeight="1" x14ac:dyDescent="0.2">
      <c r="B794" s="105"/>
      <c r="C794" s="99"/>
      <c r="D794" s="105"/>
      <c r="E794" s="105"/>
      <c r="F794" s="105"/>
      <c r="G794" s="105"/>
      <c r="H794" s="105"/>
      <c r="I794" s="105"/>
      <c r="J794" s="105"/>
      <c r="K794" s="105"/>
      <c r="L794" s="105"/>
      <c r="M794" s="109"/>
      <c r="N794" s="105"/>
      <c r="O794" s="105"/>
      <c r="P794" s="105"/>
      <c r="Q794" s="105"/>
      <c r="R794" s="105"/>
      <c r="S794" s="105"/>
    </row>
    <row r="795" spans="2:19" s="104" customFormat="1" ht="15" customHeight="1" x14ac:dyDescent="0.2">
      <c r="B795" s="105"/>
      <c r="C795" s="99"/>
      <c r="D795" s="105"/>
      <c r="E795" s="105"/>
      <c r="F795" s="105"/>
      <c r="G795" s="105"/>
      <c r="H795" s="105"/>
      <c r="I795" s="105"/>
      <c r="J795" s="105"/>
      <c r="K795" s="105"/>
      <c r="L795" s="105"/>
      <c r="M795" s="109"/>
      <c r="N795" s="105"/>
      <c r="O795" s="105"/>
      <c r="P795" s="105"/>
      <c r="Q795" s="105"/>
      <c r="R795" s="105"/>
      <c r="S795" s="105"/>
    </row>
    <row r="796" spans="2:19" s="104" customFormat="1" ht="15" customHeight="1" x14ac:dyDescent="0.2">
      <c r="B796" s="105"/>
      <c r="C796" s="99"/>
      <c r="D796" s="105"/>
      <c r="E796" s="105"/>
      <c r="F796" s="105"/>
      <c r="G796" s="105"/>
      <c r="H796" s="105"/>
      <c r="I796" s="105"/>
      <c r="J796" s="105"/>
      <c r="K796" s="105"/>
      <c r="L796" s="105"/>
      <c r="M796" s="109"/>
      <c r="N796" s="105"/>
      <c r="O796" s="105"/>
      <c r="P796" s="105"/>
      <c r="Q796" s="105"/>
      <c r="R796" s="105"/>
      <c r="S796" s="105"/>
    </row>
    <row r="797" spans="2:19" s="104" customFormat="1" ht="15" customHeight="1" x14ac:dyDescent="0.2">
      <c r="B797" s="105"/>
      <c r="C797" s="99"/>
      <c r="D797" s="105"/>
      <c r="E797" s="105"/>
      <c r="F797" s="105"/>
      <c r="G797" s="105"/>
      <c r="H797" s="105"/>
      <c r="I797" s="105"/>
      <c r="J797" s="105"/>
      <c r="K797" s="105"/>
      <c r="L797" s="105"/>
      <c r="M797" s="109"/>
      <c r="N797" s="105"/>
      <c r="O797" s="105"/>
      <c r="P797" s="105"/>
      <c r="Q797" s="105"/>
      <c r="R797" s="105"/>
      <c r="S797" s="105"/>
    </row>
    <row r="798" spans="2:19" s="104" customFormat="1" ht="15" customHeight="1" x14ac:dyDescent="0.2">
      <c r="B798" s="105"/>
      <c r="C798" s="99"/>
      <c r="D798" s="105"/>
      <c r="E798" s="105"/>
      <c r="F798" s="105"/>
      <c r="G798" s="105"/>
      <c r="H798" s="105"/>
      <c r="I798" s="105"/>
      <c r="J798" s="105"/>
      <c r="K798" s="105"/>
      <c r="L798" s="105"/>
      <c r="M798" s="109"/>
      <c r="N798" s="105"/>
      <c r="O798" s="105"/>
      <c r="P798" s="105"/>
      <c r="Q798" s="105"/>
      <c r="R798" s="105"/>
      <c r="S798" s="105"/>
    </row>
    <row r="799" spans="2:19" s="104" customFormat="1" ht="15" customHeight="1" x14ac:dyDescent="0.2">
      <c r="B799" s="105"/>
      <c r="C799" s="99"/>
      <c r="D799" s="105"/>
      <c r="E799" s="105"/>
      <c r="F799" s="105"/>
      <c r="G799" s="105"/>
      <c r="H799" s="105"/>
      <c r="I799" s="105"/>
      <c r="J799" s="105"/>
      <c r="K799" s="105"/>
      <c r="L799" s="105"/>
      <c r="M799" s="109"/>
      <c r="N799" s="105"/>
      <c r="O799" s="105"/>
      <c r="P799" s="105"/>
      <c r="Q799" s="105"/>
      <c r="R799" s="105"/>
      <c r="S799" s="105"/>
    </row>
    <row r="800" spans="2:19" s="104" customFormat="1" ht="15" customHeight="1" x14ac:dyDescent="0.2">
      <c r="B800" s="105"/>
      <c r="C800" s="99"/>
      <c r="D800" s="105"/>
      <c r="E800" s="105"/>
      <c r="F800" s="105"/>
      <c r="G800" s="105"/>
      <c r="H800" s="105"/>
      <c r="I800" s="105"/>
      <c r="J800" s="105"/>
      <c r="K800" s="105"/>
      <c r="L800" s="105"/>
      <c r="M800" s="109"/>
      <c r="N800" s="105"/>
      <c r="O800" s="105"/>
      <c r="P800" s="105"/>
      <c r="Q800" s="105"/>
      <c r="R800" s="105"/>
      <c r="S800" s="105"/>
    </row>
    <row r="801" spans="2:19" s="104" customFormat="1" ht="15" customHeight="1" x14ac:dyDescent="0.2">
      <c r="B801" s="105"/>
      <c r="C801" s="99"/>
      <c r="D801" s="105"/>
      <c r="E801" s="105"/>
      <c r="F801" s="105"/>
      <c r="G801" s="105"/>
      <c r="H801" s="105"/>
      <c r="I801" s="105"/>
      <c r="J801" s="105"/>
      <c r="K801" s="105"/>
      <c r="L801" s="105"/>
      <c r="M801" s="109"/>
      <c r="N801" s="105"/>
      <c r="O801" s="105"/>
      <c r="P801" s="105"/>
      <c r="Q801" s="105"/>
      <c r="R801" s="105"/>
      <c r="S801" s="105"/>
    </row>
    <row r="802" spans="2:19" s="104" customFormat="1" ht="15" customHeight="1" x14ac:dyDescent="0.2">
      <c r="B802" s="105"/>
      <c r="C802" s="99"/>
      <c r="D802" s="105"/>
      <c r="E802" s="105"/>
      <c r="F802" s="105"/>
      <c r="G802" s="105"/>
      <c r="H802" s="105"/>
      <c r="I802" s="105"/>
      <c r="J802" s="105"/>
      <c r="K802" s="105"/>
      <c r="L802" s="105"/>
      <c r="M802" s="109"/>
      <c r="N802" s="105"/>
      <c r="O802" s="105"/>
      <c r="P802" s="105"/>
      <c r="Q802" s="105"/>
      <c r="R802" s="105"/>
      <c r="S802" s="105"/>
    </row>
    <row r="803" spans="2:19" s="104" customFormat="1" ht="15" customHeight="1" x14ac:dyDescent="0.2">
      <c r="B803" s="105"/>
      <c r="C803" s="99"/>
      <c r="D803" s="105"/>
      <c r="E803" s="105"/>
      <c r="F803" s="105"/>
      <c r="G803" s="105"/>
      <c r="H803" s="105"/>
      <c r="I803" s="105"/>
      <c r="J803" s="105"/>
      <c r="K803" s="105"/>
      <c r="L803" s="105"/>
      <c r="M803" s="109"/>
      <c r="N803" s="105"/>
      <c r="O803" s="105"/>
      <c r="P803" s="105"/>
      <c r="Q803" s="105"/>
      <c r="R803" s="105"/>
      <c r="S803" s="105"/>
    </row>
    <row r="804" spans="2:19" s="104" customFormat="1" ht="15" customHeight="1" x14ac:dyDescent="0.2">
      <c r="B804" s="105"/>
      <c r="C804" s="99"/>
      <c r="D804" s="105"/>
      <c r="E804" s="105"/>
      <c r="F804" s="105"/>
      <c r="G804" s="105"/>
      <c r="H804" s="105"/>
      <c r="I804" s="105"/>
      <c r="J804" s="105"/>
      <c r="K804" s="105"/>
      <c r="L804" s="105"/>
      <c r="M804" s="109"/>
      <c r="N804" s="105"/>
      <c r="O804" s="105"/>
      <c r="P804" s="105"/>
      <c r="Q804" s="105"/>
      <c r="R804" s="105"/>
      <c r="S804" s="105"/>
    </row>
    <row r="805" spans="2:19" s="104" customFormat="1" ht="15" customHeight="1" x14ac:dyDescent="0.2">
      <c r="B805" s="105"/>
      <c r="C805" s="99"/>
      <c r="D805" s="105"/>
      <c r="E805" s="105"/>
      <c r="F805" s="105"/>
      <c r="G805" s="105"/>
      <c r="H805" s="105"/>
      <c r="I805" s="105"/>
      <c r="J805" s="105"/>
      <c r="K805" s="105"/>
      <c r="L805" s="105"/>
      <c r="M805" s="109"/>
      <c r="N805" s="105"/>
      <c r="O805" s="105"/>
      <c r="P805" s="105"/>
      <c r="Q805" s="105"/>
      <c r="R805" s="105"/>
      <c r="S805" s="105"/>
    </row>
    <row r="806" spans="2:19" s="104" customFormat="1" ht="15" customHeight="1" x14ac:dyDescent="0.2">
      <c r="B806" s="105"/>
      <c r="C806" s="99"/>
      <c r="D806" s="105"/>
      <c r="E806" s="105"/>
      <c r="F806" s="105"/>
      <c r="G806" s="105"/>
      <c r="H806" s="105"/>
      <c r="I806" s="105"/>
      <c r="J806" s="105"/>
      <c r="K806" s="105"/>
      <c r="L806" s="105"/>
      <c r="M806" s="109"/>
      <c r="N806" s="105"/>
      <c r="O806" s="105"/>
      <c r="P806" s="105"/>
      <c r="Q806" s="105"/>
      <c r="R806" s="105"/>
      <c r="S806" s="105"/>
    </row>
    <row r="807" spans="2:19" s="104" customFormat="1" ht="15" customHeight="1" x14ac:dyDescent="0.2">
      <c r="B807" s="105"/>
      <c r="C807" s="99"/>
      <c r="D807" s="105"/>
      <c r="E807" s="105"/>
      <c r="F807" s="105"/>
      <c r="G807" s="105"/>
      <c r="H807" s="105"/>
      <c r="I807" s="105"/>
      <c r="J807" s="105"/>
      <c r="K807" s="105"/>
      <c r="L807" s="105"/>
      <c r="M807" s="109"/>
      <c r="N807" s="105"/>
      <c r="O807" s="105"/>
      <c r="P807" s="105"/>
      <c r="Q807" s="105"/>
      <c r="R807" s="105"/>
      <c r="S807" s="105"/>
    </row>
    <row r="808" spans="2:19" s="104" customFormat="1" ht="15" customHeight="1" x14ac:dyDescent="0.2">
      <c r="B808" s="105"/>
      <c r="C808" s="99"/>
      <c r="D808" s="105"/>
      <c r="E808" s="105"/>
      <c r="F808" s="105"/>
      <c r="G808" s="105"/>
      <c r="H808" s="105"/>
      <c r="I808" s="105"/>
      <c r="J808" s="105"/>
      <c r="K808" s="105"/>
      <c r="L808" s="105"/>
      <c r="M808" s="109"/>
      <c r="N808" s="105"/>
      <c r="O808" s="105"/>
      <c r="P808" s="105"/>
      <c r="Q808" s="105"/>
      <c r="R808" s="105"/>
      <c r="S808" s="105"/>
    </row>
    <row r="809" spans="2:19" s="104" customFormat="1" ht="15" customHeight="1" x14ac:dyDescent="0.2">
      <c r="B809" s="105"/>
      <c r="C809" s="99"/>
      <c r="D809" s="105"/>
      <c r="E809" s="105"/>
      <c r="F809" s="105"/>
      <c r="G809" s="105"/>
      <c r="H809" s="105"/>
      <c r="I809" s="105"/>
      <c r="J809" s="105"/>
      <c r="K809" s="105"/>
      <c r="L809" s="105"/>
      <c r="M809" s="109"/>
      <c r="N809" s="105"/>
      <c r="O809" s="105"/>
      <c r="P809" s="105"/>
      <c r="Q809" s="105"/>
      <c r="R809" s="105"/>
      <c r="S809" s="105"/>
    </row>
    <row r="810" spans="2:19" s="104" customFormat="1" ht="15" customHeight="1" x14ac:dyDescent="0.2">
      <c r="B810" s="105"/>
      <c r="C810" s="99"/>
      <c r="D810" s="105"/>
      <c r="E810" s="105"/>
      <c r="F810" s="105"/>
      <c r="G810" s="105"/>
      <c r="H810" s="105"/>
      <c r="I810" s="105"/>
      <c r="J810" s="105"/>
      <c r="K810" s="105"/>
      <c r="L810" s="105"/>
      <c r="M810" s="109"/>
      <c r="N810" s="105"/>
      <c r="O810" s="105"/>
      <c r="P810" s="105"/>
      <c r="Q810" s="105"/>
      <c r="R810" s="105"/>
      <c r="S810" s="105"/>
    </row>
    <row r="811" spans="2:19" s="104" customFormat="1" ht="15" customHeight="1" x14ac:dyDescent="0.2">
      <c r="B811" s="105"/>
      <c r="C811" s="99"/>
      <c r="D811" s="105"/>
      <c r="E811" s="105"/>
      <c r="F811" s="105"/>
      <c r="G811" s="105"/>
      <c r="H811" s="105"/>
      <c r="I811" s="105"/>
      <c r="J811" s="105"/>
      <c r="K811" s="105"/>
      <c r="L811" s="105"/>
      <c r="M811" s="109"/>
      <c r="N811" s="105"/>
      <c r="O811" s="105"/>
      <c r="P811" s="105"/>
      <c r="Q811" s="105"/>
      <c r="R811" s="105"/>
      <c r="S811" s="105"/>
    </row>
    <row r="812" spans="2:19" s="104" customFormat="1" ht="15" customHeight="1" x14ac:dyDescent="0.2">
      <c r="B812" s="105"/>
      <c r="C812" s="99"/>
      <c r="D812" s="105"/>
      <c r="E812" s="105"/>
      <c r="F812" s="105"/>
      <c r="G812" s="105"/>
      <c r="H812" s="105"/>
      <c r="I812" s="105"/>
      <c r="J812" s="105"/>
      <c r="K812" s="105"/>
      <c r="L812" s="105"/>
      <c r="M812" s="109"/>
      <c r="N812" s="105"/>
      <c r="O812" s="105"/>
      <c r="P812" s="105"/>
      <c r="Q812" s="105"/>
      <c r="R812" s="105"/>
      <c r="S812" s="105"/>
    </row>
    <row r="813" spans="2:19" s="104" customFormat="1" ht="15" customHeight="1" x14ac:dyDescent="0.2">
      <c r="B813" s="105"/>
      <c r="C813" s="99"/>
      <c r="D813" s="105"/>
      <c r="E813" s="105"/>
      <c r="F813" s="105"/>
      <c r="G813" s="105"/>
      <c r="H813" s="105"/>
      <c r="I813" s="105"/>
      <c r="J813" s="105"/>
      <c r="K813" s="105"/>
      <c r="L813" s="105"/>
      <c r="M813" s="109"/>
      <c r="N813" s="105"/>
      <c r="O813" s="105"/>
      <c r="P813" s="105"/>
      <c r="Q813" s="105"/>
      <c r="R813" s="105"/>
      <c r="S813" s="105"/>
    </row>
    <row r="814" spans="2:19" s="104" customFormat="1" ht="15" customHeight="1" x14ac:dyDescent="0.2">
      <c r="B814" s="105"/>
      <c r="C814" s="99"/>
      <c r="D814" s="105"/>
      <c r="E814" s="105"/>
      <c r="F814" s="105"/>
      <c r="G814" s="105"/>
      <c r="H814" s="105"/>
      <c r="I814" s="105"/>
      <c r="J814" s="105"/>
      <c r="K814" s="105"/>
      <c r="L814" s="105"/>
      <c r="M814" s="109"/>
      <c r="N814" s="105"/>
      <c r="O814" s="105"/>
      <c r="P814" s="105"/>
      <c r="Q814" s="105"/>
      <c r="R814" s="105"/>
      <c r="S814" s="105"/>
    </row>
    <row r="815" spans="2:19" s="104" customFormat="1" ht="15" customHeight="1" x14ac:dyDescent="0.2">
      <c r="B815" s="105"/>
      <c r="C815" s="99"/>
      <c r="D815" s="105"/>
      <c r="E815" s="105"/>
      <c r="F815" s="105"/>
      <c r="G815" s="105"/>
      <c r="H815" s="105"/>
      <c r="I815" s="105"/>
      <c r="J815" s="105"/>
      <c r="K815" s="105"/>
      <c r="L815" s="105"/>
      <c r="M815" s="109"/>
      <c r="N815" s="105"/>
      <c r="O815" s="105"/>
      <c r="P815" s="105"/>
      <c r="Q815" s="105"/>
      <c r="R815" s="105"/>
      <c r="S815" s="105"/>
    </row>
    <row r="816" spans="2:19" s="104" customFormat="1" ht="15" customHeight="1" x14ac:dyDescent="0.2">
      <c r="B816" s="105"/>
      <c r="C816" s="99"/>
      <c r="D816" s="105"/>
      <c r="E816" s="105"/>
      <c r="F816" s="105"/>
      <c r="G816" s="105"/>
      <c r="H816" s="105"/>
      <c r="I816" s="105"/>
      <c r="J816" s="105"/>
      <c r="K816" s="105"/>
      <c r="L816" s="105"/>
      <c r="M816" s="109"/>
      <c r="N816" s="105"/>
      <c r="O816" s="105"/>
      <c r="P816" s="105"/>
      <c r="Q816" s="105"/>
      <c r="R816" s="105"/>
      <c r="S816" s="105"/>
    </row>
    <row r="817" spans="2:19" s="104" customFormat="1" ht="15" customHeight="1" x14ac:dyDescent="0.2">
      <c r="B817" s="105"/>
      <c r="C817" s="99"/>
      <c r="D817" s="105"/>
      <c r="E817" s="105"/>
      <c r="F817" s="105"/>
      <c r="G817" s="105"/>
      <c r="H817" s="105"/>
      <c r="I817" s="105"/>
      <c r="J817" s="105"/>
      <c r="K817" s="105"/>
      <c r="L817" s="105"/>
      <c r="M817" s="109"/>
      <c r="N817" s="105"/>
      <c r="O817" s="105"/>
      <c r="P817" s="105"/>
      <c r="Q817" s="105"/>
      <c r="R817" s="105"/>
      <c r="S817" s="105"/>
    </row>
    <row r="818" spans="2:19" s="104" customFormat="1" ht="15" customHeight="1" x14ac:dyDescent="0.2">
      <c r="B818" s="105"/>
      <c r="C818" s="99"/>
      <c r="D818" s="105"/>
      <c r="E818" s="105"/>
      <c r="F818" s="105"/>
      <c r="G818" s="105"/>
      <c r="H818" s="105"/>
      <c r="I818" s="105"/>
      <c r="J818" s="105"/>
      <c r="K818" s="105"/>
      <c r="L818" s="105"/>
      <c r="M818" s="109"/>
      <c r="N818" s="105"/>
      <c r="O818" s="105"/>
      <c r="P818" s="105"/>
      <c r="Q818" s="105"/>
      <c r="R818" s="105"/>
      <c r="S818" s="105"/>
    </row>
    <row r="819" spans="2:19" s="104" customFormat="1" ht="15" customHeight="1" x14ac:dyDescent="0.2">
      <c r="B819" s="105"/>
      <c r="C819" s="99"/>
      <c r="D819" s="105"/>
      <c r="E819" s="105"/>
      <c r="F819" s="105"/>
      <c r="G819" s="105"/>
      <c r="H819" s="105"/>
      <c r="I819" s="105"/>
      <c r="J819" s="105"/>
      <c r="K819" s="105"/>
      <c r="L819" s="105"/>
      <c r="M819" s="109"/>
      <c r="N819" s="105"/>
      <c r="O819" s="105"/>
      <c r="P819" s="105"/>
      <c r="Q819" s="105"/>
      <c r="R819" s="105"/>
      <c r="S819" s="105"/>
    </row>
    <row r="820" spans="2:19" s="104" customFormat="1" ht="15" customHeight="1" x14ac:dyDescent="0.2">
      <c r="B820" s="105"/>
      <c r="C820" s="99"/>
      <c r="D820" s="105"/>
      <c r="E820" s="105"/>
      <c r="F820" s="105"/>
      <c r="G820" s="105"/>
      <c r="H820" s="105"/>
      <c r="I820" s="105"/>
      <c r="J820" s="105"/>
      <c r="K820" s="105"/>
      <c r="L820" s="105"/>
      <c r="M820" s="109"/>
      <c r="N820" s="105"/>
      <c r="O820" s="105"/>
      <c r="P820" s="105"/>
      <c r="Q820" s="105"/>
      <c r="R820" s="105"/>
      <c r="S820" s="105"/>
    </row>
    <row r="821" spans="2:19" s="104" customFormat="1" ht="15" customHeight="1" x14ac:dyDescent="0.2">
      <c r="B821" s="105"/>
      <c r="C821" s="99"/>
      <c r="D821" s="105"/>
      <c r="E821" s="105"/>
      <c r="F821" s="105"/>
      <c r="G821" s="105"/>
      <c r="H821" s="105"/>
      <c r="I821" s="105"/>
      <c r="J821" s="105"/>
      <c r="K821" s="105"/>
      <c r="L821" s="105"/>
      <c r="M821" s="109"/>
      <c r="N821" s="105"/>
      <c r="O821" s="105"/>
      <c r="P821" s="105"/>
      <c r="Q821" s="105"/>
      <c r="R821" s="105"/>
      <c r="S821" s="105"/>
    </row>
    <row r="822" spans="2:19" s="104" customFormat="1" ht="15" customHeight="1" x14ac:dyDescent="0.2">
      <c r="B822" s="105"/>
      <c r="C822" s="99"/>
      <c r="D822" s="105"/>
      <c r="E822" s="105"/>
      <c r="F822" s="105"/>
      <c r="G822" s="105"/>
      <c r="H822" s="105"/>
      <c r="I822" s="105"/>
      <c r="J822" s="105"/>
      <c r="K822" s="105"/>
      <c r="L822" s="105"/>
      <c r="M822" s="109"/>
      <c r="N822" s="105"/>
      <c r="O822" s="105"/>
      <c r="P822" s="105"/>
      <c r="Q822" s="105"/>
      <c r="R822" s="105"/>
      <c r="S822" s="105"/>
    </row>
    <row r="823" spans="2:19" s="104" customFormat="1" ht="15" customHeight="1" x14ac:dyDescent="0.2">
      <c r="B823" s="105"/>
      <c r="C823" s="99"/>
      <c r="D823" s="105"/>
      <c r="E823" s="105"/>
      <c r="F823" s="105"/>
      <c r="G823" s="105"/>
      <c r="H823" s="105"/>
      <c r="I823" s="105"/>
      <c r="J823" s="105"/>
      <c r="K823" s="105"/>
      <c r="L823" s="105"/>
      <c r="M823" s="109"/>
      <c r="N823" s="105"/>
      <c r="O823" s="105"/>
      <c r="P823" s="105"/>
      <c r="Q823" s="105"/>
      <c r="R823" s="105"/>
      <c r="S823" s="105"/>
    </row>
    <row r="824" spans="2:19" s="104" customFormat="1" ht="15" customHeight="1" x14ac:dyDescent="0.2">
      <c r="B824" s="105"/>
      <c r="C824" s="99"/>
      <c r="D824" s="105"/>
      <c r="E824" s="105"/>
      <c r="F824" s="105"/>
      <c r="G824" s="105"/>
      <c r="H824" s="105"/>
      <c r="I824" s="105"/>
      <c r="J824" s="105"/>
      <c r="K824" s="105"/>
      <c r="L824" s="105"/>
      <c r="M824" s="109"/>
      <c r="N824" s="105"/>
      <c r="O824" s="105"/>
      <c r="P824" s="105"/>
      <c r="Q824" s="105"/>
      <c r="R824" s="105"/>
      <c r="S824" s="105"/>
    </row>
    <row r="825" spans="2:19" s="104" customFormat="1" ht="15" customHeight="1" x14ac:dyDescent="0.2">
      <c r="B825" s="105"/>
      <c r="C825" s="99"/>
      <c r="D825" s="105"/>
      <c r="E825" s="105"/>
      <c r="F825" s="105"/>
      <c r="G825" s="105"/>
      <c r="H825" s="105"/>
      <c r="I825" s="105"/>
      <c r="J825" s="105"/>
      <c r="K825" s="105"/>
      <c r="L825" s="105"/>
      <c r="M825" s="109"/>
      <c r="N825" s="105"/>
      <c r="O825" s="105"/>
      <c r="P825" s="105"/>
      <c r="Q825" s="105"/>
      <c r="R825" s="105"/>
      <c r="S825" s="105"/>
    </row>
    <row r="826" spans="2:19" s="104" customFormat="1" ht="15" customHeight="1" x14ac:dyDescent="0.2">
      <c r="B826" s="105"/>
      <c r="C826" s="99"/>
      <c r="D826" s="105"/>
      <c r="E826" s="105"/>
      <c r="F826" s="105"/>
      <c r="G826" s="105"/>
      <c r="H826" s="105"/>
      <c r="I826" s="105"/>
      <c r="J826" s="105"/>
      <c r="K826" s="105"/>
      <c r="L826" s="105"/>
      <c r="M826" s="109"/>
      <c r="N826" s="105"/>
      <c r="O826" s="105"/>
      <c r="P826" s="105"/>
      <c r="Q826" s="105"/>
      <c r="R826" s="105"/>
      <c r="S826" s="105"/>
    </row>
    <row r="827" spans="2:19" s="104" customFormat="1" ht="15" customHeight="1" x14ac:dyDescent="0.2">
      <c r="B827" s="105"/>
      <c r="C827" s="99"/>
      <c r="D827" s="105"/>
      <c r="E827" s="105"/>
      <c r="F827" s="105"/>
      <c r="G827" s="105"/>
      <c r="H827" s="105"/>
      <c r="I827" s="105"/>
      <c r="J827" s="105"/>
      <c r="K827" s="105"/>
      <c r="L827" s="105"/>
      <c r="M827" s="109"/>
      <c r="N827" s="105"/>
      <c r="O827" s="105"/>
      <c r="P827" s="105"/>
      <c r="Q827" s="105"/>
      <c r="R827" s="105"/>
      <c r="S827" s="105"/>
    </row>
    <row r="828" spans="2:19" s="104" customFormat="1" ht="15" customHeight="1" x14ac:dyDescent="0.2">
      <c r="B828" s="105"/>
      <c r="C828" s="99"/>
      <c r="D828" s="105"/>
      <c r="E828" s="105"/>
      <c r="F828" s="105"/>
      <c r="G828" s="105"/>
      <c r="H828" s="105"/>
      <c r="I828" s="105"/>
      <c r="J828" s="105"/>
      <c r="K828" s="105"/>
      <c r="L828" s="105"/>
      <c r="M828" s="109"/>
      <c r="N828" s="105"/>
      <c r="O828" s="105"/>
      <c r="P828" s="105"/>
      <c r="Q828" s="105"/>
      <c r="R828" s="105"/>
      <c r="S828" s="105"/>
    </row>
    <row r="829" spans="2:19" s="104" customFormat="1" ht="15" customHeight="1" x14ac:dyDescent="0.2">
      <c r="B829" s="105"/>
      <c r="C829" s="99"/>
      <c r="D829" s="105"/>
      <c r="E829" s="105"/>
      <c r="F829" s="105"/>
      <c r="G829" s="105"/>
      <c r="H829" s="105"/>
      <c r="I829" s="105"/>
      <c r="J829" s="105"/>
      <c r="K829" s="105"/>
      <c r="L829" s="105"/>
      <c r="M829" s="109"/>
      <c r="N829" s="105"/>
      <c r="O829" s="105"/>
      <c r="P829" s="105"/>
      <c r="Q829" s="105"/>
      <c r="R829" s="105"/>
      <c r="S829" s="105"/>
    </row>
  </sheetData>
  <autoFilter ref="M8:M228">
    <filterColumn colId="0">
      <filters>
        <filter val="1"/>
      </filters>
    </filterColumn>
  </autoFilter>
  <mergeCells count="86">
    <mergeCell ref="H6:H7"/>
    <mergeCell ref="C5:C7"/>
    <mergeCell ref="D5:D7"/>
    <mergeCell ref="E5:E7"/>
    <mergeCell ref="F5:F7"/>
    <mergeCell ref="G5:G7"/>
    <mergeCell ref="C9:C19"/>
    <mergeCell ref="D9:D19"/>
    <mergeCell ref="E9:E19"/>
    <mergeCell ref="F9:F19"/>
    <mergeCell ref="C20:C30"/>
    <mergeCell ref="D20:D30"/>
    <mergeCell ref="E20:E30"/>
    <mergeCell ref="F20:F30"/>
    <mergeCell ref="C31:C41"/>
    <mergeCell ref="D31:D41"/>
    <mergeCell ref="E31:E41"/>
    <mergeCell ref="F31:F41"/>
    <mergeCell ref="C42:C52"/>
    <mergeCell ref="D42:D52"/>
    <mergeCell ref="E42:E52"/>
    <mergeCell ref="F42:F52"/>
    <mergeCell ref="C53:C63"/>
    <mergeCell ref="D53:D63"/>
    <mergeCell ref="E53:E63"/>
    <mergeCell ref="F53:F63"/>
    <mergeCell ref="C64:C74"/>
    <mergeCell ref="D64:D74"/>
    <mergeCell ref="E64:E74"/>
    <mergeCell ref="F64:F74"/>
    <mergeCell ref="C75:C85"/>
    <mergeCell ref="D75:D85"/>
    <mergeCell ref="E75:E85"/>
    <mergeCell ref="F75:F85"/>
    <mergeCell ref="C86:C96"/>
    <mergeCell ref="D86:D96"/>
    <mergeCell ref="E86:E96"/>
    <mergeCell ref="F86:F96"/>
    <mergeCell ref="C97:C107"/>
    <mergeCell ref="D97:D107"/>
    <mergeCell ref="E97:E107"/>
    <mergeCell ref="F97:F107"/>
    <mergeCell ref="C108:C118"/>
    <mergeCell ref="D108:D118"/>
    <mergeCell ref="E108:E118"/>
    <mergeCell ref="F108:F118"/>
    <mergeCell ref="C119:C129"/>
    <mergeCell ref="D119:D129"/>
    <mergeCell ref="E119:E129"/>
    <mergeCell ref="F119:F129"/>
    <mergeCell ref="C130:C140"/>
    <mergeCell ref="D130:D140"/>
    <mergeCell ref="E130:E140"/>
    <mergeCell ref="F130:F140"/>
    <mergeCell ref="C141:C151"/>
    <mergeCell ref="D141:D151"/>
    <mergeCell ref="E141:E151"/>
    <mergeCell ref="F141:F151"/>
    <mergeCell ref="C152:C162"/>
    <mergeCell ref="D152:D162"/>
    <mergeCell ref="E152:E162"/>
    <mergeCell ref="F152:F162"/>
    <mergeCell ref="C163:C173"/>
    <mergeCell ref="D163:D173"/>
    <mergeCell ref="E163:E173"/>
    <mergeCell ref="F163:F173"/>
    <mergeCell ref="C174:C184"/>
    <mergeCell ref="D174:D184"/>
    <mergeCell ref="E174:E184"/>
    <mergeCell ref="F174:F184"/>
    <mergeCell ref="C185:C195"/>
    <mergeCell ref="D185:D195"/>
    <mergeCell ref="E185:E195"/>
    <mergeCell ref="F185:F195"/>
    <mergeCell ref="C196:C206"/>
    <mergeCell ref="D196:D206"/>
    <mergeCell ref="E196:E206"/>
    <mergeCell ref="F196:F206"/>
    <mergeCell ref="C207:C217"/>
    <mergeCell ref="D207:D217"/>
    <mergeCell ref="E207:E217"/>
    <mergeCell ref="F207:F217"/>
    <mergeCell ref="C218:C228"/>
    <mergeCell ref="D218:D228"/>
    <mergeCell ref="E218:E228"/>
    <mergeCell ref="F218:F228"/>
  </mergeCells>
  <conditionalFormatting sqref="C20:C30 C218">
    <cfRule type="expression" dxfId="117" priority="52" stopIfTrue="1">
      <formula>$N20=1</formula>
    </cfRule>
    <cfRule type="expression" dxfId="116" priority="53">
      <formula>$C20=$C9</formula>
    </cfRule>
    <cfRule type="expression" dxfId="115" priority="54">
      <formula>$N31=1</formula>
    </cfRule>
  </conditionalFormatting>
  <conditionalFormatting sqref="C31:C41">
    <cfRule type="expression" dxfId="114" priority="49" stopIfTrue="1">
      <formula>$N31=1</formula>
    </cfRule>
    <cfRule type="expression" dxfId="113" priority="50">
      <formula>$C31=$C20</formula>
    </cfRule>
    <cfRule type="expression" dxfId="112" priority="51">
      <formula>$N42=1</formula>
    </cfRule>
  </conditionalFormatting>
  <conditionalFormatting sqref="C42:C52">
    <cfRule type="expression" dxfId="111" priority="46" stopIfTrue="1">
      <formula>$N42=1</formula>
    </cfRule>
    <cfRule type="expression" dxfId="110" priority="47">
      <formula>$C42=$C31</formula>
    </cfRule>
    <cfRule type="expression" dxfId="109" priority="48">
      <formula>$N53=1</formula>
    </cfRule>
  </conditionalFormatting>
  <conditionalFormatting sqref="C196">
    <cfRule type="expression" dxfId="108" priority="43" stopIfTrue="1">
      <formula>$N196=1</formula>
    </cfRule>
    <cfRule type="expression" dxfId="107" priority="44">
      <formula>$C196=$C185</formula>
    </cfRule>
    <cfRule type="expression" dxfId="106" priority="45">
      <formula>$N207=1</formula>
    </cfRule>
  </conditionalFormatting>
  <conditionalFormatting sqref="C207:C217">
    <cfRule type="expression" dxfId="105" priority="40" stopIfTrue="1">
      <formula>$N207=1</formula>
    </cfRule>
    <cfRule type="expression" dxfId="104" priority="41">
      <formula>$C207=$C196</formula>
    </cfRule>
    <cfRule type="expression" dxfId="103" priority="42">
      <formula>$N218=1</formula>
    </cfRule>
  </conditionalFormatting>
  <conditionalFormatting sqref="C185">
    <cfRule type="expression" dxfId="102" priority="34" stopIfTrue="1">
      <formula>$N185=1</formula>
    </cfRule>
    <cfRule type="expression" dxfId="101" priority="35">
      <formula>$C185=$C174</formula>
    </cfRule>
    <cfRule type="expression" dxfId="100" priority="36">
      <formula>$N196=1</formula>
    </cfRule>
  </conditionalFormatting>
  <conditionalFormatting sqref="C53:C63">
    <cfRule type="expression" dxfId="99" priority="31" stopIfTrue="1">
      <formula>$N53=1</formula>
    </cfRule>
    <cfRule type="expression" dxfId="98" priority="32">
      <formula>$C53=$C42</formula>
    </cfRule>
    <cfRule type="expression" dxfId="97" priority="33">
      <formula>$N64=1</formula>
    </cfRule>
  </conditionalFormatting>
  <conditionalFormatting sqref="C64:C74">
    <cfRule type="expression" dxfId="96" priority="28" stopIfTrue="1">
      <formula>$N64=1</formula>
    </cfRule>
    <cfRule type="expression" dxfId="95" priority="29">
      <formula>$C64=$C53</formula>
    </cfRule>
    <cfRule type="expression" dxfId="94" priority="30">
      <formula>$N75=1</formula>
    </cfRule>
  </conditionalFormatting>
  <conditionalFormatting sqref="C75:C85">
    <cfRule type="expression" dxfId="93" priority="25" stopIfTrue="1">
      <formula>$N75=1</formula>
    </cfRule>
    <cfRule type="expression" dxfId="92" priority="26">
      <formula>$C75=$C64</formula>
    </cfRule>
    <cfRule type="expression" dxfId="91" priority="27">
      <formula>$N86=1</formula>
    </cfRule>
  </conditionalFormatting>
  <conditionalFormatting sqref="C86:C96">
    <cfRule type="expression" dxfId="90" priority="22" stopIfTrue="1">
      <formula>$N86=1</formula>
    </cfRule>
    <cfRule type="expression" dxfId="89" priority="23">
      <formula>$C86=$C75</formula>
    </cfRule>
    <cfRule type="expression" dxfId="88" priority="24">
      <formula>$N97=1</formula>
    </cfRule>
  </conditionalFormatting>
  <conditionalFormatting sqref="C97:C107">
    <cfRule type="expression" dxfId="87" priority="19" stopIfTrue="1">
      <formula>$N97=1</formula>
    </cfRule>
    <cfRule type="expression" dxfId="86" priority="20">
      <formula>$C97=$C86</formula>
    </cfRule>
    <cfRule type="expression" dxfId="85" priority="21">
      <formula>$N108=1</formula>
    </cfRule>
  </conditionalFormatting>
  <conditionalFormatting sqref="C108:C118">
    <cfRule type="expression" dxfId="84" priority="16" stopIfTrue="1">
      <formula>$N108=1</formula>
    </cfRule>
    <cfRule type="expression" dxfId="83" priority="17">
      <formula>$C108=$C97</formula>
    </cfRule>
    <cfRule type="expression" dxfId="82" priority="18">
      <formula>$N119=1</formula>
    </cfRule>
  </conditionalFormatting>
  <conditionalFormatting sqref="C119:C129">
    <cfRule type="expression" dxfId="81" priority="13" stopIfTrue="1">
      <formula>$N119=1</formula>
    </cfRule>
    <cfRule type="expression" dxfId="80" priority="14">
      <formula>$C119=$C108</formula>
    </cfRule>
    <cfRule type="expression" dxfId="79" priority="15">
      <formula>$N130=1</formula>
    </cfRule>
  </conditionalFormatting>
  <conditionalFormatting sqref="C130:C140">
    <cfRule type="expression" dxfId="78" priority="10" stopIfTrue="1">
      <formula>$N130=1</formula>
    </cfRule>
    <cfRule type="expression" dxfId="77" priority="11">
      <formula>$C130=$C119</formula>
    </cfRule>
    <cfRule type="expression" dxfId="76" priority="12">
      <formula>$N141=1</formula>
    </cfRule>
  </conditionalFormatting>
  <conditionalFormatting sqref="C141:C151">
    <cfRule type="expression" dxfId="75" priority="7" stopIfTrue="1">
      <formula>$N141=1</formula>
    </cfRule>
    <cfRule type="expression" dxfId="74" priority="8">
      <formula>$C141=$C130</formula>
    </cfRule>
    <cfRule type="expression" dxfId="73" priority="9">
      <formula>$N152=1</formula>
    </cfRule>
  </conditionalFormatting>
  <conditionalFormatting sqref="C152:C173">
    <cfRule type="expression" dxfId="72" priority="4" stopIfTrue="1">
      <formula>$N152=1</formula>
    </cfRule>
    <cfRule type="expression" dxfId="71" priority="5">
      <formula>$C152=$C141</formula>
    </cfRule>
    <cfRule type="expression" dxfId="70" priority="6">
      <formula>$N163=1</formula>
    </cfRule>
  </conditionalFormatting>
  <conditionalFormatting sqref="C174:C184">
    <cfRule type="expression" dxfId="69" priority="1" stopIfTrue="1">
      <formula>$N174=1</formula>
    </cfRule>
    <cfRule type="expression" dxfId="68" priority="2">
      <formula>$C174=$C163</formula>
    </cfRule>
    <cfRule type="expression" dxfId="67" priority="3">
      <formula>$N185=1</formula>
    </cfRule>
  </conditionalFormatting>
  <conditionalFormatting sqref="C219:C228">
    <cfRule type="expression" dxfId="66" priority="79" stopIfTrue="1">
      <formula>$N219=1</formula>
    </cfRule>
    <cfRule type="expression" dxfId="65" priority="80">
      <formula>$C219=$C208</formula>
    </cfRule>
    <cfRule type="expression" dxfId="64" priority="81">
      <formula>#REF!=1</formula>
    </cfRule>
  </conditionalFormatting>
  <printOptions horizontalCentered="1"/>
  <pageMargins left="0" right="0" top="0.51181102362204722" bottom="0.51181102362204722" header="0.51181102362204722" footer="0.15748031496062992"/>
  <pageSetup paperSize="9" scale="61" orientation="landscape" r:id="rId1"/>
  <headerFooter alignWithMargins="0"/>
  <rowBreaks count="4" manualBreakCount="4">
    <brk id="41" min="1" max="10" man="1"/>
    <brk id="85" min="1" max="10" man="1"/>
    <brk id="129" min="1" max="10" man="1"/>
    <brk id="173"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filterMode="1">
    <tabColor rgb="FFFFFF00"/>
  </sheetPr>
  <dimension ref="A1:S347"/>
  <sheetViews>
    <sheetView showGridLines="0" view="pageBreakPreview" topLeftCell="A34" zoomScale="80" zoomScaleNormal="145" zoomScaleSheetLayoutView="80" workbookViewId="0">
      <selection activeCell="J36" sqref="J36"/>
    </sheetView>
  </sheetViews>
  <sheetFormatPr defaultColWidth="9.28515625" defaultRowHeight="12.75" x14ac:dyDescent="0.2"/>
  <cols>
    <col min="1" max="1" width="9.28515625" style="104"/>
    <col min="2" max="2" width="2.7109375" style="105" customWidth="1"/>
    <col min="3" max="3" width="22.7109375" style="99" customWidth="1"/>
    <col min="4" max="4" width="32.7109375" style="105" customWidth="1"/>
    <col min="5" max="5" width="30.7109375" style="105" customWidth="1"/>
    <col min="6" max="7" width="32.7109375" style="105" customWidth="1"/>
    <col min="8" max="10" width="12.7109375" style="105" customWidth="1"/>
    <col min="11" max="11" width="2.7109375" style="105" customWidth="1"/>
    <col min="12" max="12" width="9.28515625" style="105"/>
    <col min="13" max="13" width="9.28515625" style="109" hidden="1" customWidth="1"/>
    <col min="14" max="14" width="9.28515625" style="105" hidden="1" customWidth="1"/>
    <col min="15" max="15" width="100.7109375" style="105" hidden="1" customWidth="1"/>
    <col min="16" max="19" width="9.28515625" style="105" hidden="1" customWidth="1"/>
    <col min="20" max="16384" width="9.28515625" style="105"/>
  </cols>
  <sheetData>
    <row r="1" spans="1:19" s="92" customFormat="1" ht="15.75" x14ac:dyDescent="0.25">
      <c r="A1" s="91"/>
      <c r="C1" s="93" t="s">
        <v>81</v>
      </c>
      <c r="D1" s="93"/>
      <c r="E1" s="93"/>
      <c r="F1" s="93"/>
      <c r="G1" s="93"/>
      <c r="H1" s="93"/>
      <c r="I1" s="93"/>
      <c r="J1" s="93"/>
      <c r="M1" s="97"/>
    </row>
    <row r="2" spans="1:19" s="92" customFormat="1" ht="15.75" x14ac:dyDescent="0.25">
      <c r="A2" s="91"/>
      <c r="M2" s="97"/>
    </row>
    <row r="3" spans="1:19" s="92" customFormat="1" ht="15.75" x14ac:dyDescent="0.25">
      <c r="A3" s="91"/>
      <c r="C3" s="93" t="s">
        <v>82</v>
      </c>
      <c r="D3" s="93"/>
      <c r="E3" s="93"/>
      <c r="F3" s="93"/>
      <c r="G3" s="93"/>
      <c r="H3" s="93"/>
      <c r="I3" s="93"/>
      <c r="J3" s="93"/>
      <c r="M3" s="97"/>
    </row>
    <row r="4" spans="1:19" s="92" customFormat="1" ht="15.75" x14ac:dyDescent="0.25">
      <c r="A4" s="91"/>
      <c r="M4" s="97"/>
    </row>
    <row r="5" spans="1:19" s="99" customFormat="1" x14ac:dyDescent="0.2">
      <c r="A5" s="98"/>
      <c r="C5" s="196" t="s">
        <v>62</v>
      </c>
      <c r="D5" s="199" t="s">
        <v>63</v>
      </c>
      <c r="E5" s="196" t="s">
        <v>64</v>
      </c>
      <c r="F5" s="223"/>
      <c r="G5" s="208"/>
      <c r="H5" s="100" t="s">
        <v>3</v>
      </c>
      <c r="I5" s="101" t="s">
        <v>4</v>
      </c>
      <c r="J5" s="102"/>
      <c r="M5" s="103"/>
    </row>
    <row r="6" spans="1:19" s="99" customFormat="1" x14ac:dyDescent="0.2">
      <c r="A6" s="98"/>
      <c r="C6" s="197"/>
      <c r="D6" s="200"/>
      <c r="E6" s="197"/>
      <c r="F6" s="224"/>
      <c r="G6" s="209"/>
      <c r="H6" s="174" t="str">
        <f>LEFT([1]Settings!$AB$2,4)+1 &amp; "/" &amp; RIGHT([1]Settings!$AB$2,2)+1</f>
        <v>2021/22</v>
      </c>
      <c r="I6" s="7" t="s">
        <v>5</v>
      </c>
      <c r="J6" s="7"/>
      <c r="M6" s="103"/>
    </row>
    <row r="7" spans="1:19" s="99" customFormat="1" x14ac:dyDescent="0.2">
      <c r="A7" s="98"/>
      <c r="C7" s="198"/>
      <c r="D7" s="201"/>
      <c r="E7" s="198"/>
      <c r="F7" s="225"/>
      <c r="G7" s="210"/>
      <c r="H7" s="176"/>
      <c r="I7" s="8" t="str">
        <f>LEFT([1]Settings!$AB$2,4)+2 &amp; "/" &amp; RIGHT([1]Settings!$AB$2,2)+2</f>
        <v>2022/23</v>
      </c>
      <c r="J7" s="8" t="str">
        <f>LEFT([1]Settings!$AB$2,4)+3 &amp; "/" &amp; RIGHT([1]Settings!$AB$2,2)+3</f>
        <v>2023/24</v>
      </c>
      <c r="M7" s="103"/>
    </row>
    <row r="8" spans="1:19" x14ac:dyDescent="0.2">
      <c r="C8" s="122"/>
      <c r="D8" s="123"/>
      <c r="E8" s="123"/>
      <c r="F8" s="123"/>
      <c r="G8" s="123"/>
      <c r="H8" s="124" t="s">
        <v>6</v>
      </c>
      <c r="I8" s="124" t="s">
        <v>6</v>
      </c>
      <c r="J8" s="125" t="s">
        <v>6</v>
      </c>
      <c r="M8" s="109" t="s">
        <v>33</v>
      </c>
    </row>
    <row r="9" spans="1:19" x14ac:dyDescent="0.2">
      <c r="C9" s="122" t="s">
        <v>83</v>
      </c>
      <c r="D9" s="126"/>
      <c r="E9" s="126"/>
      <c r="F9" s="126"/>
      <c r="G9" s="126"/>
      <c r="H9" s="127"/>
      <c r="I9" s="108"/>
      <c r="J9" s="128"/>
      <c r="M9" s="109">
        <v>1</v>
      </c>
    </row>
    <row r="10" spans="1:19" ht="43.5" customHeight="1" x14ac:dyDescent="0.2">
      <c r="A10" s="104">
        <v>1</v>
      </c>
      <c r="C10" s="129" t="s">
        <v>718</v>
      </c>
      <c r="D10" s="130" t="s">
        <v>719</v>
      </c>
      <c r="E10" s="219" t="s">
        <v>720</v>
      </c>
      <c r="F10" s="220"/>
      <c r="G10" s="221"/>
      <c r="H10" s="120">
        <v>0</v>
      </c>
      <c r="I10" s="120">
        <v>0</v>
      </c>
      <c r="J10" s="120">
        <v>0</v>
      </c>
      <c r="M10" s="109">
        <f t="shared" ref="M10:M14" si="0">IF(LEN(D10)&gt;2,1,0)</f>
        <v>1</v>
      </c>
      <c r="N10" s="105" t="str">
        <f t="array" ref="N10">IFERROR(INDEX([1]Settings!$AE$4:$BF$200,MATCH(1,([1]Settings!$AT$4:$AT$200=$C$9)*([1]Settings!$AQ$4:$AQ$200=$A10),0),1),"")</f>
        <v xml:space="preserve">Municipal Systems Improvement Grant </v>
      </c>
      <c r="O10" s="131" t="str">
        <f>E10</f>
        <v>To assist municipalities to perform their functions and stabilise institutional and governance systems as required in the Municipal Systems Act and related local government legislation.</v>
      </c>
      <c r="Q10" s="109">
        <v>1</v>
      </c>
      <c r="R10" s="109" t="str">
        <f>IFERROR(LOWER(RIGHT(LEFT(ADDRESS(1,Q10),2))),"")</f>
        <v>a</v>
      </c>
      <c r="S10" s="109">
        <f>IF(Q10&gt;1,1,IF(Q11&gt;1,1,0))</f>
        <v>0</v>
      </c>
    </row>
    <row r="11" spans="1:19" ht="45" customHeight="1" x14ac:dyDescent="0.2">
      <c r="A11" s="104">
        <v>2</v>
      </c>
      <c r="C11" s="129" t="s">
        <v>721</v>
      </c>
      <c r="D11" s="130" t="s">
        <v>722</v>
      </c>
      <c r="E11" s="219" t="s">
        <v>723</v>
      </c>
      <c r="F11" s="220"/>
      <c r="G11" s="221"/>
      <c r="H11" s="132">
        <v>341312</v>
      </c>
      <c r="I11" s="132">
        <v>360886</v>
      </c>
      <c r="J11" s="132">
        <v>376792</v>
      </c>
      <c r="M11" s="109">
        <f t="shared" si="0"/>
        <v>1</v>
      </c>
      <c r="N11" s="105" t="str">
        <f t="array" ref="N11">IFERROR(INDEX([1]Settings!$AE$4:$BF$200,MATCH(1,([1]Settings!$AT$4:$AT$200=$C$9)*([1]Settings!$AQ$4:$AQ$200=$A11),0),1),"")</f>
        <v>Programme and Project Preparation Support Grant</v>
      </c>
      <c r="O11" s="131" t="str">
        <f t="shared" ref="O11:O24" si="1">E11</f>
        <v>To support metropolitan municipalities to develop a pipeline of investment ready capital programmes and projects through establishing and institutionalising an effective and efficient system of programme and project preparation and the allocation of a growing level of municipal resources to preparation activities.</v>
      </c>
      <c r="Q11" s="109">
        <f>IF(LEN(C11)&lt;2,0,IF(C11=C10,Q10+1,1))</f>
        <v>1</v>
      </c>
      <c r="R11" s="109" t="str">
        <f>IFERROR(LOWER(RIGHT(LEFT(ADDRESS(1,Q11),2))),"")</f>
        <v>a</v>
      </c>
      <c r="S11" s="109">
        <f>IF(Q11&gt;1,1,IF(Q12&gt;1,1,0))</f>
        <v>1</v>
      </c>
    </row>
    <row r="12" spans="1:19" ht="32.1" customHeight="1" x14ac:dyDescent="0.2">
      <c r="A12" s="104">
        <v>3</v>
      </c>
      <c r="C12" s="129" t="s">
        <v>721</v>
      </c>
      <c r="D12" s="130" t="s">
        <v>724</v>
      </c>
      <c r="E12" s="219" t="s">
        <v>725</v>
      </c>
      <c r="F12" s="220" t="s">
        <v>109</v>
      </c>
      <c r="G12" s="221" t="s">
        <v>109</v>
      </c>
      <c r="H12" s="132">
        <v>155217</v>
      </c>
      <c r="I12" s="132">
        <v>159246</v>
      </c>
      <c r="J12" s="132">
        <v>159857</v>
      </c>
      <c r="M12" s="109">
        <f t="shared" si="0"/>
        <v>1</v>
      </c>
      <c r="N12" s="105" t="str">
        <f t="array" ref="N12">IFERROR(INDEX([1]Settings!$AE$4:$BF$200,MATCH(1,([1]Settings!$AT$4:$AT$200=$C$9)*([1]Settings!$AQ$4:$AQ$200=$A12),0),1),"")</f>
        <v>Infrastructure Skills Development Grant</v>
      </c>
      <c r="O12" s="131" t="str">
        <f t="shared" si="1"/>
        <v>To recruit unemployed graduates into municipalities to be trained and professionally registered, as per the requirements of the relevant statutory councils within the built environment.</v>
      </c>
      <c r="Q12" s="109">
        <f t="shared" ref="Q12:Q24" si="2">IF(LEN(C12)&lt;2,0,IF(C12=C11,Q11+1,1))</f>
        <v>2</v>
      </c>
      <c r="R12" s="109" t="str">
        <f t="shared" ref="R12:R24" si="3">IFERROR(LOWER(RIGHT(LEFT(ADDRESS(1,Q12),2))),"")</f>
        <v>b</v>
      </c>
      <c r="S12" s="109">
        <f t="shared" ref="S12:S24" si="4">IF(Q12&gt;1,1,IF(Q13&gt;1,1,0))</f>
        <v>1</v>
      </c>
    </row>
    <row r="13" spans="1:19" ht="32.1" customHeight="1" x14ac:dyDescent="0.2">
      <c r="A13" s="104">
        <v>4</v>
      </c>
      <c r="C13" s="129" t="s">
        <v>721</v>
      </c>
      <c r="D13" s="130" t="s">
        <v>726</v>
      </c>
      <c r="E13" s="219" t="s">
        <v>727</v>
      </c>
      <c r="F13" s="220" t="s">
        <v>109</v>
      </c>
      <c r="G13" s="221" t="s">
        <v>109</v>
      </c>
      <c r="H13" s="132">
        <v>552061</v>
      </c>
      <c r="I13" s="132">
        <v>566395</v>
      </c>
      <c r="J13" s="132">
        <v>568571</v>
      </c>
      <c r="M13" s="109">
        <f t="shared" si="0"/>
        <v>1</v>
      </c>
      <c r="N13" s="105" t="str">
        <f t="array" ref="N13">IFERROR(INDEX([1]Settings!$AE$4:$BF$200,MATCH(1,([1]Settings!$AT$4:$AT$200=$C$9)*([1]Settings!$AQ$4:$AQ$200=$A13),0),1),"")</f>
        <v>Local Government Financial Management Grant</v>
      </c>
      <c r="O13" s="131" t="str">
        <f t="shared" si="1"/>
        <v>To promote and support reforms in financial management by building capacity in municipalities to implement the Municipal Finance Management Act.</v>
      </c>
      <c r="Q13" s="109">
        <f t="shared" si="2"/>
        <v>3</v>
      </c>
      <c r="R13" s="109" t="str">
        <f t="shared" si="3"/>
        <v>c</v>
      </c>
      <c r="S13" s="109">
        <f t="shared" si="4"/>
        <v>1</v>
      </c>
    </row>
    <row r="14" spans="1:19" ht="80.099999999999994" customHeight="1" x14ac:dyDescent="0.2">
      <c r="A14" s="104">
        <v>5</v>
      </c>
      <c r="C14" s="129" t="s">
        <v>706</v>
      </c>
      <c r="D14" s="130" t="s">
        <v>728</v>
      </c>
      <c r="E14" s="219" t="s">
        <v>729</v>
      </c>
      <c r="F14" s="220" t="s">
        <v>109</v>
      </c>
      <c r="G14" s="221" t="s">
        <v>109</v>
      </c>
      <c r="H14" s="133">
        <v>758693</v>
      </c>
      <c r="I14" s="133">
        <v>778395.00000000012</v>
      </c>
      <c r="J14" s="133">
        <v>781385</v>
      </c>
      <c r="M14" s="109">
        <f t="shared" si="0"/>
        <v>1</v>
      </c>
      <c r="N14" s="105" t="str">
        <f t="array" ref="N14">IFERROR(INDEX([1]Settings!$AE$4:$BF$200,MATCH(1,([1]Settings!$AT$4:$AT$200=$C$9)*([1]Settings!$AQ$4:$AQ$200=$A14),0),1),"")</f>
        <v>Expanded Public Works Programme Integrated Grant for Municipalities</v>
      </c>
      <c r="O14" s="131" t="str">
        <f t="shared" si="1"/>
        <v>To incentivise municipalities to expand work creation efforts through the use of labour intensive delivery methods in the following identified focus areas, in compliance with the Expanded Public Works Programme guidelines: road maintenance and the maintenance of buildings; low traffic volume roads and rural roadsbasic services infrastructure, including water and sanitation reticulation (excluding bulk infrastructure); other economic and social infrastructuretourism and cultural industries; waste management; parks and beautification; sustainable land-based livelihoods; social services programmes; community safety programmes.</v>
      </c>
      <c r="Q14" s="109">
        <f t="shared" si="2"/>
        <v>1</v>
      </c>
      <c r="R14" s="109" t="str">
        <f t="shared" si="3"/>
        <v>a</v>
      </c>
      <c r="S14" s="109">
        <f t="shared" si="4"/>
        <v>0</v>
      </c>
    </row>
    <row r="15" spans="1:19" ht="25.5" hidden="1" x14ac:dyDescent="0.2">
      <c r="A15" s="104">
        <v>6</v>
      </c>
      <c r="C15" s="129" t="s">
        <v>676</v>
      </c>
      <c r="D15" s="130" t="s">
        <v>109</v>
      </c>
      <c r="E15" s="219" t="s">
        <v>677</v>
      </c>
      <c r="F15" s="220" t="s">
        <v>109</v>
      </c>
      <c r="G15" s="221" t="s">
        <v>109</v>
      </c>
      <c r="H15" s="132" t="s">
        <v>109</v>
      </c>
      <c r="I15" s="132" t="s">
        <v>109</v>
      </c>
      <c r="J15" s="132" t="s">
        <v>109</v>
      </c>
      <c r="M15" s="109">
        <v>0</v>
      </c>
      <c r="N15" s="105" t="str">
        <f t="array" ref="N15">IFERROR(INDEX([1]Settings!$AE$4:$BF$200,MATCH(1,([1]Settings!$AT$4:$AT$200=$C$9)*([1]Settings!$AQ$4:$AQ$200=$A15),0),1),"")</f>
        <v/>
      </c>
      <c r="O15" s="131" t="str">
        <f t="shared" si="1"/>
        <v>.</v>
      </c>
      <c r="Q15" s="109">
        <f t="shared" si="2"/>
        <v>0</v>
      </c>
      <c r="R15" s="109" t="str">
        <f t="shared" si="3"/>
        <v/>
      </c>
      <c r="S15" s="109">
        <f t="shared" si="4"/>
        <v>0</v>
      </c>
    </row>
    <row r="16" spans="1:19" ht="25.5" hidden="1" x14ac:dyDescent="0.2">
      <c r="A16" s="104">
        <v>7</v>
      </c>
      <c r="C16" s="129" t="s">
        <v>676</v>
      </c>
      <c r="D16" s="130" t="s">
        <v>109</v>
      </c>
      <c r="E16" s="219" t="s">
        <v>677</v>
      </c>
      <c r="F16" s="220" t="s">
        <v>109</v>
      </c>
      <c r="G16" s="221" t="s">
        <v>109</v>
      </c>
      <c r="H16" s="132" t="s">
        <v>109</v>
      </c>
      <c r="I16" s="132" t="s">
        <v>109</v>
      </c>
      <c r="J16" s="132" t="s">
        <v>109</v>
      </c>
      <c r="M16" s="109">
        <f t="shared" ref="M16:M24" si="5">IF(LEN(D16)&gt;2,1,0)</f>
        <v>0</v>
      </c>
      <c r="N16" s="105" t="str">
        <f t="array" ref="N16">IFERROR(INDEX([1]Settings!$AE$4:$BF$200,MATCH(1,([1]Settings!$AT$4:$AT$200=$C$9)*([1]Settings!$AQ$4:$AQ$200=$A16),0),1),"")</f>
        <v/>
      </c>
      <c r="O16" s="131" t="str">
        <f t="shared" si="1"/>
        <v>.</v>
      </c>
      <c r="Q16" s="109">
        <f t="shared" si="2"/>
        <v>0</v>
      </c>
      <c r="R16" s="109" t="str">
        <f t="shared" si="3"/>
        <v/>
      </c>
      <c r="S16" s="109">
        <f t="shared" si="4"/>
        <v>0</v>
      </c>
    </row>
    <row r="17" spans="1:19" ht="25.5" hidden="1" x14ac:dyDescent="0.2">
      <c r="A17" s="104">
        <v>8</v>
      </c>
      <c r="C17" s="129" t="s">
        <v>676</v>
      </c>
      <c r="D17" s="130" t="s">
        <v>109</v>
      </c>
      <c r="E17" s="219" t="s">
        <v>677</v>
      </c>
      <c r="F17" s="220" t="s">
        <v>109</v>
      </c>
      <c r="G17" s="221" t="s">
        <v>109</v>
      </c>
      <c r="H17" s="132" t="s">
        <v>109</v>
      </c>
      <c r="I17" s="132" t="s">
        <v>109</v>
      </c>
      <c r="J17" s="132" t="s">
        <v>109</v>
      </c>
      <c r="M17" s="109">
        <f t="shared" si="5"/>
        <v>0</v>
      </c>
      <c r="N17" s="105" t="str">
        <f t="array" ref="N17">IFERROR(INDEX([1]Settings!$AE$4:$BF$200,MATCH(1,([1]Settings!$AT$4:$AT$200=$C$9)*([1]Settings!$AQ$4:$AQ$200=$A17),0),1),"")</f>
        <v/>
      </c>
      <c r="O17" s="134" t="str">
        <f t="shared" si="1"/>
        <v>.</v>
      </c>
      <c r="Q17" s="109">
        <f t="shared" si="2"/>
        <v>0</v>
      </c>
      <c r="R17" s="109" t="str">
        <f t="shared" si="3"/>
        <v/>
      </c>
      <c r="S17" s="109">
        <f t="shared" si="4"/>
        <v>0</v>
      </c>
    </row>
    <row r="18" spans="1:19" ht="25.5" hidden="1" x14ac:dyDescent="0.2">
      <c r="A18" s="104">
        <v>9</v>
      </c>
      <c r="C18" s="129" t="s">
        <v>676</v>
      </c>
      <c r="D18" s="130" t="s">
        <v>109</v>
      </c>
      <c r="E18" s="219" t="s">
        <v>677</v>
      </c>
      <c r="F18" s="220" t="s">
        <v>109</v>
      </c>
      <c r="G18" s="221" t="s">
        <v>109</v>
      </c>
      <c r="H18" s="132" t="s">
        <v>109</v>
      </c>
      <c r="I18" s="132" t="s">
        <v>109</v>
      </c>
      <c r="J18" s="132" t="s">
        <v>109</v>
      </c>
      <c r="M18" s="109">
        <f t="shared" si="5"/>
        <v>0</v>
      </c>
      <c r="N18" s="105" t="str">
        <f t="array" ref="N18">IFERROR(INDEX([1]Settings!$AE$4:$BF$200,MATCH(1,([1]Settings!$AT$4:$AT$200=$C$9)*([1]Settings!$AQ$4:$AQ$200=$A18),0),1),"")</f>
        <v/>
      </c>
      <c r="O18" s="134" t="str">
        <f t="shared" si="1"/>
        <v>.</v>
      </c>
      <c r="Q18" s="109">
        <f t="shared" si="2"/>
        <v>0</v>
      </c>
      <c r="R18" s="109" t="str">
        <f t="shared" si="3"/>
        <v/>
      </c>
      <c r="S18" s="109">
        <f t="shared" si="4"/>
        <v>0</v>
      </c>
    </row>
    <row r="19" spans="1:19" ht="25.5" hidden="1" x14ac:dyDescent="0.2">
      <c r="A19" s="104">
        <v>10</v>
      </c>
      <c r="C19" s="129" t="s">
        <v>676</v>
      </c>
      <c r="D19" s="130" t="s">
        <v>109</v>
      </c>
      <c r="E19" s="219" t="s">
        <v>677</v>
      </c>
      <c r="F19" s="220" t="s">
        <v>109</v>
      </c>
      <c r="G19" s="221" t="s">
        <v>109</v>
      </c>
      <c r="H19" s="132" t="s">
        <v>109</v>
      </c>
      <c r="I19" s="132" t="s">
        <v>109</v>
      </c>
      <c r="J19" s="132" t="s">
        <v>109</v>
      </c>
      <c r="M19" s="109">
        <f t="shared" si="5"/>
        <v>0</v>
      </c>
      <c r="N19" s="105" t="str">
        <f t="array" ref="N19">IFERROR(INDEX([1]Settings!$AE$4:$BF$200,MATCH(1,([1]Settings!$AT$4:$AT$200=$C$9)*([1]Settings!$AQ$4:$AQ$200=$A19),0),1),"")</f>
        <v/>
      </c>
      <c r="O19" s="134" t="str">
        <f t="shared" si="1"/>
        <v>.</v>
      </c>
      <c r="Q19" s="109">
        <f t="shared" si="2"/>
        <v>0</v>
      </c>
      <c r="R19" s="109" t="str">
        <f t="shared" si="3"/>
        <v/>
      </c>
      <c r="S19" s="109">
        <f t="shared" si="4"/>
        <v>0</v>
      </c>
    </row>
    <row r="20" spans="1:19" ht="25.5" hidden="1" x14ac:dyDescent="0.2">
      <c r="A20" s="104">
        <v>11</v>
      </c>
      <c r="C20" s="129" t="s">
        <v>676</v>
      </c>
      <c r="D20" s="130" t="s">
        <v>109</v>
      </c>
      <c r="E20" s="219" t="s">
        <v>677</v>
      </c>
      <c r="F20" s="220" t="s">
        <v>109</v>
      </c>
      <c r="G20" s="221" t="s">
        <v>109</v>
      </c>
      <c r="H20" s="132" t="s">
        <v>109</v>
      </c>
      <c r="I20" s="132" t="s">
        <v>109</v>
      </c>
      <c r="J20" s="132" t="s">
        <v>109</v>
      </c>
      <c r="M20" s="109">
        <f t="shared" si="5"/>
        <v>0</v>
      </c>
      <c r="N20" s="105" t="str">
        <f t="array" ref="N20">IFERROR(INDEX([1]Settings!$AE$4:$BF$200,MATCH(1,([1]Settings!$AT$4:$AT$200=$C$9)*([1]Settings!$AQ$4:$AQ$200=$A20),0),1),"")</f>
        <v/>
      </c>
      <c r="O20" s="134" t="str">
        <f t="shared" si="1"/>
        <v>.</v>
      </c>
      <c r="Q20" s="109">
        <f t="shared" si="2"/>
        <v>0</v>
      </c>
      <c r="R20" s="109" t="str">
        <f t="shared" si="3"/>
        <v/>
      </c>
      <c r="S20" s="109">
        <f t="shared" si="4"/>
        <v>0</v>
      </c>
    </row>
    <row r="21" spans="1:19" ht="25.5" hidden="1" x14ac:dyDescent="0.2">
      <c r="A21" s="104">
        <v>12</v>
      </c>
      <c r="C21" s="129" t="s">
        <v>676</v>
      </c>
      <c r="D21" s="130" t="s">
        <v>109</v>
      </c>
      <c r="E21" s="219" t="s">
        <v>677</v>
      </c>
      <c r="F21" s="220" t="s">
        <v>109</v>
      </c>
      <c r="G21" s="221" t="s">
        <v>109</v>
      </c>
      <c r="H21" s="132" t="s">
        <v>109</v>
      </c>
      <c r="I21" s="132" t="s">
        <v>109</v>
      </c>
      <c r="J21" s="132" t="s">
        <v>109</v>
      </c>
      <c r="M21" s="109">
        <f t="shared" si="5"/>
        <v>0</v>
      </c>
      <c r="N21" s="105" t="str">
        <f t="array" ref="N21">IFERROR(INDEX([1]Settings!$AE$4:$BF$200,MATCH(1,([1]Settings!$AT$4:$AT$200=$C$9)*([1]Settings!$AQ$4:$AQ$200=$A21),0),1),"")</f>
        <v/>
      </c>
      <c r="O21" s="134" t="str">
        <f t="shared" si="1"/>
        <v>.</v>
      </c>
      <c r="Q21" s="109">
        <f t="shared" si="2"/>
        <v>0</v>
      </c>
      <c r="R21" s="109" t="str">
        <f t="shared" si="3"/>
        <v/>
      </c>
      <c r="S21" s="109">
        <f t="shared" si="4"/>
        <v>0</v>
      </c>
    </row>
    <row r="22" spans="1:19" ht="25.5" hidden="1" x14ac:dyDescent="0.2">
      <c r="A22" s="104">
        <v>13</v>
      </c>
      <c r="C22" s="129" t="s">
        <v>676</v>
      </c>
      <c r="D22" s="130" t="s">
        <v>109</v>
      </c>
      <c r="E22" s="219" t="s">
        <v>677</v>
      </c>
      <c r="F22" s="220" t="s">
        <v>109</v>
      </c>
      <c r="G22" s="221" t="s">
        <v>109</v>
      </c>
      <c r="H22" s="132" t="s">
        <v>109</v>
      </c>
      <c r="I22" s="132" t="s">
        <v>109</v>
      </c>
      <c r="J22" s="132" t="s">
        <v>109</v>
      </c>
      <c r="M22" s="109">
        <f t="shared" si="5"/>
        <v>0</v>
      </c>
      <c r="N22" s="105" t="str">
        <f t="array" ref="N22">IFERROR(INDEX([1]Settings!$AE$4:$BF$200,MATCH(1,([1]Settings!$AT$4:$AT$200=$C$9)*([1]Settings!$AQ$4:$AQ$200=$A22),0),1),"")</f>
        <v/>
      </c>
      <c r="O22" s="134" t="str">
        <f t="shared" si="1"/>
        <v>.</v>
      </c>
      <c r="Q22" s="109">
        <f t="shared" si="2"/>
        <v>0</v>
      </c>
      <c r="R22" s="109" t="str">
        <f t="shared" si="3"/>
        <v/>
      </c>
      <c r="S22" s="109">
        <f t="shared" si="4"/>
        <v>0</v>
      </c>
    </row>
    <row r="23" spans="1:19" ht="25.5" hidden="1" x14ac:dyDescent="0.2">
      <c r="A23" s="104">
        <v>14</v>
      </c>
      <c r="C23" s="129" t="s">
        <v>676</v>
      </c>
      <c r="D23" s="130" t="s">
        <v>109</v>
      </c>
      <c r="E23" s="219" t="s">
        <v>677</v>
      </c>
      <c r="F23" s="220" t="s">
        <v>109</v>
      </c>
      <c r="G23" s="221" t="s">
        <v>109</v>
      </c>
      <c r="H23" s="132" t="s">
        <v>109</v>
      </c>
      <c r="I23" s="132" t="s">
        <v>109</v>
      </c>
      <c r="J23" s="132" t="s">
        <v>109</v>
      </c>
      <c r="M23" s="109">
        <f t="shared" si="5"/>
        <v>0</v>
      </c>
      <c r="N23" s="105" t="str">
        <f t="array" ref="N23">IFERROR(INDEX([1]Settings!$AE$4:$BF$200,MATCH(1,([1]Settings!$AT$4:$AT$200=$C$9)*([1]Settings!$AQ$4:$AQ$200=$A23),0),1),"")</f>
        <v/>
      </c>
      <c r="O23" s="134" t="str">
        <f t="shared" si="1"/>
        <v>.</v>
      </c>
      <c r="Q23" s="109">
        <f t="shared" si="2"/>
        <v>0</v>
      </c>
      <c r="R23" s="109" t="str">
        <f t="shared" si="3"/>
        <v/>
      </c>
      <c r="S23" s="109">
        <f t="shared" si="4"/>
        <v>0</v>
      </c>
    </row>
    <row r="24" spans="1:19" ht="25.5" hidden="1" x14ac:dyDescent="0.2">
      <c r="A24" s="104">
        <v>15</v>
      </c>
      <c r="C24" s="129" t="s">
        <v>676</v>
      </c>
      <c r="D24" s="130" t="s">
        <v>109</v>
      </c>
      <c r="E24" s="219" t="s">
        <v>677</v>
      </c>
      <c r="F24" s="220" t="s">
        <v>109</v>
      </c>
      <c r="G24" s="221" t="s">
        <v>109</v>
      </c>
      <c r="H24" s="132" t="s">
        <v>109</v>
      </c>
      <c r="I24" s="132" t="s">
        <v>109</v>
      </c>
      <c r="J24" s="132" t="s">
        <v>109</v>
      </c>
      <c r="M24" s="109">
        <f t="shared" si="5"/>
        <v>0</v>
      </c>
      <c r="N24" s="105" t="str">
        <f t="array" ref="N24">IFERROR(INDEX([1]Settings!$AE$4:$BF$200,MATCH(1,([1]Settings!$AT$4:$AT$200=$C$9)*([1]Settings!$AQ$4:$AQ$200=$A24),0),1),"")</f>
        <v/>
      </c>
      <c r="O24" s="134" t="str">
        <f t="shared" si="1"/>
        <v>.</v>
      </c>
      <c r="Q24" s="109">
        <f t="shared" si="2"/>
        <v>0</v>
      </c>
      <c r="R24" s="109" t="str">
        <f t="shared" si="3"/>
        <v/>
      </c>
      <c r="S24" s="109">
        <f t="shared" si="4"/>
        <v>0</v>
      </c>
    </row>
    <row r="25" spans="1:19" s="104" customFormat="1" x14ac:dyDescent="0.2">
      <c r="B25" s="105"/>
      <c r="C25" s="99"/>
      <c r="D25" s="105"/>
      <c r="E25" s="105"/>
      <c r="F25" s="105"/>
      <c r="G25" s="135" t="s">
        <v>10</v>
      </c>
      <c r="H25" s="77">
        <v>1807283</v>
      </c>
      <c r="I25" s="77">
        <v>1864922</v>
      </c>
      <c r="J25" s="77">
        <v>1886605</v>
      </c>
      <c r="K25" s="105"/>
      <c r="L25" s="105"/>
      <c r="M25" s="109">
        <v>1</v>
      </c>
      <c r="O25" s="136"/>
    </row>
    <row r="26" spans="1:19" s="104" customFormat="1" x14ac:dyDescent="0.2">
      <c r="B26" s="105"/>
      <c r="C26" s="99"/>
      <c r="D26" s="105"/>
      <c r="E26" s="105"/>
      <c r="F26" s="105"/>
      <c r="G26" s="105"/>
      <c r="H26" s="113"/>
      <c r="I26" s="113"/>
      <c r="J26" s="113"/>
      <c r="K26" s="105"/>
      <c r="L26" s="105"/>
      <c r="M26" s="109">
        <v>1</v>
      </c>
      <c r="O26" s="136"/>
    </row>
    <row r="27" spans="1:19" s="104" customFormat="1" x14ac:dyDescent="0.2">
      <c r="B27" s="105"/>
      <c r="C27" s="122" t="s">
        <v>84</v>
      </c>
      <c r="D27" s="126"/>
      <c r="E27" s="126"/>
      <c r="F27" s="126"/>
      <c r="G27" s="126"/>
      <c r="H27" s="137"/>
      <c r="I27" s="138"/>
      <c r="J27" s="139"/>
      <c r="K27" s="105"/>
      <c r="L27" s="105"/>
      <c r="M27" s="109">
        <v>1</v>
      </c>
      <c r="O27" s="136"/>
    </row>
    <row r="28" spans="1:19" ht="45" customHeight="1" x14ac:dyDescent="0.2">
      <c r="A28" s="104">
        <v>1</v>
      </c>
      <c r="C28" s="129" t="s">
        <v>718</v>
      </c>
      <c r="D28" s="130" t="s">
        <v>730</v>
      </c>
      <c r="E28" s="219" t="s">
        <v>731</v>
      </c>
      <c r="F28" s="220" t="s">
        <v>109</v>
      </c>
      <c r="G28" s="221" t="s">
        <v>109</v>
      </c>
      <c r="H28" s="132">
        <v>1009068</v>
      </c>
      <c r="I28" s="132">
        <v>1075368</v>
      </c>
      <c r="J28" s="132">
        <v>1122764</v>
      </c>
      <c r="M28" s="109">
        <f t="shared" ref="M28:M42" si="6">IF(LEN(D28)&gt;2,1,0)</f>
        <v>1</v>
      </c>
      <c r="N28" s="105" t="str">
        <f t="array" ref="N28">IFERROR(INDEX([1]Settings!$AE$4:$BF$200,MATCH(1,([1]Settings!$AT$4:$AT$200=$C$27)*([1]Settings!$AQ$4:$AQ$200=$A28),0),1),"")</f>
        <v>Integrated Urban Development Grant</v>
      </c>
      <c r="O28" s="131" t="str">
        <f>E28</f>
        <v>To provide funding for public investment in infrastructure for the poor and to promote increased access to municipal own sources of capital finance in order to increase funding for public investment in economic infrastructure; to ensure that public investments are spatially aligned and to promote the sound management of the assets delivered.</v>
      </c>
      <c r="Q28" s="109">
        <v>1</v>
      </c>
      <c r="R28" s="109" t="str">
        <f>IFERROR(LOWER(RIGHT(LEFT(ADDRESS(1,Q28),2))),"")</f>
        <v>a</v>
      </c>
      <c r="S28" s="109">
        <f>IF(Q28&gt;1,1,IF(Q29&gt;1,1,0))</f>
        <v>1</v>
      </c>
    </row>
    <row r="29" spans="1:19" ht="45" customHeight="1" x14ac:dyDescent="0.2">
      <c r="A29" s="104">
        <v>2</v>
      </c>
      <c r="C29" s="129" t="s">
        <v>718</v>
      </c>
      <c r="D29" s="130" t="s">
        <v>732</v>
      </c>
      <c r="E29" s="219" t="s">
        <v>733</v>
      </c>
      <c r="F29" s="220" t="s">
        <v>109</v>
      </c>
      <c r="G29" s="221" t="s">
        <v>109</v>
      </c>
      <c r="H29" s="132">
        <v>15592748</v>
      </c>
      <c r="I29" s="120">
        <v>16852001</v>
      </c>
      <c r="J29" s="120">
        <v>17594733</v>
      </c>
      <c r="M29" s="109">
        <f t="shared" si="6"/>
        <v>1</v>
      </c>
      <c r="N29" s="105" t="str">
        <f t="array" ref="N29">IFERROR(INDEX([1]Settings!$AE$4:$BF$200,MATCH(1,([1]Settings!$AT$4:$AT$200=$C$27)*([1]Settings!$AQ$4:$AQ$200=$A29),0),1),"")</f>
        <v>Municipal Infrastructure Grant</v>
      </c>
      <c r="O29" s="131" t="str">
        <f t="shared" ref="O29:O42" si="7">E29</f>
        <v>To provide specific capital finance for eradicating basic municipal infrastructure backlogs for poor households, microenterprises and social institutions servicing poor communities; to provide specific funding for the development of asset management plans for infrastructure servicing the poor.</v>
      </c>
      <c r="Q29" s="109">
        <f>IF(LEN(C29)&lt;2,0,IF(C29=C28,Q28+1,1))</f>
        <v>2</v>
      </c>
      <c r="R29" s="109" t="str">
        <f>IFERROR(LOWER(RIGHT(LEFT(ADDRESS(1,Q29),2))),"")</f>
        <v>b</v>
      </c>
      <c r="S29" s="109">
        <f t="shared" ref="S29:S42" si="8">IF(Q29&gt;1,1,IF(Q30&gt;1,1,0))</f>
        <v>1</v>
      </c>
    </row>
    <row r="30" spans="1:19" ht="32.1" customHeight="1" x14ac:dyDescent="0.2">
      <c r="A30" s="104">
        <v>3</v>
      </c>
      <c r="C30" s="129" t="s">
        <v>672</v>
      </c>
      <c r="D30" s="130" t="s">
        <v>734</v>
      </c>
      <c r="E30" s="219" t="s">
        <v>735</v>
      </c>
      <c r="F30" s="220" t="s">
        <v>109</v>
      </c>
      <c r="G30" s="221" t="s">
        <v>109</v>
      </c>
      <c r="H30" s="132">
        <v>3945447</v>
      </c>
      <c r="I30" s="132">
        <v>4180530</v>
      </c>
      <c r="J30" s="132">
        <v>4364782</v>
      </c>
      <c r="M30" s="109">
        <f t="shared" si="6"/>
        <v>1</v>
      </c>
      <c r="N30" s="105" t="str">
        <f t="array" ref="N30">IFERROR(INDEX([1]Settings!$AE$4:$BF$200,MATCH(1,([1]Settings!$AT$4:$AT$200=$C$27)*([1]Settings!$AQ$4:$AQ$200=$A30),0),1),"")</f>
        <v>Informal Settlements Upgrading Partnership Grant: Municipalities</v>
      </c>
      <c r="O30" s="134" t="str">
        <f t="shared" si="7"/>
        <v>To provide funding to facilitate a programmatic, inclusive and municipality-wide approach to upgrading informal settlements.</v>
      </c>
      <c r="Q30" s="109">
        <f t="shared" ref="Q30:Q42" si="9">IF(LEN(C30)&lt;2,0,IF(C30=C29,Q29+1,1))</f>
        <v>1</v>
      </c>
      <c r="R30" s="109" t="str">
        <f t="shared" ref="R30:R42" si="10">IFERROR(LOWER(RIGHT(LEFT(ADDRESS(1,Q30),2))),"")</f>
        <v>a</v>
      </c>
      <c r="S30" s="109">
        <f t="shared" si="8"/>
        <v>0</v>
      </c>
    </row>
    <row r="31" spans="1:19" ht="39.950000000000003" customHeight="1" x14ac:dyDescent="0.2">
      <c r="A31" s="104">
        <v>4</v>
      </c>
      <c r="C31" s="129" t="s">
        <v>736</v>
      </c>
      <c r="D31" s="130" t="s">
        <v>737</v>
      </c>
      <c r="E31" s="219" t="s">
        <v>738</v>
      </c>
      <c r="F31" s="220" t="s">
        <v>109</v>
      </c>
      <c r="G31" s="221" t="s">
        <v>109</v>
      </c>
      <c r="H31" s="132">
        <v>220874</v>
      </c>
      <c r="I31" s="132">
        <v>231204</v>
      </c>
      <c r="J31" s="132">
        <v>232092</v>
      </c>
      <c r="M31" s="109">
        <f t="shared" si="6"/>
        <v>1</v>
      </c>
      <c r="N31" s="105" t="str">
        <f t="array" ref="N31">IFERROR(INDEX([1]Settings!$AE$4:$BF$200,MATCH(1,([1]Settings!$AT$4:$AT$200=$C$27)*([1]Settings!$AQ$4:$AQ$200=$A31),0),1),"")</f>
        <v>Energy Efficiency and Demand Side Management Grant</v>
      </c>
      <c r="O31" s="131" t="str">
        <f t="shared" si="7"/>
        <v>To provide subsidies to municipalities to implement energy efficiency and demand side management initiatives within municipal infrastructure in order to reduce electricity consumption and improve energy efficiency.</v>
      </c>
      <c r="Q31" s="109">
        <f t="shared" si="9"/>
        <v>1</v>
      </c>
      <c r="R31" s="109" t="str">
        <f t="shared" si="10"/>
        <v>a</v>
      </c>
      <c r="S31" s="109">
        <f t="shared" si="8"/>
        <v>1</v>
      </c>
    </row>
    <row r="32" spans="1:19" ht="45" customHeight="1" x14ac:dyDescent="0.2">
      <c r="A32" s="104">
        <v>5</v>
      </c>
      <c r="C32" s="129" t="s">
        <v>736</v>
      </c>
      <c r="D32" s="130" t="s">
        <v>739</v>
      </c>
      <c r="E32" s="219" t="s">
        <v>740</v>
      </c>
      <c r="F32" s="220" t="s">
        <v>109</v>
      </c>
      <c r="G32" s="221" t="s">
        <v>109</v>
      </c>
      <c r="H32" s="120">
        <v>2003157</v>
      </c>
      <c r="I32" s="120">
        <v>2118668</v>
      </c>
      <c r="J32" s="120">
        <v>2212046</v>
      </c>
      <c r="M32" s="109">
        <f t="shared" si="6"/>
        <v>1</v>
      </c>
      <c r="N32" s="105" t="str">
        <f t="array" ref="N32">IFERROR(INDEX([1]Settings!$AE$4:$BF$200,MATCH(1,([1]Settings!$AT$4:$AT$200=$C$27)*([1]Settings!$AQ$4:$AQ$200=$A32),0),1),"")</f>
        <v>Integrated National Electrification Programme (Municipal) Grant</v>
      </c>
      <c r="O32" s="131" t="str">
        <f t="shared" si="7"/>
        <v>To implement the Integrated National Electrification Programme by providing capital subsidies to municipalities to address the electrification backlog of all existing and planned residential dwellings (including informal settlements, farm dwellers, new and existing dwellings) and the installation of relevant bulk infrastructure.</v>
      </c>
      <c r="Q32" s="109">
        <f t="shared" si="9"/>
        <v>2</v>
      </c>
      <c r="R32" s="109" t="str">
        <f t="shared" si="10"/>
        <v>b</v>
      </c>
      <c r="S32" s="109">
        <f t="shared" si="8"/>
        <v>1</v>
      </c>
    </row>
    <row r="33" spans="1:19" ht="45" customHeight="1" x14ac:dyDescent="0.2">
      <c r="A33" s="104">
        <v>6</v>
      </c>
      <c r="C33" s="129" t="s">
        <v>721</v>
      </c>
      <c r="D33" s="130" t="s">
        <v>741</v>
      </c>
      <c r="E33" s="219" t="s">
        <v>742</v>
      </c>
      <c r="F33" s="220" t="s">
        <v>109</v>
      </c>
      <c r="G33" s="221" t="s">
        <v>109</v>
      </c>
      <c r="H33" s="120">
        <v>566611</v>
      </c>
      <c r="I33" s="120">
        <v>593074</v>
      </c>
      <c r="J33" s="120">
        <v>619213</v>
      </c>
      <c r="M33" s="109">
        <f t="shared" si="6"/>
        <v>1</v>
      </c>
      <c r="N33" s="105" t="str">
        <f t="array" ref="N33">IFERROR(INDEX([1]Settings!$AE$4:$BF$200,MATCH(1,([1]Settings!$AT$4:$AT$200=$C$27)*([1]Settings!$AQ$4:$AQ$200=$A33),0),1),"")</f>
        <v>Neighbourhood Development Partnership Grant (Capital)</v>
      </c>
      <c r="O33" s="131" t="str">
        <f t="shared" si="7"/>
        <v>To plan, catalyse, and invest in targeted locations in order to attract and sustain third party capital investments aimed at spatial transformation, that will improve the quality of life, and access to opportunities for residents in South Africa’s targeted locations, under-served neighbourhoods, generally townships and rural towns.</v>
      </c>
      <c r="Q33" s="109">
        <f t="shared" si="9"/>
        <v>1</v>
      </c>
      <c r="R33" s="109" t="str">
        <f t="shared" si="10"/>
        <v>a</v>
      </c>
      <c r="S33" s="109">
        <f t="shared" si="8"/>
        <v>0</v>
      </c>
    </row>
    <row r="34" spans="1:19" ht="45" customHeight="1" x14ac:dyDescent="0.2">
      <c r="A34" s="104">
        <v>7</v>
      </c>
      <c r="C34" s="129" t="s">
        <v>666</v>
      </c>
      <c r="D34" s="130" t="s">
        <v>743</v>
      </c>
      <c r="E34" s="219" t="s">
        <v>744</v>
      </c>
      <c r="F34" s="220" t="s">
        <v>109</v>
      </c>
      <c r="G34" s="221" t="s">
        <v>109</v>
      </c>
      <c r="H34" s="132">
        <v>6514533</v>
      </c>
      <c r="I34" s="132">
        <v>6766892</v>
      </c>
      <c r="J34" s="132">
        <v>6794045</v>
      </c>
      <c r="M34" s="109">
        <f t="shared" si="6"/>
        <v>1</v>
      </c>
      <c r="N34" s="105" t="str">
        <f t="array" ref="N34">IFERROR(INDEX([1]Settings!$AE$4:$BF$200,MATCH(1,([1]Settings!$AT$4:$AT$200=$C$27)*([1]Settings!$AQ$4:$AQ$200=$A34),0),1),"")</f>
        <v>Public Transport Network Grant</v>
      </c>
      <c r="O34" s="131" t="str">
        <f t="shared" si="7"/>
        <v>To provide funding for accelerated construction and improvement of public and non-motorised transport infrastructure that form part of a municipal integrated public transport network and to support the planning, regulation, control, management and operations of fiscally and financially sustainable municipal public transport network services.</v>
      </c>
      <c r="Q34" s="109">
        <f t="shared" si="9"/>
        <v>1</v>
      </c>
      <c r="R34" s="109" t="str">
        <f t="shared" si="10"/>
        <v>a</v>
      </c>
      <c r="S34" s="109">
        <f t="shared" si="8"/>
        <v>1</v>
      </c>
    </row>
    <row r="35" spans="1:19" ht="32.1" customHeight="1" x14ac:dyDescent="0.2">
      <c r="A35" s="104">
        <v>8</v>
      </c>
      <c r="C35" s="129" t="s">
        <v>666</v>
      </c>
      <c r="D35" s="130" t="s">
        <v>745</v>
      </c>
      <c r="E35" s="219" t="s">
        <v>746</v>
      </c>
      <c r="F35" s="220" t="s">
        <v>109</v>
      </c>
      <c r="G35" s="221" t="s">
        <v>109</v>
      </c>
      <c r="H35" s="132">
        <v>109870</v>
      </c>
      <c r="I35" s="132">
        <v>115020</v>
      </c>
      <c r="J35" s="132">
        <v>115461</v>
      </c>
      <c r="M35" s="109">
        <f t="shared" si="6"/>
        <v>1</v>
      </c>
      <c r="N35" s="105" t="str">
        <f t="array" ref="N35">IFERROR(INDEX([1]Settings!$AE$4:$BF$200,MATCH(1,([1]Settings!$AT$4:$AT$200=$C$27)*([1]Settings!$AQ$4:$AQ$200=$A35),0),1),"")</f>
        <v>Rural Roads Asset Management Systems Grant</v>
      </c>
      <c r="O35" s="131" t="str">
        <f t="shared" si="7"/>
        <v>To assist district municipalities to set up rural roads and asset management systems and collect road, bridges and traffic data on municipal road networks in line with the Road Infrastructure Strategic Framework for South Africa.</v>
      </c>
      <c r="Q35" s="109">
        <f t="shared" si="9"/>
        <v>2</v>
      </c>
      <c r="R35" s="109" t="str">
        <f t="shared" si="10"/>
        <v>b</v>
      </c>
      <c r="S35" s="109">
        <f t="shared" si="8"/>
        <v>1</v>
      </c>
    </row>
    <row r="36" spans="1:19" ht="83.25" customHeight="1" x14ac:dyDescent="0.2">
      <c r="A36" s="104">
        <v>9</v>
      </c>
      <c r="C36" s="129" t="s">
        <v>747</v>
      </c>
      <c r="D36" s="140" t="s">
        <v>748</v>
      </c>
      <c r="E36" s="202" t="s">
        <v>749</v>
      </c>
      <c r="F36" s="222" t="s">
        <v>109</v>
      </c>
      <c r="G36" s="203" t="s">
        <v>109</v>
      </c>
      <c r="H36" s="132">
        <v>2156025</v>
      </c>
      <c r="I36" s="132">
        <v>2280772</v>
      </c>
      <c r="J36" s="132">
        <v>2381294</v>
      </c>
      <c r="M36" s="109">
        <f t="shared" si="6"/>
        <v>1</v>
      </c>
      <c r="N36" s="105" t="str">
        <f t="array" ref="N36">IFERROR(INDEX([1]Settings!$AE$4:$BF$200,MATCH(1,([1]Settings!$AT$4:$AT$200=$C$27)*([1]Settings!$AQ$4:$AQ$200=$A36),0),1),"")</f>
        <v xml:space="preserve">Regional Bulk Infrastructure Grant </v>
      </c>
      <c r="O36" s="134" t="str">
        <f t="shared" si="7"/>
        <v>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 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v>
      </c>
      <c r="Q36" s="109">
        <f t="shared" si="9"/>
        <v>1</v>
      </c>
      <c r="R36" s="109" t="str">
        <f t="shared" si="10"/>
        <v>a</v>
      </c>
      <c r="S36" s="109">
        <f t="shared" si="8"/>
        <v>1</v>
      </c>
    </row>
    <row r="37" spans="1:19" ht="81" customHeight="1" x14ac:dyDescent="0.2">
      <c r="A37" s="104">
        <v>10</v>
      </c>
      <c r="C37" s="129" t="s">
        <v>747</v>
      </c>
      <c r="D37" s="130" t="s">
        <v>750</v>
      </c>
      <c r="E37" s="219" t="s">
        <v>751</v>
      </c>
      <c r="F37" s="220" t="s">
        <v>109</v>
      </c>
      <c r="G37" s="221" t="s">
        <v>109</v>
      </c>
      <c r="H37" s="132">
        <v>3620327</v>
      </c>
      <c r="I37" s="132">
        <v>3701019</v>
      </c>
      <c r="J37" s="132">
        <v>3864137</v>
      </c>
      <c r="M37" s="109">
        <f t="shared" si="6"/>
        <v>1</v>
      </c>
      <c r="N37" s="105" t="str">
        <f t="array" ref="N37">IFERROR(INDEX([1]Settings!$AE$4:$BF$200,MATCH(1,([1]Settings!$AT$4:$AT$200=$C$27)*([1]Settings!$AQ$4:$AQ$200=$A37),0),1),"")</f>
        <v xml:space="preserve">Water Services Infrastructure Grant </v>
      </c>
      <c r="O37" s="134" t="str">
        <f t="shared" si="7"/>
        <v>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in implementing water conservation and water demand management projects; support the close-out of the existing Bucket Eradication Programme intervention in formal residential areas; support drought relief projects in affected municipalities.</v>
      </c>
      <c r="Q37" s="109">
        <f t="shared" si="9"/>
        <v>2</v>
      </c>
      <c r="R37" s="109" t="str">
        <f t="shared" si="10"/>
        <v>b</v>
      </c>
      <c r="S37" s="109">
        <f t="shared" si="8"/>
        <v>1</v>
      </c>
    </row>
    <row r="38" spans="1:19" ht="80.099999999999994" hidden="1" customHeight="1" x14ac:dyDescent="0.2">
      <c r="A38" s="104">
        <v>11</v>
      </c>
      <c r="C38" s="129" t="s">
        <v>676</v>
      </c>
      <c r="D38" s="130" t="s">
        <v>109</v>
      </c>
      <c r="E38" s="219" t="s">
        <v>677</v>
      </c>
      <c r="F38" s="220" t="s">
        <v>109</v>
      </c>
      <c r="G38" s="221" t="s">
        <v>109</v>
      </c>
      <c r="H38" s="133" t="s">
        <v>109</v>
      </c>
      <c r="I38" s="133" t="s">
        <v>109</v>
      </c>
      <c r="J38" s="133" t="s">
        <v>109</v>
      </c>
      <c r="M38" s="109">
        <f t="shared" si="6"/>
        <v>0</v>
      </c>
      <c r="N38" s="105" t="str">
        <f t="array" ref="N38">IFERROR(INDEX([1]Settings!$AE$4:$BF$200,MATCH(1,([1]Settings!$AT$4:$AT$200=$C$27)*([1]Settings!$AQ$4:$AQ$200=$A38),0),1),"")</f>
        <v/>
      </c>
      <c r="O38" s="134" t="str">
        <f t="shared" si="7"/>
        <v>.</v>
      </c>
      <c r="Q38" s="109">
        <f t="shared" si="9"/>
        <v>0</v>
      </c>
      <c r="R38" s="109" t="str">
        <f t="shared" si="10"/>
        <v/>
      </c>
      <c r="S38" s="109">
        <f t="shared" si="8"/>
        <v>0</v>
      </c>
    </row>
    <row r="39" spans="1:19" ht="25.5" hidden="1" x14ac:dyDescent="0.2">
      <c r="A39" s="104">
        <v>12</v>
      </c>
      <c r="C39" s="129" t="s">
        <v>676</v>
      </c>
      <c r="D39" s="130" t="s">
        <v>109</v>
      </c>
      <c r="E39" s="219" t="s">
        <v>677</v>
      </c>
      <c r="F39" s="220" t="s">
        <v>109</v>
      </c>
      <c r="G39" s="221" t="s">
        <v>109</v>
      </c>
      <c r="H39" s="132" t="s">
        <v>109</v>
      </c>
      <c r="I39" s="132" t="s">
        <v>109</v>
      </c>
      <c r="J39" s="132" t="s">
        <v>109</v>
      </c>
      <c r="M39" s="109">
        <f t="shared" si="6"/>
        <v>0</v>
      </c>
      <c r="N39" s="105" t="str">
        <f t="array" ref="N39">IFERROR(INDEX([1]Settings!$AE$4:$BF$200,MATCH(1,([1]Settings!$AT$4:$AT$200=$C$27)*([1]Settings!$AQ$4:$AQ$200=$A39),0),1),"")</f>
        <v/>
      </c>
      <c r="O39" s="134" t="str">
        <f t="shared" si="7"/>
        <v>.</v>
      </c>
      <c r="Q39" s="109">
        <f t="shared" si="9"/>
        <v>0</v>
      </c>
      <c r="R39" s="109" t="str">
        <f t="shared" si="10"/>
        <v/>
      </c>
      <c r="S39" s="109">
        <f t="shared" si="8"/>
        <v>0</v>
      </c>
    </row>
    <row r="40" spans="1:19" ht="25.5" hidden="1" x14ac:dyDescent="0.2">
      <c r="A40" s="104">
        <v>13</v>
      </c>
      <c r="C40" s="129" t="s">
        <v>676</v>
      </c>
      <c r="D40" s="130" t="s">
        <v>109</v>
      </c>
      <c r="E40" s="219" t="s">
        <v>677</v>
      </c>
      <c r="F40" s="220" t="s">
        <v>109</v>
      </c>
      <c r="G40" s="221" t="s">
        <v>109</v>
      </c>
      <c r="H40" s="132" t="s">
        <v>109</v>
      </c>
      <c r="I40" s="132" t="s">
        <v>109</v>
      </c>
      <c r="J40" s="132" t="s">
        <v>109</v>
      </c>
      <c r="M40" s="109">
        <f t="shared" si="6"/>
        <v>0</v>
      </c>
      <c r="N40" s="105" t="str">
        <f t="array" ref="N40">IFERROR(INDEX([1]Settings!$AE$4:$BF$200,MATCH(1,([1]Settings!$AT$4:$AT$200=$C$27)*([1]Settings!$AQ$4:$AQ$200=$A40),0),1),"")</f>
        <v/>
      </c>
      <c r="O40" s="134" t="str">
        <f t="shared" si="7"/>
        <v>.</v>
      </c>
      <c r="Q40" s="109">
        <f t="shared" si="9"/>
        <v>0</v>
      </c>
      <c r="R40" s="109" t="str">
        <f t="shared" si="10"/>
        <v/>
      </c>
      <c r="S40" s="109">
        <f t="shared" si="8"/>
        <v>0</v>
      </c>
    </row>
    <row r="41" spans="1:19" ht="25.5" hidden="1" x14ac:dyDescent="0.2">
      <c r="A41" s="104">
        <v>14</v>
      </c>
      <c r="C41" s="129" t="s">
        <v>676</v>
      </c>
      <c r="D41" s="130" t="s">
        <v>109</v>
      </c>
      <c r="E41" s="219" t="s">
        <v>677</v>
      </c>
      <c r="F41" s="220" t="s">
        <v>109</v>
      </c>
      <c r="G41" s="221" t="s">
        <v>109</v>
      </c>
      <c r="H41" s="132" t="s">
        <v>109</v>
      </c>
      <c r="I41" s="132" t="s">
        <v>109</v>
      </c>
      <c r="J41" s="132" t="s">
        <v>109</v>
      </c>
      <c r="M41" s="109">
        <f t="shared" si="6"/>
        <v>0</v>
      </c>
      <c r="N41" s="105" t="str">
        <f t="array" ref="N41">IFERROR(INDEX([1]Settings!$AE$4:$BF$200,MATCH(1,([1]Settings!$AT$4:$AT$200=$C$27)*([1]Settings!$AQ$4:$AQ$200=$A41),0),1),"")</f>
        <v/>
      </c>
      <c r="O41" s="134" t="str">
        <f t="shared" si="7"/>
        <v>.</v>
      </c>
      <c r="Q41" s="109">
        <f t="shared" si="9"/>
        <v>0</v>
      </c>
      <c r="R41" s="109" t="str">
        <f t="shared" si="10"/>
        <v/>
      </c>
      <c r="S41" s="109">
        <f t="shared" si="8"/>
        <v>0</v>
      </c>
    </row>
    <row r="42" spans="1:19" ht="25.5" hidden="1" x14ac:dyDescent="0.2">
      <c r="A42" s="104">
        <v>15</v>
      </c>
      <c r="C42" s="129" t="s">
        <v>676</v>
      </c>
      <c r="D42" s="130" t="s">
        <v>109</v>
      </c>
      <c r="E42" s="219" t="s">
        <v>677</v>
      </c>
      <c r="F42" s="220" t="s">
        <v>109</v>
      </c>
      <c r="G42" s="221" t="s">
        <v>109</v>
      </c>
      <c r="H42" s="132" t="s">
        <v>109</v>
      </c>
      <c r="I42" s="132" t="s">
        <v>109</v>
      </c>
      <c r="J42" s="132" t="s">
        <v>109</v>
      </c>
      <c r="M42" s="109">
        <f t="shared" si="6"/>
        <v>0</v>
      </c>
      <c r="N42" s="105" t="str">
        <f t="array" ref="N42">IFERROR(INDEX([1]Settings!$AE$4:$BF$200,MATCH(1,([1]Settings!$AT$4:$AT$200=$C$27)*([1]Settings!$AQ$4:$AQ$200=$A42),0),1),"")</f>
        <v/>
      </c>
      <c r="O42" s="134" t="str">
        <f t="shared" si="7"/>
        <v>.</v>
      </c>
      <c r="Q42" s="109">
        <f t="shared" si="9"/>
        <v>0</v>
      </c>
      <c r="R42" s="109" t="str">
        <f t="shared" si="10"/>
        <v/>
      </c>
      <c r="S42" s="109">
        <f t="shared" si="8"/>
        <v>0</v>
      </c>
    </row>
    <row r="43" spans="1:19" s="104" customFormat="1" x14ac:dyDescent="0.2">
      <c r="B43" s="105"/>
      <c r="C43" s="99"/>
      <c r="D43" s="105"/>
      <c r="E43" s="105"/>
      <c r="F43" s="105"/>
      <c r="G43" s="135" t="s">
        <v>10</v>
      </c>
      <c r="H43" s="77">
        <v>35738660</v>
      </c>
      <c r="I43" s="77">
        <v>37914548</v>
      </c>
      <c r="J43" s="77">
        <v>39300567</v>
      </c>
      <c r="K43" s="105"/>
      <c r="L43" s="105"/>
      <c r="M43" s="109">
        <v>1</v>
      </c>
    </row>
    <row r="44" spans="1:19" s="104" customFormat="1" hidden="1" x14ac:dyDescent="0.2">
      <c r="B44" s="105"/>
      <c r="C44" s="99"/>
      <c r="D44" s="105"/>
      <c r="E44" s="105"/>
      <c r="F44" s="105"/>
      <c r="G44" s="105"/>
      <c r="H44" s="105"/>
      <c r="I44" s="105"/>
      <c r="J44" s="105"/>
      <c r="K44" s="105"/>
      <c r="L44" s="105"/>
      <c r="M44" s="109"/>
    </row>
    <row r="45" spans="1:19" s="104" customFormat="1" hidden="1" x14ac:dyDescent="0.2">
      <c r="B45" s="105"/>
      <c r="C45" s="99"/>
      <c r="D45" s="105"/>
      <c r="E45" s="105"/>
      <c r="F45" s="105"/>
      <c r="G45" s="105"/>
      <c r="H45" s="105"/>
      <c r="I45" s="105"/>
      <c r="J45" s="105"/>
      <c r="K45" s="105"/>
      <c r="L45" s="105"/>
      <c r="M45" s="109"/>
    </row>
    <row r="46" spans="1:19" s="104" customFormat="1" hidden="1" x14ac:dyDescent="0.2">
      <c r="B46" s="105"/>
      <c r="C46" s="99"/>
      <c r="D46" s="105"/>
      <c r="E46" s="105"/>
      <c r="F46" s="105"/>
      <c r="G46" s="105"/>
      <c r="H46" s="105"/>
      <c r="I46" s="105"/>
      <c r="J46" s="105"/>
      <c r="K46" s="105"/>
      <c r="L46" s="105"/>
      <c r="M46" s="109"/>
    </row>
    <row r="47" spans="1:19" s="104" customFormat="1" hidden="1" x14ac:dyDescent="0.2">
      <c r="B47" s="105"/>
      <c r="C47" s="99"/>
      <c r="D47" s="105"/>
      <c r="E47" s="105"/>
      <c r="F47" s="105"/>
      <c r="G47" s="105"/>
      <c r="H47" s="105"/>
      <c r="I47" s="105"/>
      <c r="J47" s="105"/>
      <c r="K47" s="105"/>
      <c r="L47" s="105"/>
      <c r="M47" s="109"/>
    </row>
    <row r="48" spans="1:19" s="104" customFormat="1" hidden="1" x14ac:dyDescent="0.2">
      <c r="B48" s="105"/>
      <c r="C48" s="99"/>
      <c r="D48" s="105"/>
      <c r="E48" s="105"/>
      <c r="F48" s="105"/>
      <c r="G48" s="105"/>
      <c r="H48" s="105"/>
      <c r="I48" s="105"/>
      <c r="J48" s="105"/>
      <c r="K48" s="105"/>
      <c r="L48" s="105"/>
      <c r="M48" s="109"/>
    </row>
    <row r="49" spans="2:13" s="104" customFormat="1" hidden="1" x14ac:dyDescent="0.2">
      <c r="B49" s="105"/>
      <c r="C49" s="99"/>
      <c r="D49" s="105"/>
      <c r="E49" s="105"/>
      <c r="F49" s="105"/>
      <c r="G49" s="105"/>
      <c r="H49" s="105"/>
      <c r="I49" s="105"/>
      <c r="J49" s="105"/>
      <c r="K49" s="105"/>
      <c r="L49" s="105"/>
      <c r="M49" s="109"/>
    </row>
    <row r="50" spans="2:13" s="104" customFormat="1" hidden="1" x14ac:dyDescent="0.2">
      <c r="B50" s="105"/>
      <c r="C50" s="99"/>
      <c r="D50" s="105"/>
      <c r="E50" s="105"/>
      <c r="F50" s="105"/>
      <c r="G50" s="105"/>
      <c r="H50" s="105"/>
      <c r="I50" s="105"/>
      <c r="J50" s="105"/>
      <c r="K50" s="105"/>
      <c r="L50" s="105"/>
      <c r="M50" s="109"/>
    </row>
    <row r="51" spans="2:13" s="104" customFormat="1" hidden="1" x14ac:dyDescent="0.2">
      <c r="B51" s="105"/>
      <c r="C51" s="99"/>
      <c r="D51" s="105"/>
      <c r="E51" s="105"/>
      <c r="F51" s="105"/>
      <c r="G51" s="105"/>
      <c r="H51" s="105"/>
      <c r="I51" s="105"/>
      <c r="J51" s="105"/>
      <c r="K51" s="105"/>
      <c r="L51" s="105"/>
      <c r="M51" s="109"/>
    </row>
    <row r="52" spans="2:13" s="104" customFormat="1" hidden="1" x14ac:dyDescent="0.2">
      <c r="B52" s="105"/>
      <c r="C52" s="99"/>
      <c r="D52" s="105"/>
      <c r="E52" s="105"/>
      <c r="F52" s="105"/>
      <c r="G52" s="105"/>
      <c r="H52" s="105"/>
      <c r="I52" s="105"/>
      <c r="J52" s="105"/>
      <c r="K52" s="105"/>
      <c r="L52" s="105"/>
      <c r="M52" s="109"/>
    </row>
    <row r="53" spans="2:13" s="104" customFormat="1" hidden="1" x14ac:dyDescent="0.2">
      <c r="B53" s="105"/>
      <c r="C53" s="99"/>
      <c r="D53" s="105"/>
      <c r="E53" s="105"/>
      <c r="F53" s="105"/>
      <c r="G53" s="105"/>
      <c r="H53" s="105"/>
      <c r="I53" s="105"/>
      <c r="J53" s="105"/>
      <c r="K53" s="105"/>
      <c r="L53" s="105"/>
      <c r="M53" s="109"/>
    </row>
    <row r="54" spans="2:13" s="104" customFormat="1" hidden="1" x14ac:dyDescent="0.2">
      <c r="B54" s="105"/>
      <c r="C54" s="99"/>
      <c r="D54" s="105"/>
      <c r="E54" s="105"/>
      <c r="F54" s="105"/>
      <c r="G54" s="105"/>
      <c r="H54" s="105"/>
      <c r="I54" s="105"/>
      <c r="J54" s="105"/>
      <c r="K54" s="105"/>
      <c r="L54" s="105"/>
      <c r="M54" s="109"/>
    </row>
    <row r="55" spans="2:13" s="104" customFormat="1" hidden="1" x14ac:dyDescent="0.2">
      <c r="B55" s="105"/>
      <c r="C55" s="99"/>
      <c r="D55" s="105"/>
      <c r="E55" s="105"/>
      <c r="F55" s="105"/>
      <c r="G55" s="105"/>
      <c r="H55" s="105"/>
      <c r="I55" s="105"/>
      <c r="J55" s="105"/>
      <c r="K55" s="105"/>
      <c r="L55" s="105"/>
      <c r="M55" s="109"/>
    </row>
    <row r="56" spans="2:13" s="104" customFormat="1" hidden="1" x14ac:dyDescent="0.2">
      <c r="B56" s="105"/>
      <c r="C56" s="99"/>
      <c r="D56" s="105"/>
      <c r="E56" s="105"/>
      <c r="F56" s="105"/>
      <c r="G56" s="105"/>
      <c r="K56" s="105"/>
      <c r="L56" s="105"/>
      <c r="M56" s="109"/>
    </row>
    <row r="57" spans="2:13" s="104" customFormat="1" hidden="1" x14ac:dyDescent="0.2">
      <c r="B57" s="105"/>
      <c r="C57" s="99"/>
      <c r="D57" s="105"/>
      <c r="E57" s="105"/>
      <c r="F57" s="105"/>
      <c r="G57" s="105"/>
      <c r="H57" s="105"/>
      <c r="I57" s="105"/>
      <c r="J57" s="105"/>
      <c r="K57" s="105"/>
      <c r="L57" s="105"/>
      <c r="M57" s="109"/>
    </row>
    <row r="58" spans="2:13" s="104" customFormat="1" hidden="1" x14ac:dyDescent="0.2">
      <c r="B58" s="105"/>
      <c r="C58" s="99"/>
      <c r="D58" s="105"/>
      <c r="E58" s="105"/>
      <c r="F58" s="105"/>
      <c r="G58" s="105"/>
      <c r="H58" s="105"/>
      <c r="I58" s="105"/>
      <c r="J58" s="105"/>
      <c r="K58" s="105"/>
      <c r="L58" s="105"/>
      <c r="M58" s="109"/>
    </row>
    <row r="59" spans="2:13" s="104" customFormat="1" hidden="1" x14ac:dyDescent="0.2">
      <c r="B59" s="105"/>
      <c r="C59" s="99"/>
      <c r="D59" s="105"/>
      <c r="E59" s="105"/>
      <c r="F59" s="105"/>
      <c r="G59" s="105"/>
      <c r="H59" s="105"/>
      <c r="I59" s="105"/>
      <c r="J59" s="105"/>
      <c r="K59" s="105"/>
      <c r="L59" s="105"/>
      <c r="M59" s="109"/>
    </row>
    <row r="60" spans="2:13" s="104" customFormat="1" hidden="1" x14ac:dyDescent="0.2">
      <c r="B60" s="105"/>
      <c r="C60" s="99"/>
      <c r="D60" s="105"/>
      <c r="E60" s="105"/>
      <c r="F60" s="105"/>
      <c r="G60" s="105"/>
      <c r="H60" s="105"/>
      <c r="I60" s="105"/>
      <c r="J60" s="105"/>
      <c r="K60" s="105"/>
      <c r="L60" s="105"/>
      <c r="M60" s="109"/>
    </row>
    <row r="61" spans="2:13" s="104" customFormat="1" hidden="1" x14ac:dyDescent="0.2">
      <c r="B61" s="105"/>
      <c r="C61" s="99"/>
      <c r="D61" s="105"/>
      <c r="E61" s="105"/>
      <c r="F61" s="105"/>
      <c r="G61" s="105"/>
      <c r="H61" s="105"/>
      <c r="I61" s="105"/>
      <c r="J61" s="105"/>
      <c r="K61" s="105"/>
      <c r="L61" s="105"/>
      <c r="M61" s="109"/>
    </row>
    <row r="62" spans="2:13" s="104" customFormat="1" hidden="1" x14ac:dyDescent="0.2">
      <c r="B62" s="105"/>
      <c r="C62" s="99"/>
      <c r="D62" s="105"/>
      <c r="E62" s="105"/>
      <c r="F62" s="105"/>
      <c r="G62" s="105"/>
      <c r="H62" s="105"/>
      <c r="I62" s="105"/>
      <c r="J62" s="105"/>
      <c r="K62" s="105"/>
      <c r="L62" s="105"/>
      <c r="M62" s="109"/>
    </row>
    <row r="63" spans="2:13" s="104" customFormat="1" hidden="1" x14ac:dyDescent="0.2">
      <c r="B63" s="105"/>
      <c r="C63" s="99"/>
      <c r="D63" s="105"/>
      <c r="E63" s="105"/>
      <c r="F63" s="105"/>
      <c r="G63" s="105"/>
      <c r="H63" s="105"/>
      <c r="I63" s="105"/>
      <c r="J63" s="105"/>
      <c r="K63" s="105"/>
      <c r="L63" s="105"/>
      <c r="M63" s="109"/>
    </row>
    <row r="64" spans="2:13" s="104" customFormat="1" hidden="1" x14ac:dyDescent="0.2">
      <c r="B64" s="105"/>
      <c r="C64" s="99"/>
      <c r="D64" s="105"/>
      <c r="E64" s="105"/>
      <c r="F64" s="105"/>
      <c r="G64" s="105"/>
      <c r="H64" s="105"/>
      <c r="I64" s="105"/>
      <c r="J64" s="105"/>
      <c r="K64" s="105"/>
      <c r="L64" s="105"/>
      <c r="M64" s="109"/>
    </row>
    <row r="65" spans="2:13" s="104" customFormat="1" hidden="1" x14ac:dyDescent="0.2">
      <c r="B65" s="105"/>
      <c r="C65" s="99"/>
      <c r="D65" s="105"/>
      <c r="E65" s="105"/>
      <c r="F65" s="105"/>
      <c r="G65" s="105"/>
      <c r="H65" s="105"/>
      <c r="I65" s="105"/>
      <c r="J65" s="105"/>
      <c r="K65" s="105"/>
      <c r="L65" s="105"/>
      <c r="M65" s="109"/>
    </row>
    <row r="66" spans="2:13" s="104" customFormat="1" hidden="1" x14ac:dyDescent="0.2">
      <c r="B66" s="105"/>
      <c r="C66" s="99"/>
      <c r="D66" s="105"/>
      <c r="E66" s="105"/>
      <c r="F66" s="105"/>
      <c r="G66" s="105"/>
      <c r="H66" s="105"/>
      <c r="I66" s="105"/>
      <c r="J66" s="105"/>
      <c r="K66" s="105"/>
      <c r="L66" s="105"/>
      <c r="M66" s="109"/>
    </row>
    <row r="67" spans="2:13" s="104" customFormat="1" hidden="1" x14ac:dyDescent="0.2">
      <c r="B67" s="105"/>
      <c r="C67" s="99"/>
      <c r="D67" s="105"/>
      <c r="E67" s="105"/>
      <c r="F67" s="105"/>
      <c r="G67" s="105"/>
      <c r="H67" s="105"/>
      <c r="I67" s="105"/>
      <c r="J67" s="105"/>
      <c r="K67" s="105"/>
      <c r="L67" s="105"/>
      <c r="M67" s="109"/>
    </row>
    <row r="68" spans="2:13" s="104" customFormat="1" hidden="1" x14ac:dyDescent="0.2">
      <c r="B68" s="105"/>
      <c r="C68" s="99"/>
      <c r="D68" s="105"/>
      <c r="E68" s="105"/>
      <c r="F68" s="105"/>
      <c r="G68" s="105"/>
      <c r="H68" s="105"/>
      <c r="I68" s="105"/>
      <c r="J68" s="105"/>
      <c r="K68" s="105"/>
      <c r="L68" s="105"/>
      <c r="M68" s="109"/>
    </row>
    <row r="69" spans="2:13" s="104" customFormat="1" hidden="1" x14ac:dyDescent="0.2">
      <c r="B69" s="105"/>
      <c r="C69" s="99"/>
      <c r="D69" s="105"/>
      <c r="E69" s="105"/>
      <c r="F69" s="105"/>
      <c r="G69" s="105"/>
      <c r="H69" s="105"/>
      <c r="I69" s="105"/>
      <c r="J69" s="105"/>
      <c r="K69" s="105"/>
      <c r="L69" s="105"/>
      <c r="M69" s="109"/>
    </row>
    <row r="70" spans="2:13" s="104" customFormat="1" hidden="1" x14ac:dyDescent="0.2">
      <c r="B70" s="105"/>
      <c r="C70" s="99"/>
      <c r="D70" s="105"/>
      <c r="E70" s="105"/>
      <c r="F70" s="105"/>
      <c r="G70" s="105"/>
      <c r="H70" s="105"/>
      <c r="I70" s="105"/>
      <c r="J70" s="105"/>
      <c r="K70" s="105"/>
      <c r="L70" s="105"/>
      <c r="M70" s="109"/>
    </row>
    <row r="71" spans="2:13" s="104" customFormat="1" hidden="1" x14ac:dyDescent="0.2">
      <c r="B71" s="105"/>
      <c r="C71" s="99"/>
      <c r="D71" s="105"/>
      <c r="E71" s="105"/>
      <c r="F71" s="105"/>
      <c r="G71" s="105"/>
      <c r="H71" s="105"/>
      <c r="I71" s="105"/>
      <c r="J71" s="105"/>
      <c r="K71" s="105"/>
      <c r="L71" s="105"/>
      <c r="M71" s="109"/>
    </row>
    <row r="72" spans="2:13" s="104" customFormat="1" hidden="1" x14ac:dyDescent="0.2">
      <c r="B72" s="105"/>
      <c r="C72" s="99"/>
      <c r="D72" s="105"/>
      <c r="E72" s="105"/>
      <c r="F72" s="105"/>
      <c r="G72" s="105"/>
      <c r="H72" s="105"/>
      <c r="I72" s="105"/>
      <c r="J72" s="105"/>
      <c r="K72" s="105"/>
      <c r="L72" s="105"/>
      <c r="M72" s="109"/>
    </row>
    <row r="73" spans="2:13" s="104" customFormat="1" hidden="1" x14ac:dyDescent="0.2">
      <c r="B73" s="105"/>
      <c r="C73" s="99"/>
      <c r="D73" s="105"/>
      <c r="E73" s="105"/>
      <c r="F73" s="105"/>
      <c r="G73" s="105"/>
      <c r="H73" s="105"/>
      <c r="I73" s="105"/>
      <c r="J73" s="105"/>
      <c r="K73" s="105"/>
      <c r="L73" s="105"/>
      <c r="M73" s="109"/>
    </row>
    <row r="74" spans="2:13" s="104" customFormat="1" hidden="1" x14ac:dyDescent="0.2">
      <c r="B74" s="105"/>
      <c r="C74" s="99"/>
      <c r="D74" s="105"/>
      <c r="E74" s="105"/>
      <c r="F74" s="105"/>
      <c r="G74" s="105"/>
      <c r="H74" s="105"/>
      <c r="I74" s="105"/>
      <c r="J74" s="105"/>
      <c r="K74" s="105"/>
      <c r="L74" s="105"/>
      <c r="M74" s="109"/>
    </row>
    <row r="75" spans="2:13" s="104" customFormat="1" hidden="1" x14ac:dyDescent="0.2">
      <c r="B75" s="105"/>
      <c r="C75" s="99"/>
      <c r="D75" s="105"/>
      <c r="E75" s="105"/>
      <c r="F75" s="105"/>
      <c r="G75" s="105"/>
      <c r="H75" s="105"/>
      <c r="I75" s="105"/>
      <c r="J75" s="105"/>
      <c r="K75" s="105"/>
      <c r="L75" s="105"/>
      <c r="M75" s="109"/>
    </row>
    <row r="76" spans="2:13" s="104" customFormat="1" hidden="1" x14ac:dyDescent="0.2">
      <c r="B76" s="105"/>
      <c r="C76" s="99"/>
      <c r="D76" s="105"/>
      <c r="E76" s="105"/>
      <c r="F76" s="105"/>
      <c r="G76" s="105"/>
      <c r="H76" s="105"/>
      <c r="I76" s="105"/>
      <c r="J76" s="105"/>
      <c r="K76" s="105"/>
      <c r="L76" s="105"/>
      <c r="M76" s="109"/>
    </row>
    <row r="77" spans="2:13" s="104" customFormat="1" hidden="1" x14ac:dyDescent="0.2">
      <c r="B77" s="105"/>
      <c r="C77" s="99"/>
      <c r="D77" s="105"/>
      <c r="E77" s="105"/>
      <c r="F77" s="105"/>
      <c r="G77" s="105"/>
      <c r="H77" s="105"/>
      <c r="I77" s="105"/>
      <c r="J77" s="105"/>
      <c r="K77" s="105"/>
      <c r="L77" s="105"/>
      <c r="M77" s="109"/>
    </row>
    <row r="78" spans="2:13" s="104" customFormat="1" hidden="1" x14ac:dyDescent="0.2">
      <c r="B78" s="105"/>
      <c r="C78" s="99"/>
      <c r="D78" s="105"/>
      <c r="E78" s="105"/>
      <c r="F78" s="105"/>
      <c r="G78" s="105"/>
      <c r="H78" s="105"/>
      <c r="I78" s="105"/>
      <c r="J78" s="105"/>
      <c r="K78" s="105"/>
      <c r="L78" s="105"/>
      <c r="M78" s="109"/>
    </row>
    <row r="79" spans="2:13" s="104" customFormat="1" hidden="1" x14ac:dyDescent="0.2">
      <c r="B79" s="105"/>
      <c r="C79" s="99"/>
      <c r="D79" s="105"/>
      <c r="E79" s="105"/>
      <c r="F79" s="105"/>
      <c r="G79" s="105"/>
      <c r="H79" s="105"/>
      <c r="I79" s="105"/>
      <c r="J79" s="105"/>
      <c r="K79" s="105"/>
      <c r="L79" s="105"/>
      <c r="M79" s="109"/>
    </row>
    <row r="80" spans="2:13" s="104" customFormat="1" hidden="1" x14ac:dyDescent="0.2">
      <c r="B80" s="105"/>
      <c r="C80" s="99"/>
      <c r="D80" s="105"/>
      <c r="E80" s="105"/>
      <c r="F80" s="105"/>
      <c r="G80" s="105"/>
      <c r="H80" s="105"/>
      <c r="I80" s="105"/>
      <c r="J80" s="105"/>
      <c r="K80" s="105"/>
      <c r="L80" s="105"/>
      <c r="M80" s="109"/>
    </row>
    <row r="81" spans="2:13" s="104" customFormat="1" hidden="1" x14ac:dyDescent="0.2">
      <c r="B81" s="105"/>
      <c r="C81" s="99"/>
      <c r="D81" s="105"/>
      <c r="E81" s="105"/>
      <c r="F81" s="105"/>
      <c r="G81" s="105"/>
      <c r="H81" s="105"/>
      <c r="I81" s="105"/>
      <c r="J81" s="105"/>
      <c r="K81" s="105"/>
      <c r="L81" s="105"/>
      <c r="M81" s="109"/>
    </row>
    <row r="82" spans="2:13" s="104" customFormat="1" hidden="1" x14ac:dyDescent="0.2">
      <c r="B82" s="105"/>
      <c r="C82" s="99"/>
      <c r="D82" s="105"/>
      <c r="E82" s="105"/>
      <c r="F82" s="105"/>
      <c r="G82" s="105"/>
      <c r="H82" s="105"/>
      <c r="I82" s="105"/>
      <c r="J82" s="105"/>
      <c r="K82" s="105"/>
      <c r="L82" s="105"/>
      <c r="M82" s="109"/>
    </row>
    <row r="83" spans="2:13" s="104" customFormat="1" hidden="1" x14ac:dyDescent="0.2">
      <c r="B83" s="105"/>
      <c r="C83" s="99"/>
      <c r="D83" s="105"/>
      <c r="E83" s="105"/>
      <c r="F83" s="105"/>
      <c r="G83" s="105"/>
      <c r="H83" s="105"/>
      <c r="I83" s="105"/>
      <c r="J83" s="105"/>
      <c r="K83" s="105"/>
      <c r="L83" s="105"/>
      <c r="M83" s="109"/>
    </row>
    <row r="84" spans="2:13" s="104" customFormat="1" hidden="1" x14ac:dyDescent="0.2">
      <c r="B84" s="105"/>
      <c r="C84" s="99"/>
      <c r="D84" s="105"/>
      <c r="E84" s="105"/>
      <c r="F84" s="105"/>
      <c r="G84" s="105"/>
      <c r="H84" s="105"/>
      <c r="I84" s="105"/>
      <c r="J84" s="105"/>
      <c r="K84" s="105"/>
      <c r="L84" s="105"/>
      <c r="M84" s="109"/>
    </row>
    <row r="85" spans="2:13" s="104" customFormat="1" hidden="1" x14ac:dyDescent="0.2">
      <c r="B85" s="105"/>
      <c r="C85" s="99"/>
      <c r="D85" s="105"/>
      <c r="E85" s="105"/>
      <c r="F85" s="105"/>
      <c r="G85" s="105"/>
      <c r="H85" s="105"/>
      <c r="I85" s="105"/>
      <c r="J85" s="105"/>
      <c r="K85" s="105"/>
      <c r="L85" s="105"/>
      <c r="M85" s="109"/>
    </row>
    <row r="86" spans="2:13" s="104" customFormat="1" hidden="1" x14ac:dyDescent="0.2">
      <c r="B86" s="105"/>
      <c r="C86" s="99"/>
      <c r="D86" s="105"/>
      <c r="E86" s="105"/>
      <c r="F86" s="105"/>
      <c r="G86" s="105"/>
      <c r="H86" s="105"/>
      <c r="I86" s="105"/>
      <c r="J86" s="105"/>
      <c r="K86" s="105"/>
      <c r="L86" s="105"/>
      <c r="M86" s="109"/>
    </row>
    <row r="87" spans="2:13" s="104" customFormat="1" hidden="1" x14ac:dyDescent="0.2">
      <c r="B87" s="105"/>
      <c r="C87" s="99"/>
      <c r="D87" s="105"/>
      <c r="E87" s="105"/>
      <c r="F87" s="105"/>
      <c r="G87" s="105"/>
      <c r="H87" s="105"/>
      <c r="I87" s="105"/>
      <c r="J87" s="105"/>
      <c r="K87" s="105"/>
      <c r="L87" s="105"/>
      <c r="M87" s="109"/>
    </row>
    <row r="88" spans="2:13" s="104" customFormat="1" hidden="1" x14ac:dyDescent="0.2">
      <c r="B88" s="105"/>
      <c r="C88" s="99"/>
      <c r="D88" s="105"/>
      <c r="E88" s="105"/>
      <c r="F88" s="105"/>
      <c r="G88" s="105"/>
      <c r="H88" s="105"/>
      <c r="I88" s="105"/>
      <c r="J88" s="105"/>
      <c r="K88" s="105"/>
      <c r="L88" s="105"/>
      <c r="M88" s="109"/>
    </row>
    <row r="89" spans="2:13" s="104" customFormat="1" hidden="1" x14ac:dyDescent="0.2">
      <c r="B89" s="105"/>
      <c r="C89" s="99"/>
      <c r="D89" s="105"/>
      <c r="E89" s="105"/>
      <c r="F89" s="105"/>
      <c r="G89" s="105"/>
      <c r="H89" s="105"/>
      <c r="I89" s="105"/>
      <c r="J89" s="105"/>
      <c r="K89" s="105"/>
      <c r="L89" s="105"/>
      <c r="M89" s="109"/>
    </row>
    <row r="90" spans="2:13" s="104" customFormat="1" hidden="1" x14ac:dyDescent="0.2">
      <c r="B90" s="105"/>
      <c r="C90" s="99"/>
      <c r="D90" s="105"/>
      <c r="E90" s="105"/>
      <c r="F90" s="105"/>
      <c r="G90" s="105"/>
      <c r="H90" s="105"/>
      <c r="I90" s="105"/>
      <c r="J90" s="105"/>
      <c r="K90" s="105"/>
      <c r="L90" s="105"/>
      <c r="M90" s="109"/>
    </row>
    <row r="91" spans="2:13" s="104" customFormat="1" hidden="1" x14ac:dyDescent="0.2">
      <c r="B91" s="105"/>
      <c r="C91" s="99"/>
      <c r="D91" s="105"/>
      <c r="E91" s="105"/>
      <c r="F91" s="105"/>
      <c r="G91" s="105"/>
      <c r="H91" s="105"/>
      <c r="I91" s="105"/>
      <c r="J91" s="105"/>
      <c r="K91" s="105"/>
      <c r="L91" s="105"/>
      <c r="M91" s="109"/>
    </row>
    <row r="92" spans="2:13" s="104" customFormat="1" hidden="1" x14ac:dyDescent="0.2">
      <c r="B92" s="105"/>
      <c r="C92" s="99"/>
      <c r="D92" s="105"/>
      <c r="E92" s="105"/>
      <c r="F92" s="105"/>
      <c r="G92" s="105"/>
      <c r="H92" s="105"/>
      <c r="I92" s="105"/>
      <c r="J92" s="105"/>
      <c r="K92" s="105"/>
      <c r="L92" s="105"/>
      <c r="M92" s="109"/>
    </row>
    <row r="93" spans="2:13" s="104" customFormat="1" hidden="1" x14ac:dyDescent="0.2">
      <c r="B93" s="105"/>
      <c r="C93" s="99"/>
      <c r="D93" s="105"/>
      <c r="E93" s="105"/>
      <c r="F93" s="105"/>
      <c r="G93" s="105"/>
      <c r="H93" s="105"/>
      <c r="I93" s="105"/>
      <c r="J93" s="105"/>
      <c r="K93" s="105"/>
      <c r="L93" s="105"/>
      <c r="M93" s="109"/>
    </row>
    <row r="94" spans="2:13" s="104" customFormat="1" hidden="1" x14ac:dyDescent="0.2">
      <c r="B94" s="105"/>
      <c r="C94" s="99"/>
      <c r="D94" s="105"/>
      <c r="E94" s="105"/>
      <c r="F94" s="105"/>
      <c r="G94" s="105"/>
      <c r="H94" s="105"/>
      <c r="I94" s="105"/>
      <c r="J94" s="105"/>
      <c r="K94" s="105"/>
      <c r="L94" s="105"/>
      <c r="M94" s="109"/>
    </row>
    <row r="95" spans="2:13" s="104" customFormat="1" hidden="1" x14ac:dyDescent="0.2">
      <c r="B95" s="105"/>
      <c r="C95" s="99"/>
      <c r="D95" s="105"/>
      <c r="E95" s="105"/>
      <c r="F95" s="105"/>
      <c r="G95" s="105"/>
      <c r="H95" s="105"/>
      <c r="I95" s="105"/>
      <c r="J95" s="105"/>
      <c r="K95" s="105"/>
      <c r="L95" s="105"/>
      <c r="M95" s="109"/>
    </row>
    <row r="96" spans="2:13" s="104" customFormat="1" hidden="1" x14ac:dyDescent="0.2">
      <c r="B96" s="105"/>
      <c r="C96" s="99"/>
      <c r="D96" s="105"/>
      <c r="E96" s="105"/>
      <c r="F96" s="105"/>
      <c r="G96" s="105"/>
      <c r="H96" s="105"/>
      <c r="I96" s="105"/>
      <c r="J96" s="105"/>
      <c r="K96" s="105"/>
      <c r="L96" s="105"/>
      <c r="M96" s="109"/>
    </row>
    <row r="97" spans="2:13" s="104" customFormat="1" hidden="1" x14ac:dyDescent="0.2">
      <c r="B97" s="105"/>
      <c r="C97" s="99"/>
      <c r="D97" s="105"/>
      <c r="E97" s="105"/>
      <c r="F97" s="105"/>
      <c r="G97" s="105"/>
      <c r="H97" s="105"/>
      <c r="I97" s="105"/>
      <c r="J97" s="105"/>
      <c r="K97" s="105"/>
      <c r="L97" s="105"/>
      <c r="M97" s="109"/>
    </row>
    <row r="98" spans="2:13" s="104" customFormat="1" hidden="1" x14ac:dyDescent="0.2">
      <c r="B98" s="105"/>
      <c r="C98" s="99"/>
      <c r="D98" s="105"/>
      <c r="E98" s="105"/>
      <c r="F98" s="105"/>
      <c r="G98" s="105"/>
      <c r="H98" s="105"/>
      <c r="I98" s="105"/>
      <c r="J98" s="105"/>
      <c r="K98" s="105"/>
      <c r="L98" s="105"/>
      <c r="M98" s="109"/>
    </row>
    <row r="99" spans="2:13" s="104" customFormat="1" hidden="1" x14ac:dyDescent="0.2">
      <c r="B99" s="105"/>
      <c r="C99" s="99"/>
      <c r="D99" s="105"/>
      <c r="E99" s="105"/>
      <c r="F99" s="105"/>
      <c r="G99" s="105"/>
      <c r="H99" s="105"/>
      <c r="I99" s="105"/>
      <c r="J99" s="105"/>
      <c r="K99" s="105"/>
      <c r="L99" s="105"/>
      <c r="M99" s="109"/>
    </row>
    <row r="100" spans="2:13" s="104" customFormat="1" hidden="1" x14ac:dyDescent="0.2">
      <c r="B100" s="105"/>
      <c r="C100" s="99"/>
      <c r="D100" s="105"/>
      <c r="E100" s="105"/>
      <c r="F100" s="105"/>
      <c r="G100" s="105"/>
      <c r="H100" s="105"/>
      <c r="I100" s="105"/>
      <c r="J100" s="105"/>
      <c r="K100" s="105"/>
      <c r="L100" s="105"/>
      <c r="M100" s="109"/>
    </row>
    <row r="101" spans="2:13" s="104" customFormat="1" hidden="1" x14ac:dyDescent="0.2">
      <c r="B101" s="105"/>
      <c r="C101" s="99"/>
      <c r="D101" s="105"/>
      <c r="E101" s="105"/>
      <c r="F101" s="105"/>
      <c r="G101" s="105"/>
      <c r="H101" s="105"/>
      <c r="I101" s="105"/>
      <c r="J101" s="105"/>
      <c r="K101" s="105"/>
      <c r="L101" s="105"/>
      <c r="M101" s="109"/>
    </row>
    <row r="102" spans="2:13" s="104" customFormat="1" hidden="1" x14ac:dyDescent="0.2">
      <c r="B102" s="105"/>
      <c r="C102" s="99"/>
      <c r="D102" s="105"/>
      <c r="E102" s="105"/>
      <c r="F102" s="105"/>
      <c r="G102" s="105"/>
      <c r="H102" s="105"/>
      <c r="I102" s="105"/>
      <c r="J102" s="105"/>
      <c r="K102" s="105"/>
      <c r="L102" s="105"/>
      <c r="M102" s="109"/>
    </row>
    <row r="103" spans="2:13" s="104" customFormat="1" hidden="1" x14ac:dyDescent="0.2">
      <c r="B103" s="105"/>
      <c r="C103" s="99"/>
      <c r="D103" s="105"/>
      <c r="E103" s="105"/>
      <c r="F103" s="105"/>
      <c r="G103" s="105"/>
      <c r="H103" s="105"/>
      <c r="I103" s="105"/>
      <c r="J103" s="105"/>
      <c r="K103" s="105"/>
      <c r="L103" s="105"/>
      <c r="M103" s="109"/>
    </row>
    <row r="104" spans="2:13" s="104" customFormat="1" hidden="1" x14ac:dyDescent="0.2">
      <c r="B104" s="105"/>
      <c r="C104" s="99"/>
      <c r="D104" s="105"/>
      <c r="E104" s="105"/>
      <c r="F104" s="105"/>
      <c r="G104" s="105"/>
      <c r="H104" s="105"/>
      <c r="I104" s="105"/>
      <c r="J104" s="105"/>
      <c r="K104" s="105"/>
      <c r="L104" s="105"/>
      <c r="M104" s="109"/>
    </row>
    <row r="105" spans="2:13" s="104" customFormat="1" hidden="1" x14ac:dyDescent="0.2">
      <c r="B105" s="105"/>
      <c r="C105" s="99"/>
      <c r="D105" s="105"/>
      <c r="E105" s="105"/>
      <c r="F105" s="105"/>
      <c r="G105" s="105"/>
      <c r="H105" s="105"/>
      <c r="I105" s="105"/>
      <c r="J105" s="105"/>
      <c r="K105" s="105"/>
      <c r="L105" s="105"/>
      <c r="M105" s="109"/>
    </row>
    <row r="106" spans="2:13" s="104" customFormat="1" hidden="1" x14ac:dyDescent="0.2">
      <c r="B106" s="105"/>
      <c r="C106" s="99"/>
      <c r="D106" s="105"/>
      <c r="E106" s="105"/>
      <c r="F106" s="105"/>
      <c r="G106" s="105"/>
      <c r="H106" s="105"/>
      <c r="I106" s="105"/>
      <c r="J106" s="105"/>
      <c r="K106" s="105"/>
      <c r="L106" s="105"/>
      <c r="M106" s="109"/>
    </row>
    <row r="107" spans="2:13" s="104" customFormat="1" hidden="1" x14ac:dyDescent="0.2">
      <c r="B107" s="105"/>
      <c r="C107" s="99"/>
      <c r="D107" s="105"/>
      <c r="E107" s="105"/>
      <c r="F107" s="105"/>
      <c r="G107" s="105"/>
      <c r="H107" s="105"/>
      <c r="I107" s="105"/>
      <c r="J107" s="105"/>
      <c r="K107" s="105"/>
      <c r="L107" s="105"/>
      <c r="M107" s="109"/>
    </row>
    <row r="108" spans="2:13" s="104" customFormat="1" hidden="1" x14ac:dyDescent="0.2">
      <c r="B108" s="105"/>
      <c r="C108" s="99"/>
      <c r="D108" s="105"/>
      <c r="E108" s="105"/>
      <c r="F108" s="105"/>
      <c r="G108" s="105"/>
      <c r="H108" s="105"/>
      <c r="I108" s="105"/>
      <c r="J108" s="105"/>
      <c r="K108" s="105"/>
      <c r="L108" s="105"/>
      <c r="M108" s="109"/>
    </row>
    <row r="109" spans="2:13" s="104" customFormat="1" hidden="1" x14ac:dyDescent="0.2">
      <c r="B109" s="105"/>
      <c r="C109" s="99"/>
      <c r="D109" s="105"/>
      <c r="E109" s="105"/>
      <c r="F109" s="105"/>
      <c r="G109" s="105"/>
      <c r="H109" s="105"/>
      <c r="I109" s="105"/>
      <c r="J109" s="105"/>
      <c r="K109" s="105"/>
      <c r="L109" s="105"/>
      <c r="M109" s="109"/>
    </row>
    <row r="110" spans="2:13" s="104" customFormat="1" hidden="1" x14ac:dyDescent="0.2">
      <c r="B110" s="105"/>
      <c r="C110" s="99"/>
      <c r="D110" s="105"/>
      <c r="E110" s="105"/>
      <c r="F110" s="105"/>
      <c r="G110" s="105"/>
      <c r="H110" s="105"/>
      <c r="I110" s="105"/>
      <c r="J110" s="105"/>
      <c r="K110" s="105"/>
      <c r="L110" s="105"/>
      <c r="M110" s="109"/>
    </row>
    <row r="111" spans="2:13" s="104" customFormat="1" hidden="1" x14ac:dyDescent="0.2">
      <c r="B111" s="105"/>
      <c r="C111" s="99"/>
      <c r="D111" s="105"/>
      <c r="E111" s="105"/>
      <c r="F111" s="105"/>
      <c r="G111" s="105"/>
      <c r="H111" s="105"/>
      <c r="I111" s="105"/>
      <c r="J111" s="105"/>
      <c r="K111" s="105"/>
      <c r="L111" s="105"/>
      <c r="M111" s="109"/>
    </row>
    <row r="112" spans="2:13" s="104" customFormat="1" hidden="1" x14ac:dyDescent="0.2">
      <c r="B112" s="105"/>
      <c r="C112" s="99"/>
      <c r="D112" s="105"/>
      <c r="E112" s="105"/>
      <c r="F112" s="105"/>
      <c r="G112" s="105"/>
      <c r="H112" s="105"/>
      <c r="I112" s="105"/>
      <c r="J112" s="105"/>
      <c r="K112" s="105"/>
      <c r="L112" s="105"/>
      <c r="M112" s="109"/>
    </row>
    <row r="113" spans="2:13" s="104" customFormat="1" hidden="1" x14ac:dyDescent="0.2">
      <c r="B113" s="105"/>
      <c r="C113" s="99"/>
      <c r="D113" s="105"/>
      <c r="E113" s="105"/>
      <c r="F113" s="105"/>
      <c r="G113" s="105"/>
      <c r="H113" s="105"/>
      <c r="I113" s="105"/>
      <c r="J113" s="105"/>
      <c r="K113" s="105"/>
      <c r="L113" s="105"/>
      <c r="M113" s="109"/>
    </row>
    <row r="114" spans="2:13" s="104" customFormat="1" hidden="1" x14ac:dyDescent="0.2">
      <c r="B114" s="105"/>
      <c r="C114" s="99"/>
      <c r="D114" s="105"/>
      <c r="E114" s="105"/>
      <c r="F114" s="105"/>
      <c r="G114" s="105"/>
      <c r="H114" s="105"/>
      <c r="I114" s="105"/>
      <c r="J114" s="105"/>
      <c r="K114" s="105"/>
      <c r="L114" s="105"/>
      <c r="M114" s="109"/>
    </row>
    <row r="115" spans="2:13" s="104" customFormat="1" hidden="1" x14ac:dyDescent="0.2">
      <c r="B115" s="105"/>
      <c r="C115" s="99"/>
      <c r="D115" s="105"/>
      <c r="E115" s="105"/>
      <c r="F115" s="105"/>
      <c r="G115" s="105"/>
      <c r="H115" s="105"/>
      <c r="I115" s="105"/>
      <c r="J115" s="105"/>
      <c r="K115" s="105"/>
      <c r="L115" s="105"/>
      <c r="M115" s="109"/>
    </row>
    <row r="116" spans="2:13" s="104" customFormat="1" hidden="1" x14ac:dyDescent="0.2">
      <c r="B116" s="105"/>
      <c r="C116" s="99"/>
      <c r="D116" s="105"/>
      <c r="E116" s="105"/>
      <c r="F116" s="105"/>
      <c r="G116" s="105"/>
      <c r="H116" s="105"/>
      <c r="I116" s="105"/>
      <c r="J116" s="105"/>
      <c r="K116" s="105"/>
      <c r="L116" s="105"/>
      <c r="M116" s="109"/>
    </row>
    <row r="117" spans="2:13" s="104" customFormat="1" hidden="1" x14ac:dyDescent="0.2">
      <c r="B117" s="105"/>
      <c r="C117" s="99"/>
      <c r="D117" s="105"/>
      <c r="E117" s="105"/>
      <c r="F117" s="105"/>
      <c r="G117" s="105"/>
      <c r="H117" s="105"/>
      <c r="I117" s="105"/>
      <c r="J117" s="105"/>
      <c r="K117" s="105"/>
      <c r="L117" s="105"/>
      <c r="M117" s="109"/>
    </row>
    <row r="118" spans="2:13" s="104" customFormat="1" hidden="1" x14ac:dyDescent="0.2">
      <c r="B118" s="105"/>
      <c r="C118" s="99"/>
      <c r="D118" s="105"/>
      <c r="E118" s="105"/>
      <c r="F118" s="105"/>
      <c r="G118" s="105"/>
      <c r="H118" s="105"/>
      <c r="I118" s="105"/>
      <c r="J118" s="105"/>
      <c r="K118" s="105"/>
      <c r="L118" s="105"/>
      <c r="M118" s="109"/>
    </row>
    <row r="119" spans="2:13" s="104" customFormat="1" hidden="1" x14ac:dyDescent="0.2">
      <c r="B119" s="105"/>
      <c r="C119" s="99"/>
      <c r="D119" s="141"/>
      <c r="E119" s="141"/>
      <c r="F119" s="141"/>
      <c r="G119" s="141"/>
      <c r="H119" s="105"/>
      <c r="I119" s="105"/>
      <c r="J119" s="105"/>
      <c r="K119" s="105"/>
      <c r="L119" s="105"/>
      <c r="M119" s="109"/>
    </row>
    <row r="120" spans="2:13" s="104" customFormat="1" hidden="1" x14ac:dyDescent="0.2">
      <c r="B120" s="105"/>
      <c r="C120" s="99"/>
      <c r="D120" s="141"/>
      <c r="E120" s="141"/>
      <c r="F120" s="141"/>
      <c r="G120" s="141"/>
      <c r="H120" s="105"/>
      <c r="I120" s="105"/>
      <c r="J120" s="105"/>
      <c r="K120" s="105"/>
      <c r="L120" s="105"/>
      <c r="M120" s="109"/>
    </row>
    <row r="121" spans="2:13" s="104" customFormat="1" hidden="1" x14ac:dyDescent="0.2">
      <c r="B121" s="105"/>
      <c r="C121" s="99"/>
      <c r="D121" s="141"/>
      <c r="E121" s="141"/>
      <c r="F121" s="141"/>
      <c r="G121" s="141"/>
      <c r="H121" s="105"/>
      <c r="I121" s="105"/>
      <c r="J121" s="105"/>
      <c r="K121" s="105"/>
      <c r="L121" s="105"/>
      <c r="M121" s="109"/>
    </row>
    <row r="122" spans="2:13" s="104" customFormat="1" hidden="1" x14ac:dyDescent="0.2">
      <c r="B122" s="105"/>
      <c r="C122" s="99"/>
      <c r="D122" s="141"/>
      <c r="E122" s="141"/>
      <c r="F122" s="141"/>
      <c r="G122" s="141"/>
      <c r="H122" s="105"/>
      <c r="I122" s="105"/>
      <c r="J122" s="105"/>
      <c r="K122" s="105"/>
      <c r="L122" s="105"/>
      <c r="M122" s="109"/>
    </row>
    <row r="123" spans="2:13" s="104" customFormat="1" hidden="1" x14ac:dyDescent="0.2">
      <c r="B123" s="105"/>
      <c r="C123" s="99"/>
      <c r="D123" s="141"/>
      <c r="E123" s="141"/>
      <c r="F123" s="141"/>
      <c r="G123" s="141"/>
      <c r="H123" s="105"/>
      <c r="I123" s="105"/>
      <c r="J123" s="105"/>
      <c r="K123" s="105"/>
      <c r="L123" s="105"/>
      <c r="M123" s="109"/>
    </row>
    <row r="124" spans="2:13" s="104" customFormat="1" hidden="1" x14ac:dyDescent="0.2">
      <c r="B124" s="105"/>
      <c r="C124" s="99"/>
      <c r="D124" s="141"/>
      <c r="E124" s="141"/>
      <c r="F124" s="141"/>
      <c r="G124" s="141"/>
      <c r="H124" s="105"/>
      <c r="I124" s="105"/>
      <c r="J124" s="105"/>
      <c r="K124" s="105"/>
      <c r="L124" s="105"/>
      <c r="M124" s="109"/>
    </row>
    <row r="125" spans="2:13" s="104" customFormat="1" hidden="1" x14ac:dyDescent="0.2">
      <c r="B125" s="105"/>
      <c r="C125" s="99"/>
      <c r="D125" s="141"/>
      <c r="E125" s="141"/>
      <c r="F125" s="141"/>
      <c r="G125" s="141"/>
      <c r="H125" s="105"/>
      <c r="I125" s="105"/>
      <c r="J125" s="105"/>
      <c r="K125" s="105"/>
      <c r="L125" s="105"/>
      <c r="M125" s="109"/>
    </row>
    <row r="126" spans="2:13" s="104" customFormat="1" hidden="1" x14ac:dyDescent="0.2">
      <c r="B126" s="105"/>
      <c r="C126" s="99"/>
      <c r="D126" s="141"/>
      <c r="E126" s="141"/>
      <c r="F126" s="141"/>
      <c r="G126" s="141"/>
      <c r="H126" s="105"/>
      <c r="I126" s="105"/>
      <c r="J126" s="105"/>
      <c r="K126" s="105"/>
      <c r="L126" s="105"/>
      <c r="M126" s="109"/>
    </row>
    <row r="127" spans="2:13" s="104" customFormat="1" hidden="1" x14ac:dyDescent="0.2">
      <c r="B127" s="105"/>
      <c r="C127" s="99"/>
      <c r="D127" s="141"/>
      <c r="E127" s="141"/>
      <c r="F127" s="141"/>
      <c r="G127" s="141"/>
      <c r="H127" s="105"/>
      <c r="I127" s="105"/>
      <c r="J127" s="105"/>
      <c r="K127" s="105"/>
      <c r="L127" s="105"/>
      <c r="M127" s="109"/>
    </row>
    <row r="128" spans="2:13" s="104" customFormat="1" hidden="1" x14ac:dyDescent="0.2">
      <c r="B128" s="105"/>
      <c r="C128" s="99"/>
      <c r="D128" s="141"/>
      <c r="E128" s="141"/>
      <c r="F128" s="141"/>
      <c r="G128" s="141"/>
      <c r="H128" s="105"/>
      <c r="I128" s="105"/>
      <c r="J128" s="105"/>
      <c r="K128" s="105"/>
      <c r="L128" s="105"/>
      <c r="M128" s="109"/>
    </row>
    <row r="129" spans="2:13" s="104" customFormat="1" hidden="1" x14ac:dyDescent="0.2">
      <c r="B129" s="105"/>
      <c r="C129" s="99"/>
      <c r="D129" s="142"/>
      <c r="E129" s="142"/>
      <c r="F129" s="142"/>
      <c r="G129" s="142"/>
      <c r="H129" s="105"/>
      <c r="I129" s="105"/>
      <c r="J129" s="105"/>
      <c r="K129" s="105"/>
      <c r="L129" s="105"/>
      <c r="M129" s="109"/>
    </row>
    <row r="130" spans="2:13" s="104" customFormat="1" hidden="1" x14ac:dyDescent="0.2">
      <c r="B130" s="105"/>
      <c r="C130" s="99"/>
      <c r="D130" s="105"/>
      <c r="E130" s="105"/>
      <c r="F130" s="105"/>
      <c r="G130" s="105"/>
      <c r="H130" s="105"/>
      <c r="I130" s="105"/>
      <c r="J130" s="105"/>
      <c r="K130" s="105"/>
      <c r="L130" s="105"/>
      <c r="M130" s="109"/>
    </row>
    <row r="131" spans="2:13" s="104" customFormat="1" hidden="1" x14ac:dyDescent="0.2">
      <c r="B131" s="105"/>
      <c r="C131" s="99"/>
      <c r="D131" s="105"/>
      <c r="E131" s="105"/>
      <c r="F131" s="105"/>
      <c r="G131" s="105"/>
      <c r="H131" s="105"/>
      <c r="I131" s="105"/>
      <c r="J131" s="105"/>
      <c r="K131" s="105"/>
      <c r="L131" s="105"/>
      <c r="M131" s="109"/>
    </row>
    <row r="132" spans="2:13" s="104" customFormat="1" hidden="1" x14ac:dyDescent="0.2">
      <c r="B132" s="105"/>
      <c r="C132" s="99"/>
      <c r="D132" s="105"/>
      <c r="E132" s="105"/>
      <c r="F132" s="105"/>
      <c r="G132" s="105"/>
      <c r="H132" s="105"/>
      <c r="I132" s="105"/>
      <c r="J132" s="105"/>
      <c r="K132" s="105"/>
      <c r="L132" s="105"/>
      <c r="M132" s="109"/>
    </row>
    <row r="133" spans="2:13" s="104" customFormat="1" hidden="1" x14ac:dyDescent="0.2">
      <c r="B133" s="105"/>
      <c r="C133" s="99"/>
      <c r="D133" s="105"/>
      <c r="E133" s="105"/>
      <c r="F133" s="105"/>
      <c r="G133" s="105"/>
      <c r="H133" s="105"/>
      <c r="I133" s="105"/>
      <c r="J133" s="105"/>
      <c r="K133" s="105"/>
      <c r="L133" s="105"/>
      <c r="M133" s="109"/>
    </row>
    <row r="134" spans="2:13" s="104" customFormat="1" hidden="1" x14ac:dyDescent="0.2">
      <c r="B134" s="105"/>
      <c r="C134" s="99"/>
      <c r="D134" s="105"/>
      <c r="E134" s="105"/>
      <c r="F134" s="105"/>
      <c r="G134" s="105"/>
      <c r="H134" s="105"/>
      <c r="I134" s="105"/>
      <c r="J134" s="105"/>
      <c r="K134" s="105"/>
      <c r="L134" s="105"/>
      <c r="M134" s="109"/>
    </row>
    <row r="135" spans="2:13" s="104" customFormat="1" hidden="1" x14ac:dyDescent="0.2">
      <c r="B135" s="105"/>
      <c r="C135" s="99"/>
      <c r="D135" s="105"/>
      <c r="E135" s="105"/>
      <c r="F135" s="105"/>
      <c r="G135" s="105"/>
      <c r="H135" s="105"/>
      <c r="I135" s="105"/>
      <c r="J135" s="105"/>
      <c r="K135" s="105"/>
      <c r="L135" s="105"/>
      <c r="M135" s="109"/>
    </row>
    <row r="136" spans="2:13" s="104" customFormat="1" hidden="1" x14ac:dyDescent="0.2">
      <c r="B136" s="105"/>
      <c r="C136" s="99"/>
      <c r="D136" s="105"/>
      <c r="E136" s="105"/>
      <c r="F136" s="105"/>
      <c r="G136" s="105"/>
      <c r="H136" s="105"/>
      <c r="I136" s="105"/>
      <c r="J136" s="105"/>
      <c r="K136" s="105"/>
      <c r="L136" s="105"/>
      <c r="M136" s="109"/>
    </row>
    <row r="137" spans="2:13" s="104" customFormat="1" hidden="1" x14ac:dyDescent="0.2">
      <c r="B137" s="105"/>
      <c r="C137" s="99"/>
      <c r="D137" s="105"/>
      <c r="E137" s="105"/>
      <c r="F137" s="105"/>
      <c r="G137" s="105"/>
      <c r="H137" s="105"/>
      <c r="I137" s="105"/>
      <c r="J137" s="105"/>
      <c r="K137" s="105"/>
      <c r="L137" s="105"/>
      <c r="M137" s="109"/>
    </row>
    <row r="138" spans="2:13" s="104" customFormat="1" hidden="1" x14ac:dyDescent="0.2">
      <c r="B138" s="105"/>
      <c r="C138" s="99"/>
      <c r="D138" s="105"/>
      <c r="E138" s="105"/>
      <c r="F138" s="105"/>
      <c r="G138" s="105"/>
      <c r="H138" s="105"/>
      <c r="I138" s="105"/>
      <c r="J138" s="105"/>
      <c r="K138" s="105"/>
      <c r="L138" s="105"/>
      <c r="M138" s="109"/>
    </row>
    <row r="139" spans="2:13" s="104" customFormat="1" hidden="1" x14ac:dyDescent="0.2">
      <c r="B139" s="105"/>
      <c r="C139" s="99"/>
      <c r="D139" s="105"/>
      <c r="E139" s="105"/>
      <c r="F139" s="105"/>
      <c r="G139" s="105"/>
      <c r="H139" s="105"/>
      <c r="I139" s="105"/>
      <c r="J139" s="105"/>
      <c r="K139" s="105"/>
      <c r="L139" s="105"/>
      <c r="M139" s="109"/>
    </row>
    <row r="140" spans="2:13" s="104" customFormat="1" hidden="1" x14ac:dyDescent="0.2">
      <c r="B140" s="105"/>
      <c r="C140" s="99"/>
      <c r="D140" s="105"/>
      <c r="E140" s="105"/>
      <c r="F140" s="105"/>
      <c r="G140" s="105"/>
      <c r="H140" s="105"/>
      <c r="I140" s="105"/>
      <c r="J140" s="105"/>
      <c r="K140" s="105"/>
      <c r="L140" s="105"/>
      <c r="M140" s="109"/>
    </row>
    <row r="141" spans="2:13" s="104" customFormat="1" hidden="1" x14ac:dyDescent="0.2">
      <c r="B141" s="105"/>
      <c r="C141" s="99"/>
      <c r="D141" s="105"/>
      <c r="E141" s="105"/>
      <c r="F141" s="105"/>
      <c r="G141" s="105"/>
      <c r="H141" s="105"/>
      <c r="I141" s="105"/>
      <c r="J141" s="105"/>
      <c r="K141" s="105"/>
      <c r="L141" s="105"/>
      <c r="M141" s="109"/>
    </row>
    <row r="142" spans="2:13" s="104" customFormat="1" hidden="1" x14ac:dyDescent="0.2">
      <c r="B142" s="105"/>
      <c r="C142" s="99"/>
      <c r="D142" s="105"/>
      <c r="E142" s="105"/>
      <c r="F142" s="105"/>
      <c r="G142" s="105"/>
      <c r="H142" s="105"/>
      <c r="I142" s="105"/>
      <c r="J142" s="105"/>
      <c r="K142" s="105"/>
      <c r="L142" s="105"/>
      <c r="M142" s="109"/>
    </row>
    <row r="143" spans="2:13" s="104" customFormat="1" hidden="1" x14ac:dyDescent="0.2">
      <c r="B143" s="105"/>
      <c r="C143" s="99"/>
      <c r="D143" s="105"/>
      <c r="E143" s="105"/>
      <c r="F143" s="105"/>
      <c r="G143" s="105"/>
      <c r="H143" s="105"/>
      <c r="I143" s="105"/>
      <c r="J143" s="105"/>
      <c r="K143" s="105"/>
      <c r="L143" s="105"/>
      <c r="M143" s="109"/>
    </row>
    <row r="144" spans="2:13" s="104" customFormat="1" hidden="1" x14ac:dyDescent="0.2">
      <c r="B144" s="105"/>
      <c r="C144" s="99"/>
      <c r="D144" s="105"/>
      <c r="E144" s="105"/>
      <c r="F144" s="105"/>
      <c r="G144" s="105"/>
      <c r="H144" s="105"/>
      <c r="I144" s="105"/>
      <c r="J144" s="105"/>
      <c r="K144" s="105"/>
      <c r="L144" s="105"/>
      <c r="M144" s="109"/>
    </row>
    <row r="145" spans="2:13" s="104" customFormat="1" hidden="1" x14ac:dyDescent="0.2">
      <c r="B145" s="105"/>
      <c r="C145" s="99"/>
      <c r="D145" s="105"/>
      <c r="E145" s="105"/>
      <c r="F145" s="105"/>
      <c r="G145" s="105"/>
      <c r="H145" s="105"/>
      <c r="I145" s="105"/>
      <c r="J145" s="105"/>
      <c r="K145" s="105"/>
      <c r="L145" s="105"/>
      <c r="M145" s="109"/>
    </row>
    <row r="146" spans="2:13" s="104" customFormat="1" hidden="1" x14ac:dyDescent="0.2">
      <c r="B146" s="105"/>
      <c r="C146" s="99"/>
      <c r="D146" s="105"/>
      <c r="E146" s="105"/>
      <c r="F146" s="105"/>
      <c r="G146" s="105"/>
      <c r="H146" s="105"/>
      <c r="I146" s="105"/>
      <c r="J146" s="105"/>
      <c r="K146" s="105"/>
      <c r="L146" s="105"/>
      <c r="M146" s="109"/>
    </row>
    <row r="147" spans="2:13" s="104" customFormat="1" hidden="1" x14ac:dyDescent="0.2">
      <c r="B147" s="105"/>
      <c r="C147" s="99"/>
      <c r="D147" s="105"/>
      <c r="E147" s="105"/>
      <c r="F147" s="105"/>
      <c r="G147" s="105"/>
      <c r="H147" s="105"/>
      <c r="I147" s="105"/>
      <c r="J147" s="105"/>
      <c r="K147" s="105"/>
      <c r="L147" s="105"/>
      <c r="M147" s="109"/>
    </row>
    <row r="148" spans="2:13" s="104" customFormat="1" hidden="1" x14ac:dyDescent="0.2">
      <c r="B148" s="105"/>
      <c r="C148" s="99"/>
      <c r="D148" s="105"/>
      <c r="E148" s="105"/>
      <c r="F148" s="105"/>
      <c r="G148" s="105"/>
      <c r="H148" s="105"/>
      <c r="I148" s="105"/>
      <c r="J148" s="105"/>
      <c r="K148" s="105"/>
      <c r="L148" s="105"/>
      <c r="M148" s="109"/>
    </row>
    <row r="149" spans="2:13" s="104" customFormat="1" hidden="1" x14ac:dyDescent="0.2">
      <c r="B149" s="105"/>
      <c r="C149" s="99"/>
      <c r="D149" s="105"/>
      <c r="E149" s="105"/>
      <c r="F149" s="105"/>
      <c r="G149" s="105"/>
      <c r="H149" s="105"/>
      <c r="I149" s="105"/>
      <c r="J149" s="105"/>
      <c r="K149" s="105"/>
      <c r="L149" s="105"/>
      <c r="M149" s="109"/>
    </row>
    <row r="150" spans="2:13" s="104" customFormat="1" hidden="1" x14ac:dyDescent="0.2">
      <c r="B150" s="105"/>
      <c r="C150" s="99"/>
      <c r="D150" s="105"/>
      <c r="E150" s="105"/>
      <c r="F150" s="105"/>
      <c r="G150" s="105"/>
      <c r="H150" s="105"/>
      <c r="I150" s="105"/>
      <c r="J150" s="105"/>
      <c r="K150" s="105"/>
      <c r="L150" s="105"/>
      <c r="M150" s="109"/>
    </row>
    <row r="151" spans="2:13" s="104" customFormat="1" hidden="1" x14ac:dyDescent="0.2">
      <c r="B151" s="105"/>
      <c r="C151" s="99"/>
      <c r="D151" s="105"/>
      <c r="E151" s="105"/>
      <c r="F151" s="105"/>
      <c r="G151" s="105"/>
      <c r="H151" s="105"/>
      <c r="I151" s="105"/>
      <c r="J151" s="105"/>
      <c r="K151" s="105"/>
      <c r="L151" s="105"/>
      <c r="M151" s="109"/>
    </row>
    <row r="152" spans="2:13" s="104" customFormat="1" hidden="1" x14ac:dyDescent="0.2">
      <c r="B152" s="105"/>
      <c r="C152" s="99"/>
      <c r="D152" s="105"/>
      <c r="E152" s="105"/>
      <c r="F152" s="105"/>
      <c r="G152" s="105"/>
      <c r="H152" s="105"/>
      <c r="I152" s="105"/>
      <c r="J152" s="105"/>
      <c r="K152" s="105"/>
      <c r="L152" s="105"/>
      <c r="M152" s="109"/>
    </row>
    <row r="153" spans="2:13" s="104" customFormat="1" hidden="1" x14ac:dyDescent="0.2">
      <c r="B153" s="105"/>
      <c r="C153" s="99"/>
      <c r="D153" s="105"/>
      <c r="E153" s="105"/>
      <c r="F153" s="105"/>
      <c r="G153" s="105"/>
      <c r="H153" s="105"/>
      <c r="I153" s="105"/>
      <c r="J153" s="105"/>
      <c r="K153" s="105"/>
      <c r="L153" s="105"/>
      <c r="M153" s="109"/>
    </row>
    <row r="154" spans="2:13" s="104" customFormat="1" hidden="1" x14ac:dyDescent="0.2">
      <c r="B154" s="105"/>
      <c r="C154" s="99"/>
      <c r="D154" s="105"/>
      <c r="E154" s="105"/>
      <c r="F154" s="105"/>
      <c r="G154" s="105"/>
      <c r="H154" s="105"/>
      <c r="I154" s="105"/>
      <c r="J154" s="105"/>
      <c r="K154" s="105"/>
      <c r="L154" s="105"/>
      <c r="M154" s="109"/>
    </row>
    <row r="155" spans="2:13" s="104" customFormat="1" hidden="1" x14ac:dyDescent="0.2">
      <c r="B155" s="105"/>
      <c r="C155" s="99"/>
      <c r="D155" s="105"/>
      <c r="E155" s="105"/>
      <c r="F155" s="105"/>
      <c r="G155" s="105"/>
      <c r="H155" s="105"/>
      <c r="I155" s="105"/>
      <c r="J155" s="105"/>
      <c r="K155" s="105"/>
      <c r="L155" s="105"/>
      <c r="M155" s="109"/>
    </row>
    <row r="156" spans="2:13" s="104" customFormat="1" hidden="1" x14ac:dyDescent="0.2">
      <c r="B156" s="105"/>
      <c r="C156" s="99"/>
      <c r="D156" s="105"/>
      <c r="E156" s="105"/>
      <c r="F156" s="105"/>
      <c r="G156" s="105"/>
      <c r="H156" s="105"/>
      <c r="I156" s="105"/>
      <c r="J156" s="105"/>
      <c r="K156" s="105"/>
      <c r="L156" s="105"/>
      <c r="M156" s="109"/>
    </row>
    <row r="157" spans="2:13" s="104" customFormat="1" hidden="1" x14ac:dyDescent="0.2">
      <c r="B157" s="105"/>
      <c r="C157" s="99"/>
      <c r="D157" s="105"/>
      <c r="E157" s="105"/>
      <c r="F157" s="105"/>
      <c r="G157" s="105"/>
      <c r="H157" s="105"/>
      <c r="I157" s="105"/>
      <c r="J157" s="105"/>
      <c r="K157" s="105"/>
      <c r="L157" s="105"/>
      <c r="M157" s="109"/>
    </row>
    <row r="158" spans="2:13" s="104" customFormat="1" hidden="1" x14ac:dyDescent="0.2">
      <c r="B158" s="105"/>
      <c r="C158" s="99"/>
      <c r="D158" s="105"/>
      <c r="E158" s="105"/>
      <c r="F158" s="105"/>
      <c r="G158" s="105"/>
      <c r="H158" s="105"/>
      <c r="I158" s="105"/>
      <c r="J158" s="105"/>
      <c r="K158" s="105"/>
      <c r="L158" s="105"/>
      <c r="M158" s="109"/>
    </row>
    <row r="159" spans="2:13" s="104" customFormat="1" hidden="1" x14ac:dyDescent="0.2">
      <c r="B159" s="105"/>
      <c r="C159" s="99"/>
      <c r="D159" s="105"/>
      <c r="E159" s="105"/>
      <c r="F159" s="105"/>
      <c r="G159" s="105"/>
      <c r="H159" s="105"/>
      <c r="I159" s="105"/>
      <c r="J159" s="105"/>
      <c r="K159" s="105"/>
      <c r="L159" s="105"/>
      <c r="M159" s="109"/>
    </row>
    <row r="160" spans="2:13" s="104" customFormat="1" hidden="1" x14ac:dyDescent="0.2">
      <c r="B160" s="105"/>
      <c r="C160" s="99"/>
      <c r="D160" s="105"/>
      <c r="E160" s="105"/>
      <c r="F160" s="105"/>
      <c r="G160" s="105"/>
      <c r="H160" s="105"/>
      <c r="I160" s="105"/>
      <c r="J160" s="105"/>
      <c r="K160" s="105"/>
      <c r="L160" s="105"/>
      <c r="M160" s="109"/>
    </row>
    <row r="161" spans="2:13" s="104" customFormat="1" hidden="1" x14ac:dyDescent="0.2">
      <c r="B161" s="105"/>
      <c r="C161" s="99"/>
      <c r="D161" s="105"/>
      <c r="E161" s="105"/>
      <c r="F161" s="105"/>
      <c r="G161" s="105"/>
      <c r="H161" s="105"/>
      <c r="I161" s="105"/>
      <c r="J161" s="105"/>
      <c r="K161" s="105"/>
      <c r="L161" s="105"/>
      <c r="M161" s="109"/>
    </row>
    <row r="162" spans="2:13" s="104" customFormat="1" hidden="1" x14ac:dyDescent="0.2">
      <c r="B162" s="105"/>
      <c r="C162" s="99"/>
      <c r="D162" s="105"/>
      <c r="E162" s="105"/>
      <c r="F162" s="105"/>
      <c r="G162" s="105"/>
      <c r="H162" s="105"/>
      <c r="I162" s="105"/>
      <c r="J162" s="105"/>
      <c r="K162" s="105"/>
      <c r="L162" s="105"/>
      <c r="M162" s="109"/>
    </row>
    <row r="163" spans="2:13" s="104" customFormat="1" hidden="1" x14ac:dyDescent="0.2">
      <c r="B163" s="105"/>
      <c r="C163" s="99"/>
      <c r="D163" s="105"/>
      <c r="E163" s="105"/>
      <c r="F163" s="105"/>
      <c r="G163" s="105"/>
      <c r="H163" s="105"/>
      <c r="I163" s="105"/>
      <c r="J163" s="105"/>
      <c r="K163" s="105"/>
      <c r="L163" s="105"/>
      <c r="M163" s="109"/>
    </row>
    <row r="164" spans="2:13" s="104" customFormat="1" hidden="1" x14ac:dyDescent="0.2">
      <c r="B164" s="105"/>
      <c r="C164" s="99"/>
      <c r="D164" s="105"/>
      <c r="E164" s="105"/>
      <c r="F164" s="105"/>
      <c r="G164" s="105"/>
      <c r="H164" s="105"/>
      <c r="I164" s="105"/>
      <c r="J164" s="105"/>
      <c r="K164" s="105"/>
      <c r="L164" s="105"/>
      <c r="M164" s="109"/>
    </row>
    <row r="165" spans="2:13" s="104" customFormat="1" hidden="1" x14ac:dyDescent="0.2">
      <c r="B165" s="105"/>
      <c r="C165" s="99"/>
      <c r="D165" s="105"/>
      <c r="E165" s="105"/>
      <c r="F165" s="105"/>
      <c r="G165" s="105"/>
      <c r="H165" s="105"/>
      <c r="I165" s="105"/>
      <c r="J165" s="105"/>
      <c r="K165" s="105"/>
      <c r="L165" s="105"/>
      <c r="M165" s="109"/>
    </row>
    <row r="166" spans="2:13" s="104" customFormat="1" hidden="1" x14ac:dyDescent="0.2">
      <c r="B166" s="105"/>
      <c r="C166" s="99"/>
      <c r="D166" s="105"/>
      <c r="E166" s="105"/>
      <c r="F166" s="105"/>
      <c r="G166" s="105"/>
      <c r="H166" s="105"/>
      <c r="I166" s="105"/>
      <c r="J166" s="105"/>
      <c r="K166" s="105"/>
      <c r="L166" s="105"/>
      <c r="M166" s="109"/>
    </row>
    <row r="167" spans="2:13" s="104" customFormat="1" hidden="1" x14ac:dyDescent="0.2">
      <c r="B167" s="105"/>
      <c r="C167" s="99"/>
      <c r="D167" s="105"/>
      <c r="E167" s="105"/>
      <c r="F167" s="105"/>
      <c r="G167" s="105"/>
      <c r="H167" s="105"/>
      <c r="I167" s="105"/>
      <c r="J167" s="105"/>
      <c r="K167" s="105"/>
      <c r="L167" s="105"/>
      <c r="M167" s="109"/>
    </row>
    <row r="168" spans="2:13" s="104" customFormat="1" hidden="1" x14ac:dyDescent="0.2">
      <c r="B168" s="105"/>
      <c r="C168" s="99"/>
      <c r="D168" s="105"/>
      <c r="E168" s="105"/>
      <c r="F168" s="105"/>
      <c r="G168" s="105"/>
      <c r="H168" s="105"/>
      <c r="I168" s="105"/>
      <c r="J168" s="105"/>
      <c r="K168" s="105"/>
      <c r="L168" s="105"/>
      <c r="M168" s="109"/>
    </row>
    <row r="169" spans="2:13" s="104" customFormat="1" hidden="1" x14ac:dyDescent="0.2">
      <c r="B169" s="105"/>
      <c r="C169" s="99"/>
      <c r="D169" s="105"/>
      <c r="E169" s="105"/>
      <c r="F169" s="105"/>
      <c r="G169" s="105"/>
      <c r="H169" s="105"/>
      <c r="I169" s="105"/>
      <c r="J169" s="105"/>
      <c r="K169" s="105"/>
      <c r="L169" s="105"/>
      <c r="M169" s="109"/>
    </row>
    <row r="170" spans="2:13" s="104" customFormat="1" hidden="1" x14ac:dyDescent="0.2">
      <c r="B170" s="105"/>
      <c r="C170" s="99"/>
      <c r="D170" s="105"/>
      <c r="E170" s="105"/>
      <c r="F170" s="105"/>
      <c r="G170" s="105"/>
      <c r="H170" s="105"/>
      <c r="I170" s="105"/>
      <c r="J170" s="105"/>
      <c r="K170" s="105"/>
      <c r="L170" s="105"/>
      <c r="M170" s="109"/>
    </row>
    <row r="171" spans="2:13" s="104" customFormat="1" hidden="1" x14ac:dyDescent="0.2">
      <c r="B171" s="105"/>
      <c r="C171" s="99"/>
      <c r="D171" s="105"/>
      <c r="E171" s="105"/>
      <c r="F171" s="105"/>
      <c r="G171" s="105"/>
      <c r="H171" s="105"/>
      <c r="I171" s="105"/>
      <c r="J171" s="105"/>
      <c r="K171" s="105"/>
      <c r="L171" s="105"/>
      <c r="M171" s="109"/>
    </row>
    <row r="172" spans="2:13" s="104" customFormat="1" hidden="1" x14ac:dyDescent="0.2">
      <c r="B172" s="105"/>
      <c r="C172" s="99"/>
      <c r="D172" s="105"/>
      <c r="E172" s="105"/>
      <c r="F172" s="105"/>
      <c r="G172" s="105"/>
      <c r="H172" s="105"/>
      <c r="I172" s="105"/>
      <c r="J172" s="105"/>
      <c r="K172" s="105"/>
      <c r="L172" s="105"/>
      <c r="M172" s="109"/>
    </row>
    <row r="173" spans="2:13" s="104" customFormat="1" hidden="1" x14ac:dyDescent="0.2">
      <c r="B173" s="105"/>
      <c r="C173" s="99"/>
      <c r="D173" s="105"/>
      <c r="E173" s="105"/>
      <c r="F173" s="105"/>
      <c r="G173" s="105"/>
      <c r="H173" s="105"/>
      <c r="I173" s="105"/>
      <c r="J173" s="105"/>
      <c r="K173" s="105"/>
      <c r="L173" s="105"/>
      <c r="M173" s="109"/>
    </row>
    <row r="174" spans="2:13" s="104" customFormat="1" hidden="1" x14ac:dyDescent="0.2">
      <c r="B174" s="105"/>
      <c r="C174" s="99"/>
      <c r="D174" s="105"/>
      <c r="E174" s="105"/>
      <c r="F174" s="105"/>
      <c r="G174" s="105"/>
      <c r="H174" s="105"/>
      <c r="I174" s="105"/>
      <c r="J174" s="105"/>
      <c r="K174" s="105"/>
      <c r="L174" s="105"/>
      <c r="M174" s="109"/>
    </row>
    <row r="175" spans="2:13" s="104" customFormat="1" hidden="1" x14ac:dyDescent="0.2">
      <c r="B175" s="105"/>
      <c r="C175" s="99"/>
      <c r="D175" s="105"/>
      <c r="E175" s="105"/>
      <c r="F175" s="105"/>
      <c r="G175" s="105"/>
      <c r="H175" s="105"/>
      <c r="I175" s="105"/>
      <c r="J175" s="105"/>
      <c r="K175" s="105"/>
      <c r="L175" s="105"/>
      <c r="M175" s="109"/>
    </row>
    <row r="176" spans="2:13" s="104" customFormat="1" hidden="1" x14ac:dyDescent="0.2">
      <c r="B176" s="105"/>
      <c r="C176" s="99"/>
      <c r="D176" s="105"/>
      <c r="E176" s="105"/>
      <c r="F176" s="105"/>
      <c r="G176" s="105"/>
      <c r="H176" s="105"/>
      <c r="I176" s="105"/>
      <c r="J176" s="105"/>
      <c r="K176" s="105"/>
      <c r="L176" s="105"/>
      <c r="M176" s="109"/>
    </row>
    <row r="177" spans="2:13" s="104" customFormat="1" hidden="1" x14ac:dyDescent="0.2">
      <c r="B177" s="105"/>
      <c r="C177" s="99"/>
      <c r="D177" s="105"/>
      <c r="E177" s="105"/>
      <c r="F177" s="105"/>
      <c r="G177" s="105"/>
      <c r="H177" s="105"/>
      <c r="I177" s="105"/>
      <c r="J177" s="105"/>
      <c r="K177" s="105"/>
      <c r="L177" s="105"/>
      <c r="M177" s="109"/>
    </row>
    <row r="178" spans="2:13" s="104" customFormat="1" hidden="1" x14ac:dyDescent="0.2">
      <c r="B178" s="105"/>
      <c r="C178" s="99"/>
      <c r="D178" s="105"/>
      <c r="E178" s="105"/>
      <c r="F178" s="105"/>
      <c r="G178" s="105"/>
      <c r="H178" s="105"/>
      <c r="I178" s="105"/>
      <c r="J178" s="105"/>
      <c r="K178" s="105"/>
      <c r="L178" s="105"/>
      <c r="M178" s="109"/>
    </row>
    <row r="179" spans="2:13" s="104" customFormat="1" hidden="1" x14ac:dyDescent="0.2">
      <c r="B179" s="105"/>
      <c r="C179" s="99"/>
      <c r="D179" s="105"/>
      <c r="E179" s="105"/>
      <c r="F179" s="105"/>
      <c r="G179" s="105"/>
      <c r="H179" s="105"/>
      <c r="I179" s="105"/>
      <c r="J179" s="105"/>
      <c r="K179" s="105"/>
      <c r="L179" s="105"/>
      <c r="M179" s="109"/>
    </row>
    <row r="180" spans="2:13" s="104" customFormat="1" hidden="1" x14ac:dyDescent="0.2">
      <c r="B180" s="105"/>
      <c r="C180" s="99"/>
      <c r="D180" s="105"/>
      <c r="E180" s="105"/>
      <c r="F180" s="105"/>
      <c r="G180" s="105"/>
      <c r="H180" s="105"/>
      <c r="I180" s="105"/>
      <c r="J180" s="105"/>
      <c r="K180" s="105"/>
      <c r="L180" s="105"/>
      <c r="M180" s="109"/>
    </row>
    <row r="181" spans="2:13" s="104" customFormat="1" hidden="1" x14ac:dyDescent="0.2">
      <c r="B181" s="105"/>
      <c r="C181" s="99"/>
      <c r="D181" s="105"/>
      <c r="E181" s="105"/>
      <c r="F181" s="105"/>
      <c r="G181" s="105"/>
      <c r="H181" s="105"/>
      <c r="I181" s="105"/>
      <c r="J181" s="105"/>
      <c r="K181" s="105"/>
      <c r="L181" s="105"/>
      <c r="M181" s="109"/>
    </row>
    <row r="182" spans="2:13" s="104" customFormat="1" hidden="1" x14ac:dyDescent="0.2">
      <c r="B182" s="105"/>
      <c r="C182" s="99"/>
      <c r="D182" s="105"/>
      <c r="E182" s="105"/>
      <c r="F182" s="105"/>
      <c r="G182" s="105"/>
      <c r="H182" s="105"/>
      <c r="I182" s="105"/>
      <c r="J182" s="105"/>
      <c r="K182" s="105"/>
      <c r="L182" s="105"/>
      <c r="M182" s="109"/>
    </row>
    <row r="183" spans="2:13" s="104" customFormat="1" hidden="1" x14ac:dyDescent="0.2">
      <c r="B183" s="105"/>
      <c r="C183" s="99"/>
      <c r="D183" s="105"/>
      <c r="E183" s="105"/>
      <c r="F183" s="105"/>
      <c r="G183" s="105"/>
      <c r="H183" s="105"/>
      <c r="I183" s="105"/>
      <c r="J183" s="105"/>
      <c r="K183" s="105"/>
      <c r="L183" s="105"/>
      <c r="M183" s="109"/>
    </row>
    <row r="184" spans="2:13" s="104" customFormat="1" hidden="1" x14ac:dyDescent="0.2">
      <c r="B184" s="105"/>
      <c r="C184" s="99"/>
      <c r="D184" s="105"/>
      <c r="E184" s="105"/>
      <c r="F184" s="105"/>
      <c r="G184" s="105"/>
      <c r="H184" s="105"/>
      <c r="I184" s="105"/>
      <c r="J184" s="105"/>
      <c r="K184" s="105"/>
      <c r="L184" s="105"/>
      <c r="M184" s="109"/>
    </row>
    <row r="185" spans="2:13" s="104" customFormat="1" hidden="1" x14ac:dyDescent="0.2">
      <c r="B185" s="105"/>
      <c r="C185" s="143"/>
      <c r="D185" s="141"/>
      <c r="E185" s="141"/>
      <c r="F185" s="141"/>
      <c r="G185" s="141"/>
      <c r="H185" s="141"/>
      <c r="I185" s="141"/>
      <c r="J185" s="141"/>
      <c r="K185" s="105"/>
      <c r="L185" s="105"/>
      <c r="M185" s="109"/>
    </row>
    <row r="186" spans="2:13" s="104" customFormat="1" hidden="1" x14ac:dyDescent="0.2">
      <c r="B186" s="105"/>
      <c r="C186" s="143"/>
      <c r="D186" s="141"/>
      <c r="E186" s="141"/>
      <c r="F186" s="141"/>
      <c r="G186" s="141"/>
      <c r="H186" s="141"/>
      <c r="I186" s="141"/>
      <c r="J186" s="141"/>
      <c r="K186" s="105"/>
      <c r="L186" s="105"/>
      <c r="M186" s="109"/>
    </row>
    <row r="187" spans="2:13" s="104" customFormat="1" hidden="1" x14ac:dyDescent="0.2">
      <c r="B187" s="105"/>
      <c r="C187" s="143"/>
      <c r="D187" s="141"/>
      <c r="E187" s="141"/>
      <c r="F187" s="141"/>
      <c r="G187" s="141"/>
      <c r="H187" s="141"/>
      <c r="I187" s="141"/>
      <c r="J187" s="141"/>
      <c r="K187" s="105"/>
      <c r="L187" s="105"/>
      <c r="M187" s="109"/>
    </row>
    <row r="188" spans="2:13" s="104" customFormat="1" hidden="1" x14ac:dyDescent="0.2">
      <c r="B188" s="105"/>
      <c r="C188" s="143"/>
      <c r="D188" s="141"/>
      <c r="E188" s="141"/>
      <c r="F188" s="141"/>
      <c r="G188" s="141"/>
      <c r="H188" s="141"/>
      <c r="I188" s="141"/>
      <c r="J188" s="141"/>
      <c r="K188" s="105"/>
      <c r="L188" s="105"/>
      <c r="M188" s="109"/>
    </row>
    <row r="189" spans="2:13" s="104" customFormat="1" hidden="1" x14ac:dyDescent="0.2">
      <c r="B189" s="105"/>
      <c r="C189" s="143"/>
      <c r="D189" s="141"/>
      <c r="E189" s="141"/>
      <c r="F189" s="141"/>
      <c r="G189" s="141"/>
      <c r="H189" s="141"/>
      <c r="I189" s="141"/>
      <c r="J189" s="141"/>
      <c r="K189" s="105"/>
      <c r="L189" s="105"/>
      <c r="M189" s="109"/>
    </row>
    <row r="190" spans="2:13" s="104" customFormat="1" hidden="1" x14ac:dyDescent="0.2">
      <c r="B190" s="105"/>
      <c r="C190" s="143"/>
      <c r="D190" s="141"/>
      <c r="E190" s="141"/>
      <c r="F190" s="141"/>
      <c r="G190" s="141"/>
      <c r="H190" s="141"/>
      <c r="I190" s="141"/>
      <c r="J190" s="141"/>
      <c r="K190" s="105"/>
      <c r="L190" s="105"/>
      <c r="M190" s="109"/>
    </row>
    <row r="191" spans="2:13" s="104" customFormat="1" hidden="1" x14ac:dyDescent="0.2">
      <c r="B191" s="105"/>
      <c r="C191" s="143"/>
      <c r="D191" s="141"/>
      <c r="E191" s="141"/>
      <c r="F191" s="141"/>
      <c r="G191" s="141"/>
      <c r="H191" s="141"/>
      <c r="I191" s="141"/>
      <c r="J191" s="141"/>
      <c r="K191" s="105"/>
      <c r="L191" s="105"/>
      <c r="M191" s="109"/>
    </row>
    <row r="192" spans="2:13" s="104" customFormat="1" hidden="1" x14ac:dyDescent="0.2">
      <c r="B192" s="105"/>
      <c r="C192" s="143"/>
      <c r="D192" s="141"/>
      <c r="E192" s="141"/>
      <c r="F192" s="141"/>
      <c r="G192" s="141"/>
      <c r="H192" s="141"/>
      <c r="I192" s="141"/>
      <c r="J192" s="141"/>
      <c r="K192" s="105"/>
      <c r="L192" s="105"/>
      <c r="M192" s="109"/>
    </row>
    <row r="193" spans="2:13" s="104" customFormat="1" hidden="1" x14ac:dyDescent="0.2">
      <c r="B193" s="105"/>
      <c r="C193" s="143"/>
      <c r="D193" s="141"/>
      <c r="E193" s="141"/>
      <c r="F193" s="141"/>
      <c r="G193" s="141"/>
      <c r="H193" s="141"/>
      <c r="I193" s="141"/>
      <c r="J193" s="141"/>
      <c r="K193" s="105"/>
      <c r="L193" s="105"/>
      <c r="M193" s="109"/>
    </row>
    <row r="194" spans="2:13" s="104" customFormat="1" hidden="1" x14ac:dyDescent="0.2">
      <c r="B194" s="105"/>
      <c r="C194" s="143"/>
      <c r="D194" s="141"/>
      <c r="E194" s="141"/>
      <c r="F194" s="141"/>
      <c r="G194" s="141"/>
      <c r="H194" s="141"/>
      <c r="I194" s="141"/>
      <c r="J194" s="141"/>
      <c r="K194" s="105"/>
      <c r="L194" s="105"/>
      <c r="M194" s="109"/>
    </row>
    <row r="195" spans="2:13" s="104" customFormat="1" hidden="1" x14ac:dyDescent="0.2">
      <c r="B195" s="105"/>
      <c r="C195" s="144"/>
      <c r="D195" s="142"/>
      <c r="E195" s="142"/>
      <c r="F195" s="142"/>
      <c r="G195" s="142"/>
      <c r="H195" s="142"/>
      <c r="I195" s="142"/>
      <c r="J195" s="142"/>
      <c r="K195" s="105"/>
      <c r="L195" s="105"/>
      <c r="M195" s="109"/>
    </row>
    <row r="196" spans="2:13" s="104" customFormat="1" hidden="1" x14ac:dyDescent="0.2">
      <c r="B196" s="105"/>
      <c r="C196" s="99"/>
      <c r="D196" s="105"/>
      <c r="E196" s="105"/>
      <c r="F196" s="105"/>
      <c r="G196" s="105"/>
      <c r="H196" s="105"/>
      <c r="I196" s="105"/>
      <c r="J196" s="105"/>
      <c r="K196" s="105"/>
      <c r="L196" s="105"/>
      <c r="M196" s="109"/>
    </row>
    <row r="197" spans="2:13" s="104" customFormat="1" hidden="1" x14ac:dyDescent="0.2">
      <c r="B197" s="105"/>
      <c r="C197" s="99"/>
      <c r="D197" s="105"/>
      <c r="E197" s="105"/>
      <c r="F197" s="105"/>
      <c r="G197" s="105"/>
      <c r="H197" s="105"/>
      <c r="I197" s="105"/>
      <c r="J197" s="105"/>
      <c r="K197" s="105"/>
      <c r="L197" s="105"/>
      <c r="M197" s="109"/>
    </row>
    <row r="198" spans="2:13" s="104" customFormat="1" hidden="1" x14ac:dyDescent="0.2">
      <c r="B198" s="105"/>
      <c r="C198" s="99"/>
      <c r="D198" s="105"/>
      <c r="E198" s="105"/>
      <c r="F198" s="105"/>
      <c r="G198" s="105"/>
      <c r="H198" s="105"/>
      <c r="I198" s="105"/>
      <c r="J198" s="105"/>
      <c r="K198" s="105"/>
      <c r="L198" s="105"/>
      <c r="M198" s="109"/>
    </row>
    <row r="199" spans="2:13" s="104" customFormat="1" hidden="1" x14ac:dyDescent="0.2">
      <c r="B199" s="105"/>
      <c r="C199" s="99"/>
      <c r="D199" s="105"/>
      <c r="E199" s="105"/>
      <c r="F199" s="105"/>
      <c r="G199" s="105"/>
      <c r="H199" s="105"/>
      <c r="I199" s="105"/>
      <c r="J199" s="105"/>
      <c r="K199" s="105"/>
      <c r="L199" s="105"/>
      <c r="M199" s="109"/>
    </row>
    <row r="200" spans="2:13" s="104" customFormat="1" hidden="1" x14ac:dyDescent="0.2">
      <c r="B200" s="105"/>
      <c r="C200" s="99"/>
      <c r="D200" s="105"/>
      <c r="E200" s="105"/>
      <c r="F200" s="105"/>
      <c r="G200" s="105"/>
      <c r="H200" s="105"/>
      <c r="I200" s="105"/>
      <c r="J200" s="105"/>
      <c r="K200" s="105"/>
      <c r="L200" s="105"/>
      <c r="M200" s="109"/>
    </row>
    <row r="201" spans="2:13" s="104" customFormat="1" hidden="1" x14ac:dyDescent="0.2">
      <c r="B201" s="105"/>
      <c r="C201" s="99"/>
      <c r="D201" s="105"/>
      <c r="E201" s="105"/>
      <c r="F201" s="105"/>
      <c r="G201" s="105"/>
      <c r="H201" s="105"/>
      <c r="I201" s="105"/>
      <c r="J201" s="105"/>
      <c r="K201" s="105"/>
      <c r="L201" s="105"/>
      <c r="M201" s="109"/>
    </row>
    <row r="202" spans="2:13" s="104" customFormat="1" hidden="1" x14ac:dyDescent="0.2">
      <c r="B202" s="105"/>
      <c r="C202" s="99"/>
      <c r="D202" s="105"/>
      <c r="E202" s="105"/>
      <c r="F202" s="105"/>
      <c r="G202" s="105"/>
      <c r="H202" s="105"/>
      <c r="I202" s="105"/>
      <c r="J202" s="105"/>
      <c r="K202" s="105"/>
      <c r="L202" s="105"/>
      <c r="M202" s="109"/>
    </row>
    <row r="203" spans="2:13" s="104" customFormat="1" hidden="1" x14ac:dyDescent="0.2">
      <c r="B203" s="105"/>
      <c r="C203" s="99"/>
      <c r="D203" s="105"/>
      <c r="E203" s="105"/>
      <c r="F203" s="105"/>
      <c r="G203" s="105"/>
      <c r="H203" s="105"/>
      <c r="I203" s="105"/>
      <c r="J203" s="105"/>
      <c r="K203" s="105"/>
      <c r="L203" s="105"/>
      <c r="M203" s="109"/>
    </row>
    <row r="204" spans="2:13" s="104" customFormat="1" hidden="1" x14ac:dyDescent="0.2">
      <c r="B204" s="105"/>
      <c r="C204" s="99"/>
      <c r="D204" s="105"/>
      <c r="E204" s="105"/>
      <c r="F204" s="105"/>
      <c r="G204" s="105"/>
      <c r="H204" s="105"/>
      <c r="I204" s="105"/>
      <c r="J204" s="105"/>
      <c r="K204" s="105"/>
      <c r="L204" s="105"/>
      <c r="M204" s="109"/>
    </row>
    <row r="205" spans="2:13" s="104" customFormat="1" hidden="1" x14ac:dyDescent="0.2">
      <c r="B205" s="105"/>
      <c r="C205" s="99"/>
      <c r="D205" s="105"/>
      <c r="E205" s="105"/>
      <c r="F205" s="105"/>
      <c r="G205" s="105"/>
      <c r="H205" s="105"/>
      <c r="I205" s="105"/>
      <c r="J205" s="105"/>
      <c r="K205" s="105"/>
      <c r="L205" s="105"/>
      <c r="M205" s="109"/>
    </row>
    <row r="206" spans="2:13" s="104" customFormat="1" hidden="1" x14ac:dyDescent="0.2">
      <c r="B206" s="105"/>
      <c r="C206" s="99"/>
      <c r="D206" s="105"/>
      <c r="E206" s="105"/>
      <c r="F206" s="105"/>
      <c r="G206" s="105"/>
      <c r="H206" s="105"/>
      <c r="I206" s="105"/>
      <c r="J206" s="105"/>
      <c r="K206" s="105"/>
      <c r="L206" s="105"/>
      <c r="M206" s="109"/>
    </row>
    <row r="207" spans="2:13" s="104" customFormat="1" hidden="1" x14ac:dyDescent="0.2">
      <c r="B207" s="105"/>
      <c r="C207" s="99"/>
      <c r="D207" s="105"/>
      <c r="E207" s="105"/>
      <c r="F207" s="105"/>
      <c r="G207" s="105"/>
      <c r="H207" s="105"/>
      <c r="I207" s="105"/>
      <c r="J207" s="105"/>
      <c r="K207" s="105"/>
      <c r="L207" s="105"/>
      <c r="M207" s="109"/>
    </row>
    <row r="208" spans="2:13" s="104" customFormat="1" hidden="1" x14ac:dyDescent="0.2">
      <c r="B208" s="105"/>
      <c r="C208" s="99"/>
      <c r="D208" s="105"/>
      <c r="E208" s="105"/>
      <c r="F208" s="105"/>
      <c r="G208" s="105"/>
      <c r="H208" s="105"/>
      <c r="I208" s="105"/>
      <c r="J208" s="105"/>
      <c r="K208" s="105"/>
      <c r="L208" s="105"/>
      <c r="M208" s="109"/>
    </row>
    <row r="209" spans="2:13" s="104" customFormat="1" hidden="1" x14ac:dyDescent="0.2">
      <c r="B209" s="105"/>
      <c r="C209" s="99"/>
      <c r="D209" s="105"/>
      <c r="E209" s="105"/>
      <c r="F209" s="105"/>
      <c r="G209" s="105"/>
      <c r="H209" s="105"/>
      <c r="I209" s="105"/>
      <c r="J209" s="105"/>
      <c r="K209" s="105"/>
      <c r="L209" s="105"/>
      <c r="M209" s="109"/>
    </row>
    <row r="210" spans="2:13" s="104" customFormat="1" hidden="1" x14ac:dyDescent="0.2">
      <c r="B210" s="105"/>
      <c r="C210" s="99"/>
      <c r="D210" s="105"/>
      <c r="E210" s="105"/>
      <c r="F210" s="105"/>
      <c r="G210" s="105"/>
      <c r="H210" s="105"/>
      <c r="I210" s="105"/>
      <c r="J210" s="105"/>
      <c r="K210" s="105"/>
      <c r="L210" s="105"/>
      <c r="M210" s="109"/>
    </row>
    <row r="211" spans="2:13" s="104" customFormat="1" hidden="1" x14ac:dyDescent="0.2">
      <c r="B211" s="105"/>
      <c r="C211" s="99"/>
      <c r="D211" s="105"/>
      <c r="E211" s="105"/>
      <c r="F211" s="105"/>
      <c r="G211" s="105"/>
      <c r="H211" s="105"/>
      <c r="I211" s="105"/>
      <c r="J211" s="105"/>
      <c r="K211" s="105"/>
      <c r="L211" s="105"/>
      <c r="M211" s="109"/>
    </row>
    <row r="212" spans="2:13" s="104" customFormat="1" hidden="1" x14ac:dyDescent="0.2">
      <c r="B212" s="105"/>
      <c r="C212" s="99"/>
      <c r="D212" s="105"/>
      <c r="E212" s="105"/>
      <c r="F212" s="105"/>
      <c r="G212" s="105"/>
      <c r="H212" s="105"/>
      <c r="I212" s="105"/>
      <c r="J212" s="105"/>
      <c r="K212" s="105"/>
      <c r="L212" s="105"/>
      <c r="M212" s="109"/>
    </row>
    <row r="213" spans="2:13" s="104" customFormat="1" hidden="1" x14ac:dyDescent="0.2">
      <c r="B213" s="105"/>
      <c r="C213" s="99"/>
      <c r="D213" s="105"/>
      <c r="E213" s="105"/>
      <c r="F213" s="105"/>
      <c r="G213" s="105"/>
      <c r="H213" s="105"/>
      <c r="I213" s="105"/>
      <c r="J213" s="105"/>
      <c r="K213" s="105"/>
      <c r="L213" s="105"/>
      <c r="M213" s="109"/>
    </row>
    <row r="214" spans="2:13" s="104" customFormat="1" hidden="1" x14ac:dyDescent="0.2">
      <c r="B214" s="105"/>
      <c r="C214" s="99"/>
      <c r="D214" s="105"/>
      <c r="E214" s="105"/>
      <c r="F214" s="105"/>
      <c r="G214" s="105"/>
      <c r="H214" s="105"/>
      <c r="I214" s="105"/>
      <c r="J214" s="105"/>
      <c r="K214" s="105"/>
      <c r="L214" s="105"/>
      <c r="M214" s="109"/>
    </row>
    <row r="215" spans="2:13" s="104" customFormat="1" hidden="1" x14ac:dyDescent="0.2">
      <c r="B215" s="105"/>
      <c r="C215" s="99"/>
      <c r="D215" s="105"/>
      <c r="E215" s="105"/>
      <c r="F215" s="105"/>
      <c r="G215" s="105"/>
      <c r="H215" s="105"/>
      <c r="I215" s="105"/>
      <c r="J215" s="105"/>
      <c r="K215" s="105"/>
      <c r="L215" s="105"/>
      <c r="M215" s="109"/>
    </row>
    <row r="216" spans="2:13" s="104" customFormat="1" hidden="1" x14ac:dyDescent="0.2">
      <c r="B216" s="105"/>
      <c r="C216" s="99"/>
      <c r="D216" s="105"/>
      <c r="E216" s="105"/>
      <c r="F216" s="105"/>
      <c r="G216" s="105"/>
      <c r="H216" s="105"/>
      <c r="I216" s="105"/>
      <c r="J216" s="105"/>
      <c r="K216" s="105"/>
      <c r="L216" s="105"/>
      <c r="M216" s="109"/>
    </row>
    <row r="217" spans="2:13" s="104" customFormat="1" hidden="1" x14ac:dyDescent="0.2">
      <c r="B217" s="105"/>
      <c r="C217" s="99"/>
      <c r="D217" s="105"/>
      <c r="E217" s="105"/>
      <c r="F217" s="105"/>
      <c r="G217" s="105"/>
      <c r="H217" s="105"/>
      <c r="I217" s="105"/>
      <c r="J217" s="105"/>
      <c r="K217" s="105"/>
      <c r="L217" s="105"/>
      <c r="M217" s="109"/>
    </row>
    <row r="218" spans="2:13" s="104" customFormat="1" hidden="1" x14ac:dyDescent="0.2">
      <c r="B218" s="105"/>
      <c r="C218" s="99"/>
      <c r="D218" s="105"/>
      <c r="E218" s="105"/>
      <c r="F218" s="105"/>
      <c r="G218" s="105"/>
      <c r="H218" s="105"/>
      <c r="I218" s="105"/>
      <c r="J218" s="105"/>
      <c r="K218" s="105"/>
      <c r="L218" s="105"/>
      <c r="M218" s="109"/>
    </row>
    <row r="219" spans="2:13" s="104" customFormat="1" hidden="1" x14ac:dyDescent="0.2">
      <c r="B219" s="105"/>
      <c r="C219" s="99"/>
      <c r="D219" s="105"/>
      <c r="E219" s="105"/>
      <c r="F219" s="105"/>
      <c r="G219" s="105"/>
      <c r="H219" s="105"/>
      <c r="I219" s="105"/>
      <c r="J219" s="105"/>
      <c r="K219" s="105"/>
      <c r="L219" s="105"/>
      <c r="M219" s="109"/>
    </row>
    <row r="220" spans="2:13" s="104" customFormat="1" hidden="1" x14ac:dyDescent="0.2">
      <c r="B220" s="105"/>
      <c r="C220" s="99"/>
      <c r="D220" s="105"/>
      <c r="E220" s="105"/>
      <c r="F220" s="105"/>
      <c r="G220" s="105"/>
      <c r="H220" s="105"/>
      <c r="I220" s="105"/>
      <c r="J220" s="105"/>
      <c r="K220" s="105"/>
      <c r="L220" s="105"/>
      <c r="M220" s="109"/>
    </row>
    <row r="221" spans="2:13" s="104" customFormat="1" hidden="1" x14ac:dyDescent="0.2">
      <c r="B221" s="105"/>
      <c r="C221" s="99"/>
      <c r="D221" s="105"/>
      <c r="E221" s="105"/>
      <c r="F221" s="105"/>
      <c r="G221" s="105"/>
      <c r="H221" s="105"/>
      <c r="I221" s="105"/>
      <c r="J221" s="105"/>
      <c r="K221" s="105"/>
      <c r="L221" s="105"/>
      <c r="M221" s="109"/>
    </row>
    <row r="222" spans="2:13" s="104" customFormat="1" hidden="1" x14ac:dyDescent="0.2">
      <c r="B222" s="105"/>
      <c r="C222" s="99"/>
      <c r="D222" s="105"/>
      <c r="E222" s="105"/>
      <c r="F222" s="105"/>
      <c r="G222" s="105"/>
      <c r="H222" s="105"/>
      <c r="I222" s="105"/>
      <c r="J222" s="105"/>
      <c r="K222" s="105"/>
      <c r="L222" s="105"/>
      <c r="M222" s="109"/>
    </row>
    <row r="223" spans="2:13" s="104" customFormat="1" hidden="1" x14ac:dyDescent="0.2">
      <c r="B223" s="105"/>
      <c r="C223" s="99"/>
      <c r="D223" s="105"/>
      <c r="E223" s="105"/>
      <c r="F223" s="105"/>
      <c r="G223" s="105"/>
      <c r="H223" s="105"/>
      <c r="I223" s="105"/>
      <c r="J223" s="105"/>
      <c r="K223" s="105"/>
      <c r="L223" s="105"/>
      <c r="M223" s="109"/>
    </row>
    <row r="224" spans="2:13" s="104" customFormat="1" hidden="1" x14ac:dyDescent="0.2">
      <c r="B224" s="105"/>
      <c r="C224" s="99"/>
      <c r="D224" s="105"/>
      <c r="E224" s="105"/>
      <c r="F224" s="105"/>
      <c r="G224" s="105"/>
      <c r="H224" s="105"/>
      <c r="I224" s="105"/>
      <c r="J224" s="105"/>
      <c r="K224" s="105"/>
      <c r="L224" s="105"/>
      <c r="M224" s="109"/>
    </row>
    <row r="225" spans="2:13" s="104" customFormat="1" hidden="1" x14ac:dyDescent="0.2">
      <c r="B225" s="105"/>
      <c r="C225" s="99"/>
      <c r="D225" s="105"/>
      <c r="E225" s="105"/>
      <c r="F225" s="105"/>
      <c r="G225" s="105"/>
      <c r="H225" s="105"/>
      <c r="I225" s="105"/>
      <c r="J225" s="105"/>
      <c r="K225" s="105"/>
      <c r="L225" s="105"/>
      <c r="M225" s="109"/>
    </row>
    <row r="226" spans="2:13" s="104" customFormat="1" hidden="1" x14ac:dyDescent="0.2">
      <c r="B226" s="105"/>
      <c r="C226" s="99"/>
      <c r="D226" s="105"/>
      <c r="E226" s="105"/>
      <c r="F226" s="105"/>
      <c r="G226" s="105"/>
      <c r="H226" s="105"/>
      <c r="I226" s="105"/>
      <c r="J226" s="105"/>
      <c r="K226" s="105"/>
      <c r="L226" s="105"/>
      <c r="M226" s="109"/>
    </row>
    <row r="227" spans="2:13" s="104" customFormat="1" hidden="1" x14ac:dyDescent="0.2">
      <c r="B227" s="105"/>
      <c r="C227" s="99"/>
      <c r="D227" s="105"/>
      <c r="E227" s="105"/>
      <c r="F227" s="105"/>
      <c r="G227" s="105"/>
      <c r="H227" s="105"/>
      <c r="I227" s="105"/>
      <c r="J227" s="105"/>
      <c r="K227" s="105"/>
      <c r="L227" s="105"/>
      <c r="M227" s="109"/>
    </row>
    <row r="228" spans="2:13" s="104" customFormat="1" hidden="1" x14ac:dyDescent="0.2">
      <c r="B228" s="105"/>
      <c r="C228" s="99"/>
      <c r="D228" s="105"/>
      <c r="E228" s="105"/>
      <c r="F228" s="105"/>
      <c r="G228" s="105"/>
      <c r="H228" s="105"/>
      <c r="I228" s="105"/>
      <c r="J228" s="105"/>
      <c r="K228" s="105"/>
      <c r="L228" s="105"/>
      <c r="M228" s="109"/>
    </row>
    <row r="229" spans="2:13" s="104" customFormat="1" x14ac:dyDescent="0.2">
      <c r="B229" s="105"/>
      <c r="C229" s="99"/>
      <c r="D229" s="105"/>
      <c r="E229" s="105"/>
      <c r="F229" s="105"/>
      <c r="G229" s="105"/>
      <c r="H229" s="145"/>
      <c r="I229" s="145"/>
      <c r="J229" s="145"/>
      <c r="K229" s="105"/>
      <c r="L229" s="105"/>
      <c r="M229" s="109"/>
    </row>
    <row r="230" spans="2:13" s="104" customFormat="1" x14ac:dyDescent="0.2">
      <c r="B230" s="105"/>
      <c r="C230" s="99"/>
      <c r="D230" s="105"/>
      <c r="E230" s="105"/>
      <c r="F230" s="105"/>
      <c r="G230" s="105"/>
      <c r="H230" s="105"/>
      <c r="I230" s="105"/>
      <c r="J230" s="105"/>
      <c r="K230" s="105"/>
      <c r="L230" s="105"/>
      <c r="M230" s="109"/>
    </row>
    <row r="231" spans="2:13" s="104" customFormat="1" x14ac:dyDescent="0.2">
      <c r="B231" s="105"/>
      <c r="C231" s="99"/>
      <c r="D231" s="105"/>
      <c r="E231" s="105"/>
      <c r="F231" s="105"/>
      <c r="G231" s="105"/>
      <c r="H231" s="105"/>
      <c r="I231" s="105"/>
      <c r="J231" s="105"/>
      <c r="K231" s="105"/>
      <c r="L231" s="105"/>
      <c r="M231" s="109"/>
    </row>
    <row r="232" spans="2:13" s="104" customFormat="1" x14ac:dyDescent="0.2">
      <c r="B232" s="105"/>
      <c r="C232" s="99"/>
      <c r="D232" s="105"/>
      <c r="E232" s="105"/>
      <c r="F232" s="105"/>
      <c r="G232" s="105"/>
      <c r="H232" s="105"/>
      <c r="I232" s="105"/>
      <c r="J232" s="105"/>
      <c r="K232" s="105"/>
      <c r="L232" s="105"/>
      <c r="M232" s="109"/>
    </row>
    <row r="233" spans="2:13" s="104" customFormat="1" x14ac:dyDescent="0.2">
      <c r="B233" s="105"/>
      <c r="C233" s="99"/>
      <c r="D233" s="105"/>
      <c r="E233" s="105"/>
      <c r="F233" s="105"/>
      <c r="G233" s="105"/>
      <c r="H233" s="105"/>
      <c r="I233" s="105"/>
      <c r="J233" s="105"/>
      <c r="K233" s="105"/>
      <c r="L233" s="105"/>
      <c r="M233" s="109"/>
    </row>
    <row r="234" spans="2:13" s="104" customFormat="1" x14ac:dyDescent="0.2">
      <c r="B234" s="105"/>
      <c r="C234" s="99"/>
      <c r="D234" s="105"/>
      <c r="E234" s="105"/>
      <c r="F234" s="105"/>
      <c r="G234" s="105"/>
      <c r="H234" s="105"/>
      <c r="I234" s="105"/>
      <c r="J234" s="105"/>
      <c r="K234" s="105"/>
      <c r="L234" s="105"/>
      <c r="M234" s="109"/>
    </row>
    <row r="235" spans="2:13" s="104" customFormat="1" x14ac:dyDescent="0.2">
      <c r="B235" s="105"/>
      <c r="C235" s="99"/>
      <c r="D235" s="105"/>
      <c r="E235" s="105"/>
      <c r="F235" s="105"/>
      <c r="G235" s="105"/>
      <c r="H235" s="105"/>
      <c r="I235" s="105"/>
      <c r="J235" s="105"/>
      <c r="K235" s="105"/>
      <c r="L235" s="105"/>
      <c r="M235" s="109"/>
    </row>
    <row r="236" spans="2:13" s="104" customFormat="1" x14ac:dyDescent="0.2">
      <c r="B236" s="105"/>
      <c r="C236" s="99"/>
      <c r="D236" s="105"/>
      <c r="E236" s="105"/>
      <c r="F236" s="105"/>
      <c r="G236" s="105"/>
      <c r="H236" s="105"/>
      <c r="I236" s="105"/>
      <c r="J236" s="105"/>
      <c r="K236" s="105"/>
      <c r="L236" s="105"/>
      <c r="M236" s="109"/>
    </row>
    <row r="237" spans="2:13" s="104" customFormat="1" x14ac:dyDescent="0.2">
      <c r="B237" s="105"/>
      <c r="C237" s="99"/>
      <c r="D237" s="105"/>
      <c r="E237" s="105"/>
      <c r="F237" s="105"/>
      <c r="G237" s="105"/>
      <c r="H237" s="105"/>
      <c r="I237" s="105"/>
      <c r="J237" s="105"/>
      <c r="K237" s="105"/>
      <c r="L237" s="105"/>
      <c r="M237" s="109"/>
    </row>
    <row r="238" spans="2:13" s="104" customFormat="1" x14ac:dyDescent="0.2">
      <c r="B238" s="105"/>
      <c r="C238" s="99"/>
      <c r="D238" s="105"/>
      <c r="E238" s="105"/>
      <c r="F238" s="105"/>
      <c r="G238" s="105"/>
      <c r="H238" s="105"/>
      <c r="I238" s="105"/>
      <c r="J238" s="105"/>
      <c r="K238" s="105"/>
      <c r="L238" s="105"/>
      <c r="M238" s="109"/>
    </row>
    <row r="239" spans="2:13" s="104" customFormat="1" x14ac:dyDescent="0.2">
      <c r="B239" s="105"/>
      <c r="C239" s="99"/>
      <c r="D239" s="105"/>
      <c r="E239" s="105"/>
      <c r="F239" s="105"/>
      <c r="G239" s="105"/>
      <c r="H239" s="105"/>
      <c r="I239" s="105"/>
      <c r="J239" s="105"/>
      <c r="K239" s="105"/>
      <c r="L239" s="105"/>
      <c r="M239" s="109"/>
    </row>
    <row r="240" spans="2:13" s="104" customFormat="1" x14ac:dyDescent="0.2">
      <c r="B240" s="105"/>
      <c r="C240" s="99"/>
      <c r="D240" s="105"/>
      <c r="E240" s="105"/>
      <c r="F240" s="105"/>
      <c r="G240" s="105"/>
      <c r="H240" s="105"/>
      <c r="I240" s="105"/>
      <c r="J240" s="105"/>
      <c r="K240" s="105"/>
      <c r="L240" s="105"/>
      <c r="M240" s="109"/>
    </row>
    <row r="241" spans="2:13" s="104" customFormat="1" x14ac:dyDescent="0.2">
      <c r="B241" s="105"/>
      <c r="C241" s="99"/>
      <c r="D241" s="105"/>
      <c r="E241" s="105"/>
      <c r="F241" s="105"/>
      <c r="G241" s="105"/>
      <c r="H241" s="105"/>
      <c r="I241" s="105"/>
      <c r="J241" s="105"/>
      <c r="K241" s="105"/>
      <c r="L241" s="105"/>
      <c r="M241" s="109"/>
    </row>
    <row r="242" spans="2:13" s="104" customFormat="1" x14ac:dyDescent="0.2">
      <c r="B242" s="105"/>
      <c r="C242" s="99"/>
      <c r="D242" s="105"/>
      <c r="E242" s="105"/>
      <c r="F242" s="105"/>
      <c r="G242" s="105"/>
      <c r="H242" s="105"/>
      <c r="I242" s="105"/>
      <c r="J242" s="105"/>
      <c r="K242" s="105"/>
      <c r="L242" s="105"/>
      <c r="M242" s="109"/>
    </row>
    <row r="243" spans="2:13" s="104" customFormat="1" x14ac:dyDescent="0.2">
      <c r="B243" s="105"/>
      <c r="C243" s="99"/>
      <c r="D243" s="105"/>
      <c r="E243" s="105"/>
      <c r="F243" s="105"/>
      <c r="G243" s="105"/>
      <c r="H243" s="105"/>
      <c r="I243" s="105"/>
      <c r="J243" s="105"/>
      <c r="K243" s="105"/>
      <c r="L243" s="105"/>
      <c r="M243" s="109"/>
    </row>
    <row r="244" spans="2:13" s="104" customFormat="1" x14ac:dyDescent="0.2">
      <c r="B244" s="105"/>
      <c r="C244" s="99"/>
      <c r="D244" s="105"/>
      <c r="E244" s="105"/>
      <c r="F244" s="105"/>
      <c r="G244" s="105"/>
      <c r="H244" s="105"/>
      <c r="I244" s="105"/>
      <c r="J244" s="105"/>
      <c r="K244" s="105"/>
      <c r="L244" s="105"/>
      <c r="M244" s="109"/>
    </row>
    <row r="245" spans="2:13" s="104" customFormat="1" x14ac:dyDescent="0.2">
      <c r="B245" s="105"/>
      <c r="C245" s="99"/>
      <c r="D245" s="105"/>
      <c r="E245" s="105"/>
      <c r="F245" s="105"/>
      <c r="G245" s="105"/>
      <c r="H245" s="105"/>
      <c r="I245" s="105"/>
      <c r="J245" s="105"/>
      <c r="K245" s="105"/>
      <c r="L245" s="105"/>
      <c r="M245" s="109"/>
    </row>
    <row r="246" spans="2:13" s="104" customFormat="1" x14ac:dyDescent="0.2">
      <c r="B246" s="105"/>
      <c r="C246" s="99"/>
      <c r="D246" s="105"/>
      <c r="E246" s="105"/>
      <c r="F246" s="105"/>
      <c r="G246" s="105"/>
      <c r="H246" s="105"/>
      <c r="I246" s="105"/>
      <c r="J246" s="105"/>
      <c r="K246" s="105"/>
      <c r="L246" s="105"/>
      <c r="M246" s="109"/>
    </row>
    <row r="247" spans="2:13" s="104" customFormat="1" x14ac:dyDescent="0.2">
      <c r="B247" s="105"/>
      <c r="C247" s="99"/>
      <c r="D247" s="105"/>
      <c r="E247" s="105"/>
      <c r="F247" s="105"/>
      <c r="G247" s="105"/>
      <c r="H247" s="105"/>
      <c r="I247" s="105"/>
      <c r="J247" s="105"/>
      <c r="K247" s="105"/>
      <c r="L247" s="105"/>
      <c r="M247" s="109"/>
    </row>
    <row r="248" spans="2:13" s="104" customFormat="1" x14ac:dyDescent="0.2">
      <c r="B248" s="105"/>
      <c r="C248" s="99"/>
      <c r="D248" s="105"/>
      <c r="E248" s="105"/>
      <c r="F248" s="105"/>
      <c r="G248" s="105"/>
      <c r="H248" s="105"/>
      <c r="I248" s="105"/>
      <c r="J248" s="105"/>
      <c r="K248" s="105"/>
      <c r="L248" s="105"/>
      <c r="M248" s="109"/>
    </row>
    <row r="249" spans="2:13" s="104" customFormat="1" x14ac:dyDescent="0.2">
      <c r="B249" s="105"/>
      <c r="C249" s="99"/>
      <c r="D249" s="105"/>
      <c r="E249" s="105"/>
      <c r="F249" s="105"/>
      <c r="G249" s="105"/>
      <c r="H249" s="105"/>
      <c r="I249" s="105"/>
      <c r="J249" s="105"/>
      <c r="K249" s="105"/>
      <c r="L249" s="105"/>
      <c r="M249" s="109"/>
    </row>
    <row r="250" spans="2:13" s="104" customFormat="1" x14ac:dyDescent="0.2">
      <c r="B250" s="105"/>
      <c r="C250" s="99"/>
      <c r="D250" s="105"/>
      <c r="E250" s="105"/>
      <c r="F250" s="105"/>
      <c r="G250" s="105"/>
      <c r="H250" s="105"/>
      <c r="I250" s="105"/>
      <c r="J250" s="105"/>
      <c r="K250" s="105"/>
      <c r="L250" s="105"/>
      <c r="M250" s="109"/>
    </row>
    <row r="251" spans="2:13" s="104" customFormat="1" x14ac:dyDescent="0.2">
      <c r="B251" s="105"/>
      <c r="C251" s="99"/>
      <c r="D251" s="105"/>
      <c r="E251" s="105"/>
      <c r="F251" s="105"/>
      <c r="G251" s="105"/>
      <c r="H251" s="105"/>
      <c r="I251" s="105"/>
      <c r="J251" s="105"/>
      <c r="K251" s="105"/>
      <c r="L251" s="105"/>
      <c r="M251" s="109"/>
    </row>
    <row r="252" spans="2:13" s="104" customFormat="1" x14ac:dyDescent="0.2">
      <c r="B252" s="105"/>
      <c r="C252" s="99"/>
      <c r="D252" s="105"/>
      <c r="E252" s="105"/>
      <c r="F252" s="105"/>
      <c r="G252" s="105"/>
      <c r="H252" s="105"/>
      <c r="I252" s="105"/>
      <c r="J252" s="105"/>
      <c r="K252" s="105"/>
      <c r="L252" s="105"/>
      <c r="M252" s="109"/>
    </row>
    <row r="253" spans="2:13" s="104" customFormat="1" x14ac:dyDescent="0.2">
      <c r="B253" s="105"/>
      <c r="C253" s="99"/>
      <c r="D253" s="105"/>
      <c r="E253" s="105"/>
      <c r="F253" s="105"/>
      <c r="G253" s="105"/>
      <c r="H253" s="105"/>
      <c r="I253" s="105"/>
      <c r="J253" s="105"/>
      <c r="K253" s="105"/>
      <c r="L253" s="105"/>
      <c r="M253" s="109"/>
    </row>
    <row r="254" spans="2:13" s="104" customFormat="1" x14ac:dyDescent="0.2">
      <c r="B254" s="105"/>
      <c r="C254" s="99"/>
      <c r="D254" s="105"/>
      <c r="E254" s="105"/>
      <c r="F254" s="105"/>
      <c r="G254" s="105"/>
      <c r="H254" s="105"/>
      <c r="I254" s="105"/>
      <c r="J254" s="105"/>
      <c r="K254" s="105"/>
      <c r="L254" s="105"/>
      <c r="M254" s="109"/>
    </row>
    <row r="255" spans="2:13" s="104" customFormat="1" x14ac:dyDescent="0.2">
      <c r="B255" s="105"/>
      <c r="C255" s="99"/>
      <c r="D255" s="105"/>
      <c r="E255" s="105"/>
      <c r="F255" s="105"/>
      <c r="G255" s="105"/>
      <c r="H255" s="105"/>
      <c r="I255" s="105"/>
      <c r="J255" s="105"/>
      <c r="K255" s="105"/>
      <c r="L255" s="105"/>
      <c r="M255" s="109"/>
    </row>
    <row r="256" spans="2:13" s="104" customFormat="1" x14ac:dyDescent="0.2">
      <c r="B256" s="105"/>
      <c r="C256" s="99"/>
      <c r="D256" s="105"/>
      <c r="E256" s="105"/>
      <c r="F256" s="105"/>
      <c r="G256" s="105"/>
      <c r="H256" s="105"/>
      <c r="I256" s="105"/>
      <c r="J256" s="105"/>
      <c r="K256" s="105"/>
      <c r="L256" s="105"/>
      <c r="M256" s="109"/>
    </row>
    <row r="257" spans="2:13" s="104" customFormat="1" x14ac:dyDescent="0.2">
      <c r="B257" s="105"/>
      <c r="C257" s="99"/>
      <c r="D257" s="105"/>
      <c r="E257" s="105"/>
      <c r="F257" s="105"/>
      <c r="G257" s="105"/>
      <c r="H257" s="105"/>
      <c r="I257" s="105"/>
      <c r="J257" s="105"/>
      <c r="K257" s="105"/>
      <c r="L257" s="105"/>
      <c r="M257" s="109"/>
    </row>
    <row r="258" spans="2:13" s="104" customFormat="1" x14ac:dyDescent="0.2">
      <c r="B258" s="105"/>
      <c r="C258" s="99"/>
      <c r="D258" s="105"/>
      <c r="E258" s="105"/>
      <c r="F258" s="105"/>
      <c r="G258" s="105"/>
      <c r="H258" s="105"/>
      <c r="I258" s="105"/>
      <c r="J258" s="105"/>
      <c r="K258" s="105"/>
      <c r="L258" s="105"/>
      <c r="M258" s="109"/>
    </row>
    <row r="259" spans="2:13" s="104" customFormat="1" x14ac:dyDescent="0.2">
      <c r="B259" s="105"/>
      <c r="C259" s="99"/>
      <c r="D259" s="105"/>
      <c r="E259" s="105"/>
      <c r="F259" s="105"/>
      <c r="G259" s="105"/>
      <c r="H259" s="105"/>
      <c r="I259" s="105"/>
      <c r="J259" s="105"/>
      <c r="K259" s="105"/>
      <c r="L259" s="105"/>
      <c r="M259" s="109"/>
    </row>
    <row r="260" spans="2:13" s="104" customFormat="1" x14ac:dyDescent="0.2">
      <c r="B260" s="105"/>
      <c r="C260" s="99"/>
      <c r="D260" s="105"/>
      <c r="E260" s="105"/>
      <c r="F260" s="105"/>
      <c r="G260" s="105"/>
      <c r="H260" s="105"/>
      <c r="I260" s="105"/>
      <c r="J260" s="105"/>
      <c r="K260" s="105"/>
      <c r="L260" s="105"/>
      <c r="M260" s="109"/>
    </row>
    <row r="261" spans="2:13" s="104" customFormat="1" x14ac:dyDescent="0.2">
      <c r="B261" s="105"/>
      <c r="C261" s="99"/>
      <c r="D261" s="105"/>
      <c r="E261" s="105"/>
      <c r="F261" s="105"/>
      <c r="G261" s="105"/>
      <c r="H261" s="105"/>
      <c r="I261" s="105"/>
      <c r="J261" s="105"/>
      <c r="K261" s="105"/>
      <c r="L261" s="105"/>
      <c r="M261" s="109"/>
    </row>
    <row r="262" spans="2:13" s="104" customFormat="1" x14ac:dyDescent="0.2">
      <c r="B262" s="105"/>
      <c r="C262" s="99"/>
      <c r="D262" s="105"/>
      <c r="E262" s="105"/>
      <c r="F262" s="105"/>
      <c r="G262" s="105"/>
      <c r="H262" s="105"/>
      <c r="I262" s="105"/>
      <c r="J262" s="105"/>
      <c r="K262" s="105"/>
      <c r="L262" s="105"/>
      <c r="M262" s="109"/>
    </row>
    <row r="263" spans="2:13" s="104" customFormat="1" x14ac:dyDescent="0.2">
      <c r="B263" s="105"/>
      <c r="C263" s="99"/>
      <c r="D263" s="105"/>
      <c r="E263" s="105"/>
      <c r="F263" s="105"/>
      <c r="G263" s="105"/>
      <c r="H263" s="105"/>
      <c r="I263" s="105"/>
      <c r="J263" s="105"/>
      <c r="K263" s="105"/>
      <c r="L263" s="105"/>
      <c r="M263" s="109"/>
    </row>
    <row r="264" spans="2:13" s="104" customFormat="1" x14ac:dyDescent="0.2">
      <c r="B264" s="105"/>
      <c r="C264" s="99"/>
      <c r="D264" s="105"/>
      <c r="E264" s="105"/>
      <c r="F264" s="105"/>
      <c r="G264" s="105"/>
      <c r="H264" s="105"/>
      <c r="I264" s="105"/>
      <c r="J264" s="105"/>
      <c r="K264" s="105"/>
      <c r="L264" s="105"/>
      <c r="M264" s="109"/>
    </row>
    <row r="265" spans="2:13" s="104" customFormat="1" x14ac:dyDescent="0.2">
      <c r="B265" s="105"/>
      <c r="C265" s="99"/>
      <c r="D265" s="105"/>
      <c r="E265" s="105"/>
      <c r="F265" s="105"/>
      <c r="G265" s="105"/>
      <c r="H265" s="105"/>
      <c r="I265" s="105"/>
      <c r="J265" s="105"/>
      <c r="K265" s="105"/>
      <c r="L265" s="105"/>
      <c r="M265" s="109"/>
    </row>
    <row r="266" spans="2:13" s="104" customFormat="1" x14ac:dyDescent="0.2">
      <c r="B266" s="105"/>
      <c r="C266" s="99"/>
      <c r="D266" s="105"/>
      <c r="E266" s="105"/>
      <c r="F266" s="105"/>
      <c r="G266" s="105"/>
      <c r="H266" s="105"/>
      <c r="I266" s="105"/>
      <c r="J266" s="105"/>
      <c r="K266" s="105"/>
      <c r="L266" s="105"/>
      <c r="M266" s="109"/>
    </row>
    <row r="267" spans="2:13" s="104" customFormat="1" x14ac:dyDescent="0.2">
      <c r="B267" s="105"/>
      <c r="C267" s="99"/>
      <c r="D267" s="105"/>
      <c r="E267" s="105"/>
      <c r="F267" s="105"/>
      <c r="G267" s="105"/>
      <c r="H267" s="105"/>
      <c r="I267" s="105"/>
      <c r="J267" s="105"/>
      <c r="K267" s="105"/>
      <c r="L267" s="105"/>
      <c r="M267" s="109"/>
    </row>
    <row r="268" spans="2:13" s="104" customFormat="1" x14ac:dyDescent="0.2">
      <c r="B268" s="105"/>
      <c r="C268" s="99"/>
      <c r="D268" s="105"/>
      <c r="E268" s="105"/>
      <c r="F268" s="105"/>
      <c r="G268" s="105"/>
      <c r="H268" s="105"/>
      <c r="I268" s="105"/>
      <c r="J268" s="105"/>
      <c r="K268" s="105"/>
      <c r="L268" s="105"/>
      <c r="M268" s="109"/>
    </row>
    <row r="269" spans="2:13" s="104" customFormat="1" x14ac:dyDescent="0.2">
      <c r="B269" s="105"/>
      <c r="C269" s="99"/>
      <c r="D269" s="105"/>
      <c r="E269" s="105"/>
      <c r="F269" s="105"/>
      <c r="G269" s="105"/>
      <c r="H269" s="105"/>
      <c r="I269" s="105"/>
      <c r="J269" s="105"/>
      <c r="K269" s="105"/>
      <c r="L269" s="105"/>
      <c r="M269" s="109"/>
    </row>
    <row r="270" spans="2:13" s="104" customFormat="1" x14ac:dyDescent="0.2">
      <c r="B270" s="105"/>
      <c r="C270" s="99"/>
      <c r="D270" s="105"/>
      <c r="E270" s="105"/>
      <c r="F270" s="105"/>
      <c r="G270" s="105"/>
      <c r="H270" s="105"/>
      <c r="I270" s="105"/>
      <c r="J270" s="105"/>
      <c r="K270" s="105"/>
      <c r="L270" s="105"/>
      <c r="M270" s="109"/>
    </row>
    <row r="271" spans="2:13" s="104" customFormat="1" x14ac:dyDescent="0.2">
      <c r="B271" s="105"/>
      <c r="C271" s="99"/>
      <c r="D271" s="105"/>
      <c r="E271" s="105"/>
      <c r="F271" s="105"/>
      <c r="G271" s="105"/>
      <c r="H271" s="105"/>
      <c r="I271" s="105"/>
      <c r="J271" s="105"/>
      <c r="K271" s="105"/>
      <c r="L271" s="105"/>
      <c r="M271" s="109"/>
    </row>
    <row r="272" spans="2:13" s="104" customFormat="1" x14ac:dyDescent="0.2">
      <c r="B272" s="105"/>
      <c r="C272" s="99"/>
      <c r="D272" s="105"/>
      <c r="E272" s="105"/>
      <c r="F272" s="105"/>
      <c r="G272" s="105"/>
      <c r="H272" s="105"/>
      <c r="I272" s="105"/>
      <c r="J272" s="105"/>
      <c r="K272" s="105"/>
      <c r="L272" s="105"/>
      <c r="M272" s="109"/>
    </row>
    <row r="273" spans="2:13" s="104" customFormat="1" x14ac:dyDescent="0.2">
      <c r="B273" s="105"/>
      <c r="C273" s="99"/>
      <c r="D273" s="105"/>
      <c r="E273" s="105"/>
      <c r="F273" s="105"/>
      <c r="G273" s="105"/>
      <c r="H273" s="105"/>
      <c r="I273" s="105"/>
      <c r="J273" s="105"/>
      <c r="K273" s="105"/>
      <c r="L273" s="105"/>
      <c r="M273" s="109"/>
    </row>
    <row r="274" spans="2:13" s="104" customFormat="1" x14ac:dyDescent="0.2">
      <c r="B274" s="105"/>
      <c r="C274" s="99"/>
      <c r="D274" s="105"/>
      <c r="E274" s="105"/>
      <c r="F274" s="105"/>
      <c r="G274" s="105"/>
      <c r="H274" s="105"/>
      <c r="I274" s="105"/>
      <c r="J274" s="105"/>
      <c r="K274" s="105"/>
      <c r="L274" s="105"/>
      <c r="M274" s="109"/>
    </row>
    <row r="275" spans="2:13" s="104" customFormat="1" x14ac:dyDescent="0.2">
      <c r="B275" s="105"/>
      <c r="C275" s="99"/>
      <c r="D275" s="105"/>
      <c r="E275" s="105"/>
      <c r="F275" s="105"/>
      <c r="G275" s="105"/>
      <c r="H275" s="105"/>
      <c r="I275" s="105"/>
      <c r="J275" s="105"/>
      <c r="K275" s="105"/>
      <c r="L275" s="105"/>
      <c r="M275" s="109"/>
    </row>
    <row r="276" spans="2:13" s="104" customFormat="1" x14ac:dyDescent="0.2">
      <c r="B276" s="105"/>
      <c r="C276" s="99"/>
      <c r="D276" s="105"/>
      <c r="E276" s="105"/>
      <c r="F276" s="105"/>
      <c r="G276" s="105"/>
      <c r="H276" s="105"/>
      <c r="I276" s="105"/>
      <c r="J276" s="105"/>
      <c r="K276" s="105"/>
      <c r="L276" s="105"/>
      <c r="M276" s="109"/>
    </row>
    <row r="277" spans="2:13" s="104" customFormat="1" x14ac:dyDescent="0.2">
      <c r="B277" s="105"/>
      <c r="C277" s="99"/>
      <c r="D277" s="105"/>
      <c r="E277" s="105"/>
      <c r="F277" s="105"/>
      <c r="G277" s="105"/>
      <c r="H277" s="105"/>
      <c r="I277" s="105"/>
      <c r="J277" s="105"/>
      <c r="K277" s="105"/>
      <c r="L277" s="105"/>
      <c r="M277" s="109"/>
    </row>
    <row r="278" spans="2:13" s="104" customFormat="1" x14ac:dyDescent="0.2">
      <c r="B278" s="105"/>
      <c r="C278" s="99"/>
      <c r="D278" s="105"/>
      <c r="E278" s="105"/>
      <c r="F278" s="105"/>
      <c r="G278" s="105"/>
      <c r="H278" s="105"/>
      <c r="I278" s="105"/>
      <c r="J278" s="105"/>
      <c r="K278" s="105"/>
      <c r="L278" s="105"/>
      <c r="M278" s="109"/>
    </row>
    <row r="279" spans="2:13" s="104" customFormat="1" x14ac:dyDescent="0.2">
      <c r="B279" s="105"/>
      <c r="C279" s="99"/>
      <c r="D279" s="105"/>
      <c r="E279" s="105"/>
      <c r="F279" s="105"/>
      <c r="G279" s="105"/>
      <c r="H279" s="105"/>
      <c r="I279" s="105"/>
      <c r="J279" s="105"/>
      <c r="K279" s="105"/>
      <c r="L279" s="105"/>
      <c r="M279" s="109"/>
    </row>
    <row r="280" spans="2:13" s="104" customFormat="1" x14ac:dyDescent="0.2">
      <c r="B280" s="105"/>
      <c r="C280" s="99"/>
      <c r="D280" s="105"/>
      <c r="E280" s="105"/>
      <c r="F280" s="105"/>
      <c r="G280" s="105"/>
      <c r="H280" s="105"/>
      <c r="I280" s="105"/>
      <c r="J280" s="105"/>
      <c r="K280" s="105"/>
      <c r="L280" s="105"/>
      <c r="M280" s="109"/>
    </row>
    <row r="281" spans="2:13" s="104" customFormat="1" x14ac:dyDescent="0.2">
      <c r="B281" s="105"/>
      <c r="C281" s="99"/>
      <c r="D281" s="105"/>
      <c r="E281" s="105"/>
      <c r="F281" s="105"/>
      <c r="G281" s="105"/>
      <c r="H281" s="105"/>
      <c r="I281" s="105"/>
      <c r="J281" s="105"/>
      <c r="K281" s="105"/>
      <c r="L281" s="105"/>
      <c r="M281" s="109"/>
    </row>
    <row r="282" spans="2:13" s="104" customFormat="1" x14ac:dyDescent="0.2">
      <c r="B282" s="105"/>
      <c r="C282" s="99"/>
      <c r="D282" s="105"/>
      <c r="E282" s="105"/>
      <c r="F282" s="105"/>
      <c r="G282" s="105"/>
      <c r="H282" s="105"/>
      <c r="I282" s="105"/>
      <c r="J282" s="105"/>
      <c r="K282" s="105"/>
      <c r="L282" s="105"/>
      <c r="M282" s="109"/>
    </row>
    <row r="283" spans="2:13" s="104" customFormat="1" x14ac:dyDescent="0.2">
      <c r="B283" s="105"/>
      <c r="C283" s="99"/>
      <c r="D283" s="105"/>
      <c r="E283" s="105"/>
      <c r="F283" s="105"/>
      <c r="G283" s="105"/>
      <c r="H283" s="105"/>
      <c r="I283" s="105"/>
      <c r="J283" s="105"/>
      <c r="K283" s="105"/>
      <c r="L283" s="105"/>
      <c r="M283" s="109"/>
    </row>
    <row r="284" spans="2:13" s="104" customFormat="1" x14ac:dyDescent="0.2">
      <c r="B284" s="105"/>
      <c r="C284" s="99"/>
      <c r="D284" s="105"/>
      <c r="E284" s="105"/>
      <c r="F284" s="105"/>
      <c r="G284" s="105"/>
      <c r="H284" s="105"/>
      <c r="I284" s="105"/>
      <c r="J284" s="105"/>
      <c r="K284" s="105"/>
      <c r="L284" s="105"/>
      <c r="M284" s="109"/>
    </row>
    <row r="285" spans="2:13" s="104" customFormat="1" x14ac:dyDescent="0.2">
      <c r="B285" s="105"/>
      <c r="C285" s="99"/>
      <c r="D285" s="105"/>
      <c r="E285" s="105"/>
      <c r="F285" s="105"/>
      <c r="G285" s="105"/>
      <c r="H285" s="105"/>
      <c r="I285" s="105"/>
      <c r="J285" s="105"/>
      <c r="K285" s="105"/>
      <c r="L285" s="105"/>
      <c r="M285" s="109"/>
    </row>
    <row r="286" spans="2:13" s="104" customFormat="1" x14ac:dyDescent="0.2">
      <c r="B286" s="105"/>
      <c r="C286" s="99"/>
      <c r="D286" s="105"/>
      <c r="E286" s="105"/>
      <c r="F286" s="105"/>
      <c r="G286" s="105"/>
      <c r="H286" s="105"/>
      <c r="I286" s="105"/>
      <c r="J286" s="105"/>
      <c r="K286" s="105"/>
      <c r="L286" s="105"/>
      <c r="M286" s="109"/>
    </row>
    <row r="287" spans="2:13" s="104" customFormat="1" x14ac:dyDescent="0.2">
      <c r="B287" s="105"/>
      <c r="C287" s="99"/>
      <c r="D287" s="105"/>
      <c r="E287" s="105"/>
      <c r="F287" s="105"/>
      <c r="G287" s="105"/>
      <c r="H287" s="105"/>
      <c r="I287" s="105"/>
      <c r="J287" s="105"/>
      <c r="K287" s="105"/>
      <c r="L287" s="105"/>
      <c r="M287" s="109"/>
    </row>
    <row r="288" spans="2:13" s="104" customFormat="1" x14ac:dyDescent="0.2">
      <c r="B288" s="105"/>
      <c r="C288" s="99"/>
      <c r="D288" s="105"/>
      <c r="E288" s="105"/>
      <c r="F288" s="105"/>
      <c r="G288" s="105"/>
      <c r="H288" s="105"/>
      <c r="I288" s="105"/>
      <c r="J288" s="105"/>
      <c r="K288" s="105"/>
      <c r="L288" s="105"/>
      <c r="M288" s="109"/>
    </row>
    <row r="289" spans="2:13" s="104" customFormat="1" x14ac:dyDescent="0.2">
      <c r="B289" s="105"/>
      <c r="C289" s="99"/>
      <c r="D289" s="105"/>
      <c r="E289" s="105"/>
      <c r="F289" s="105"/>
      <c r="G289" s="105"/>
      <c r="H289" s="105"/>
      <c r="I289" s="105"/>
      <c r="J289" s="105"/>
      <c r="K289" s="105"/>
      <c r="L289" s="105"/>
      <c r="M289" s="109"/>
    </row>
    <row r="290" spans="2:13" s="104" customFormat="1" x14ac:dyDescent="0.2">
      <c r="B290" s="105"/>
      <c r="C290" s="99"/>
      <c r="D290" s="105"/>
      <c r="E290" s="105"/>
      <c r="F290" s="105"/>
      <c r="G290" s="105"/>
      <c r="H290" s="105"/>
      <c r="I290" s="105"/>
      <c r="J290" s="105"/>
      <c r="K290" s="105"/>
      <c r="L290" s="105"/>
      <c r="M290" s="109"/>
    </row>
    <row r="291" spans="2:13" s="104" customFormat="1" x14ac:dyDescent="0.2">
      <c r="B291" s="105"/>
      <c r="C291" s="99"/>
      <c r="D291" s="105"/>
      <c r="E291" s="105"/>
      <c r="F291" s="105"/>
      <c r="G291" s="105"/>
      <c r="H291" s="105"/>
      <c r="I291" s="105"/>
      <c r="J291" s="105"/>
      <c r="K291" s="105"/>
      <c r="L291" s="105"/>
      <c r="M291" s="109"/>
    </row>
    <row r="292" spans="2:13" s="104" customFormat="1" x14ac:dyDescent="0.2">
      <c r="B292" s="105"/>
      <c r="C292" s="99"/>
      <c r="D292" s="105"/>
      <c r="E292" s="105"/>
      <c r="F292" s="105"/>
      <c r="G292" s="105"/>
      <c r="H292" s="105"/>
      <c r="I292" s="105"/>
      <c r="J292" s="105"/>
      <c r="K292" s="105"/>
      <c r="L292" s="105"/>
      <c r="M292" s="109"/>
    </row>
    <row r="293" spans="2:13" s="104" customFormat="1" x14ac:dyDescent="0.2">
      <c r="B293" s="105"/>
      <c r="C293" s="99"/>
      <c r="D293" s="105"/>
      <c r="E293" s="105"/>
      <c r="F293" s="105"/>
      <c r="G293" s="105"/>
      <c r="H293" s="105"/>
      <c r="I293" s="105"/>
      <c r="J293" s="105"/>
      <c r="K293" s="105"/>
      <c r="L293" s="105"/>
      <c r="M293" s="109"/>
    </row>
    <row r="294" spans="2:13" s="104" customFormat="1" x14ac:dyDescent="0.2">
      <c r="B294" s="105"/>
      <c r="C294" s="99"/>
      <c r="D294" s="105"/>
      <c r="E294" s="105"/>
      <c r="F294" s="105"/>
      <c r="G294" s="105"/>
      <c r="H294" s="105"/>
      <c r="I294" s="105"/>
      <c r="J294" s="105"/>
      <c r="K294" s="105"/>
      <c r="L294" s="105"/>
      <c r="M294" s="109"/>
    </row>
    <row r="295" spans="2:13" s="104" customFormat="1" x14ac:dyDescent="0.2">
      <c r="B295" s="105"/>
      <c r="C295" s="99"/>
      <c r="D295" s="105"/>
      <c r="E295" s="105"/>
      <c r="F295" s="105"/>
      <c r="G295" s="105"/>
      <c r="H295" s="105"/>
      <c r="I295" s="105"/>
      <c r="J295" s="105"/>
      <c r="K295" s="105"/>
      <c r="L295" s="105"/>
      <c r="M295" s="109"/>
    </row>
    <row r="296" spans="2:13" s="104" customFormat="1" x14ac:dyDescent="0.2">
      <c r="B296" s="105"/>
      <c r="C296" s="99"/>
      <c r="D296" s="105"/>
      <c r="E296" s="105"/>
      <c r="F296" s="105"/>
      <c r="G296" s="105"/>
      <c r="H296" s="105"/>
      <c r="I296" s="105"/>
      <c r="J296" s="105"/>
      <c r="K296" s="105"/>
      <c r="L296" s="105"/>
      <c r="M296" s="109"/>
    </row>
    <row r="297" spans="2:13" s="104" customFormat="1" x14ac:dyDescent="0.2">
      <c r="B297" s="105"/>
      <c r="C297" s="99"/>
      <c r="D297" s="105"/>
      <c r="E297" s="105"/>
      <c r="F297" s="105"/>
      <c r="G297" s="105"/>
      <c r="H297" s="105"/>
      <c r="I297" s="105"/>
      <c r="J297" s="105"/>
      <c r="K297" s="105"/>
      <c r="L297" s="105"/>
      <c r="M297" s="109"/>
    </row>
    <row r="298" spans="2:13" s="104" customFormat="1" x14ac:dyDescent="0.2">
      <c r="B298" s="105"/>
      <c r="C298" s="99"/>
      <c r="D298" s="105"/>
      <c r="E298" s="105"/>
      <c r="F298" s="105"/>
      <c r="G298" s="105"/>
      <c r="H298" s="105"/>
      <c r="I298" s="105"/>
      <c r="J298" s="105"/>
      <c r="K298" s="105"/>
      <c r="L298" s="105"/>
      <c r="M298" s="109"/>
    </row>
    <row r="299" spans="2:13" s="104" customFormat="1" x14ac:dyDescent="0.2">
      <c r="B299" s="105"/>
      <c r="C299" s="99"/>
      <c r="D299" s="105"/>
      <c r="E299" s="105"/>
      <c r="F299" s="105"/>
      <c r="G299" s="105"/>
      <c r="H299" s="105"/>
      <c r="I299" s="105"/>
      <c r="J299" s="105"/>
      <c r="K299" s="105"/>
      <c r="L299" s="105"/>
      <c r="M299" s="109"/>
    </row>
    <row r="300" spans="2:13" s="104" customFormat="1" x14ac:dyDescent="0.2">
      <c r="B300" s="105"/>
      <c r="C300" s="99"/>
      <c r="D300" s="105"/>
      <c r="E300" s="105"/>
      <c r="F300" s="105"/>
      <c r="G300" s="105"/>
      <c r="H300" s="105"/>
      <c r="I300" s="105"/>
      <c r="J300" s="105"/>
      <c r="K300" s="105"/>
      <c r="L300" s="105"/>
      <c r="M300" s="109"/>
    </row>
    <row r="301" spans="2:13" s="104" customFormat="1" x14ac:dyDescent="0.2">
      <c r="B301" s="105"/>
      <c r="C301" s="99"/>
      <c r="D301" s="105"/>
      <c r="E301" s="105"/>
      <c r="F301" s="105"/>
      <c r="G301" s="105"/>
      <c r="H301" s="105"/>
      <c r="I301" s="105"/>
      <c r="J301" s="105"/>
      <c r="K301" s="105"/>
      <c r="L301" s="105"/>
      <c r="M301" s="109"/>
    </row>
    <row r="302" spans="2:13" s="104" customFormat="1" x14ac:dyDescent="0.2">
      <c r="B302" s="105"/>
      <c r="C302" s="99"/>
      <c r="D302" s="105"/>
      <c r="E302" s="105"/>
      <c r="F302" s="105"/>
      <c r="G302" s="105"/>
      <c r="H302" s="105"/>
      <c r="I302" s="105"/>
      <c r="J302" s="105"/>
      <c r="K302" s="105"/>
      <c r="L302" s="105"/>
      <c r="M302" s="109"/>
    </row>
    <row r="303" spans="2:13" s="104" customFormat="1" x14ac:dyDescent="0.2">
      <c r="B303" s="105"/>
      <c r="C303" s="99"/>
      <c r="D303" s="105"/>
      <c r="E303" s="105"/>
      <c r="F303" s="105"/>
      <c r="G303" s="105"/>
      <c r="H303" s="105"/>
      <c r="I303" s="105"/>
      <c r="J303" s="105"/>
      <c r="K303" s="105"/>
      <c r="L303" s="105"/>
      <c r="M303" s="109"/>
    </row>
    <row r="304" spans="2:13" s="104" customFormat="1" x14ac:dyDescent="0.2">
      <c r="B304" s="105"/>
      <c r="C304" s="99"/>
      <c r="D304" s="105"/>
      <c r="E304" s="105"/>
      <c r="F304" s="105"/>
      <c r="G304" s="105"/>
      <c r="H304" s="105"/>
      <c r="I304" s="105"/>
      <c r="J304" s="105"/>
      <c r="K304" s="105"/>
      <c r="L304" s="105"/>
      <c r="M304" s="109"/>
    </row>
    <row r="305" spans="2:13" s="104" customFormat="1" x14ac:dyDescent="0.2">
      <c r="B305" s="105"/>
      <c r="C305" s="99"/>
      <c r="D305" s="105"/>
      <c r="E305" s="105"/>
      <c r="F305" s="105"/>
      <c r="G305" s="105"/>
      <c r="H305" s="105"/>
      <c r="I305" s="105"/>
      <c r="J305" s="105"/>
      <c r="K305" s="105"/>
      <c r="L305" s="105"/>
      <c r="M305" s="109"/>
    </row>
    <row r="306" spans="2:13" s="104" customFormat="1" x14ac:dyDescent="0.2">
      <c r="B306" s="105"/>
      <c r="C306" s="99"/>
      <c r="D306" s="105"/>
      <c r="E306" s="105"/>
      <c r="F306" s="105"/>
      <c r="G306" s="105"/>
      <c r="H306" s="105"/>
      <c r="I306" s="105"/>
      <c r="J306" s="105"/>
      <c r="K306" s="105"/>
      <c r="L306" s="105"/>
      <c r="M306" s="109"/>
    </row>
    <row r="307" spans="2:13" s="104" customFormat="1" x14ac:dyDescent="0.2">
      <c r="B307" s="105"/>
      <c r="C307" s="99"/>
      <c r="D307" s="105"/>
      <c r="E307" s="105"/>
      <c r="F307" s="105"/>
      <c r="G307" s="105"/>
      <c r="H307" s="105"/>
      <c r="I307" s="105"/>
      <c r="J307" s="105"/>
      <c r="K307" s="105"/>
      <c r="L307" s="105"/>
      <c r="M307" s="109"/>
    </row>
    <row r="308" spans="2:13" s="104" customFormat="1" x14ac:dyDescent="0.2">
      <c r="B308" s="105"/>
      <c r="C308" s="99"/>
      <c r="D308" s="105"/>
      <c r="E308" s="105"/>
      <c r="F308" s="105"/>
      <c r="G308" s="105"/>
      <c r="H308" s="105"/>
      <c r="I308" s="105"/>
      <c r="J308" s="105"/>
      <c r="K308" s="105"/>
      <c r="L308" s="105"/>
      <c r="M308" s="109"/>
    </row>
    <row r="309" spans="2:13" s="104" customFormat="1" x14ac:dyDescent="0.2">
      <c r="B309" s="105"/>
      <c r="C309" s="99"/>
      <c r="D309" s="105"/>
      <c r="E309" s="105"/>
      <c r="F309" s="105"/>
      <c r="G309" s="105"/>
      <c r="H309" s="105"/>
      <c r="I309" s="105"/>
      <c r="J309" s="105"/>
      <c r="K309" s="105"/>
      <c r="L309" s="105"/>
      <c r="M309" s="109"/>
    </row>
    <row r="310" spans="2:13" s="104" customFormat="1" x14ac:dyDescent="0.2">
      <c r="B310" s="105"/>
      <c r="C310" s="99"/>
      <c r="D310" s="105"/>
      <c r="E310" s="105"/>
      <c r="F310" s="105"/>
      <c r="G310" s="105"/>
      <c r="H310" s="105"/>
      <c r="I310" s="105"/>
      <c r="J310" s="105"/>
      <c r="K310" s="105"/>
      <c r="L310" s="105"/>
      <c r="M310" s="109"/>
    </row>
    <row r="311" spans="2:13" s="104" customFormat="1" x14ac:dyDescent="0.2">
      <c r="B311" s="105"/>
      <c r="C311" s="99"/>
      <c r="D311" s="105"/>
      <c r="E311" s="105"/>
      <c r="F311" s="105"/>
      <c r="G311" s="105"/>
      <c r="H311" s="105"/>
      <c r="I311" s="105"/>
      <c r="J311" s="105"/>
      <c r="K311" s="105"/>
      <c r="L311" s="105"/>
      <c r="M311" s="109"/>
    </row>
    <row r="312" spans="2:13" s="104" customFormat="1" x14ac:dyDescent="0.2">
      <c r="B312" s="105"/>
      <c r="C312" s="99"/>
      <c r="D312" s="105"/>
      <c r="E312" s="105"/>
      <c r="F312" s="105"/>
      <c r="G312" s="105"/>
      <c r="H312" s="105"/>
      <c r="I312" s="105"/>
      <c r="J312" s="105"/>
      <c r="K312" s="105"/>
      <c r="L312" s="105"/>
      <c r="M312" s="109"/>
    </row>
    <row r="313" spans="2:13" s="104" customFormat="1" x14ac:dyDescent="0.2">
      <c r="B313" s="105"/>
      <c r="C313" s="99"/>
      <c r="D313" s="105"/>
      <c r="E313" s="105"/>
      <c r="F313" s="105"/>
      <c r="G313" s="105"/>
      <c r="H313" s="105"/>
      <c r="I313" s="105"/>
      <c r="J313" s="105"/>
      <c r="K313" s="105"/>
      <c r="L313" s="105"/>
      <c r="M313" s="109"/>
    </row>
    <row r="314" spans="2:13" s="104" customFormat="1" x14ac:dyDescent="0.2">
      <c r="B314" s="105"/>
      <c r="C314" s="99"/>
      <c r="D314" s="105"/>
      <c r="E314" s="105"/>
      <c r="F314" s="105"/>
      <c r="G314" s="105"/>
      <c r="H314" s="105"/>
      <c r="I314" s="105"/>
      <c r="J314" s="105"/>
      <c r="K314" s="105"/>
      <c r="L314" s="105"/>
      <c r="M314" s="109"/>
    </row>
    <row r="315" spans="2:13" s="104" customFormat="1" x14ac:dyDescent="0.2">
      <c r="B315" s="105"/>
      <c r="C315" s="99"/>
      <c r="D315" s="105"/>
      <c r="E315" s="105"/>
      <c r="F315" s="105"/>
      <c r="G315" s="105"/>
      <c r="H315" s="105"/>
      <c r="I315" s="105"/>
      <c r="J315" s="105"/>
      <c r="K315" s="105"/>
      <c r="L315" s="105"/>
      <c r="M315" s="109"/>
    </row>
    <row r="316" spans="2:13" s="104" customFormat="1" x14ac:dyDescent="0.2">
      <c r="B316" s="105"/>
      <c r="C316" s="99"/>
      <c r="D316" s="105"/>
      <c r="E316" s="105"/>
      <c r="F316" s="105"/>
      <c r="G316" s="105"/>
      <c r="H316" s="105"/>
      <c r="I316" s="105"/>
      <c r="J316" s="105"/>
      <c r="K316" s="105"/>
      <c r="L316" s="105"/>
      <c r="M316" s="109"/>
    </row>
    <row r="317" spans="2:13" s="104" customFormat="1" x14ac:dyDescent="0.2">
      <c r="B317" s="105"/>
      <c r="C317" s="99"/>
      <c r="D317" s="105"/>
      <c r="E317" s="105"/>
      <c r="F317" s="105"/>
      <c r="G317" s="105"/>
      <c r="H317" s="105"/>
      <c r="I317" s="105"/>
      <c r="J317" s="105"/>
      <c r="K317" s="105"/>
      <c r="L317" s="105"/>
      <c r="M317" s="109"/>
    </row>
    <row r="318" spans="2:13" s="104" customFormat="1" x14ac:dyDescent="0.2">
      <c r="B318" s="105"/>
      <c r="C318" s="99"/>
      <c r="D318" s="105"/>
      <c r="E318" s="105"/>
      <c r="F318" s="105"/>
      <c r="G318" s="105"/>
      <c r="H318" s="105"/>
      <c r="I318" s="105"/>
      <c r="J318" s="105"/>
      <c r="K318" s="105"/>
      <c r="L318" s="105"/>
      <c r="M318" s="109"/>
    </row>
    <row r="319" spans="2:13" s="104" customFormat="1" x14ac:dyDescent="0.2">
      <c r="B319" s="105"/>
      <c r="C319" s="99"/>
      <c r="D319" s="105"/>
      <c r="E319" s="105"/>
      <c r="F319" s="105"/>
      <c r="G319" s="105"/>
      <c r="H319" s="105"/>
      <c r="I319" s="105"/>
      <c r="J319" s="105"/>
      <c r="K319" s="105"/>
      <c r="L319" s="105"/>
      <c r="M319" s="109"/>
    </row>
    <row r="320" spans="2:13" s="104" customFormat="1" x14ac:dyDescent="0.2">
      <c r="B320" s="105"/>
      <c r="C320" s="99"/>
      <c r="D320" s="105"/>
      <c r="E320" s="105"/>
      <c r="F320" s="105"/>
      <c r="G320" s="105"/>
      <c r="H320" s="105"/>
      <c r="I320" s="105"/>
      <c r="J320" s="105"/>
      <c r="K320" s="105"/>
      <c r="L320" s="105"/>
      <c r="M320" s="109"/>
    </row>
    <row r="321" spans="2:13" s="104" customFormat="1" x14ac:dyDescent="0.2">
      <c r="B321" s="105"/>
      <c r="C321" s="99"/>
      <c r="D321" s="105"/>
      <c r="E321" s="105"/>
      <c r="F321" s="105"/>
      <c r="G321" s="105"/>
      <c r="H321" s="105"/>
      <c r="I321" s="105"/>
      <c r="J321" s="105"/>
      <c r="K321" s="105"/>
      <c r="L321" s="105"/>
      <c r="M321" s="109"/>
    </row>
    <row r="322" spans="2:13" s="104" customFormat="1" x14ac:dyDescent="0.2">
      <c r="B322" s="105"/>
      <c r="C322" s="99"/>
      <c r="D322" s="105"/>
      <c r="E322" s="105"/>
      <c r="F322" s="105"/>
      <c r="G322" s="105"/>
      <c r="H322" s="105"/>
      <c r="I322" s="105"/>
      <c r="J322" s="105"/>
      <c r="K322" s="105"/>
      <c r="L322" s="105"/>
      <c r="M322" s="109"/>
    </row>
    <row r="323" spans="2:13" s="104" customFormat="1" x14ac:dyDescent="0.2">
      <c r="B323" s="105"/>
      <c r="C323" s="99"/>
      <c r="D323" s="105"/>
      <c r="E323" s="105"/>
      <c r="F323" s="105"/>
      <c r="G323" s="105"/>
      <c r="H323" s="105"/>
      <c r="I323" s="105"/>
      <c r="J323" s="105"/>
      <c r="K323" s="105"/>
      <c r="L323" s="105"/>
      <c r="M323" s="109"/>
    </row>
    <row r="324" spans="2:13" s="104" customFormat="1" x14ac:dyDescent="0.2">
      <c r="B324" s="105"/>
      <c r="C324" s="99"/>
      <c r="D324" s="105"/>
      <c r="E324" s="105"/>
      <c r="F324" s="105"/>
      <c r="G324" s="105"/>
      <c r="H324" s="105"/>
      <c r="I324" s="105"/>
      <c r="J324" s="105"/>
      <c r="K324" s="105"/>
      <c r="L324" s="105"/>
      <c r="M324" s="109"/>
    </row>
    <row r="325" spans="2:13" s="104" customFormat="1" x14ac:dyDescent="0.2">
      <c r="B325" s="105"/>
      <c r="C325" s="99"/>
      <c r="D325" s="105"/>
      <c r="E325" s="105"/>
      <c r="F325" s="105"/>
      <c r="G325" s="105"/>
      <c r="H325" s="105"/>
      <c r="I325" s="105"/>
      <c r="J325" s="105"/>
      <c r="K325" s="105"/>
      <c r="L325" s="105"/>
      <c r="M325" s="109"/>
    </row>
    <row r="326" spans="2:13" s="104" customFormat="1" x14ac:dyDescent="0.2">
      <c r="B326" s="105"/>
      <c r="C326" s="99"/>
      <c r="D326" s="105"/>
      <c r="E326" s="105"/>
      <c r="F326" s="105"/>
      <c r="G326" s="105"/>
      <c r="H326" s="105"/>
      <c r="I326" s="105"/>
      <c r="J326" s="105"/>
      <c r="K326" s="105"/>
      <c r="L326" s="105"/>
      <c r="M326" s="109"/>
    </row>
    <row r="327" spans="2:13" s="104" customFormat="1" x14ac:dyDescent="0.2">
      <c r="B327" s="105"/>
      <c r="C327" s="99"/>
      <c r="D327" s="105"/>
      <c r="E327" s="105"/>
      <c r="F327" s="105"/>
      <c r="G327" s="105"/>
      <c r="H327" s="105"/>
      <c r="I327" s="105"/>
      <c r="J327" s="105"/>
      <c r="K327" s="105"/>
      <c r="L327" s="105"/>
      <c r="M327" s="109"/>
    </row>
    <row r="328" spans="2:13" s="104" customFormat="1" x14ac:dyDescent="0.2">
      <c r="B328" s="105"/>
      <c r="C328" s="99"/>
      <c r="D328" s="105"/>
      <c r="E328" s="105"/>
      <c r="F328" s="105"/>
      <c r="G328" s="105"/>
      <c r="H328" s="105"/>
      <c r="I328" s="105"/>
      <c r="J328" s="105"/>
      <c r="K328" s="105"/>
      <c r="L328" s="105"/>
      <c r="M328" s="109"/>
    </row>
    <row r="329" spans="2:13" s="104" customFormat="1" x14ac:dyDescent="0.2">
      <c r="B329" s="105"/>
      <c r="C329" s="99"/>
      <c r="D329" s="105"/>
      <c r="E329" s="105"/>
      <c r="F329" s="105"/>
      <c r="G329" s="105"/>
      <c r="H329" s="105"/>
      <c r="I329" s="105"/>
      <c r="J329" s="105"/>
      <c r="K329" s="105"/>
      <c r="L329" s="105"/>
      <c r="M329" s="109"/>
    </row>
    <row r="330" spans="2:13" s="104" customFormat="1" x14ac:dyDescent="0.2">
      <c r="B330" s="105"/>
      <c r="C330" s="99"/>
      <c r="D330" s="105"/>
      <c r="E330" s="105"/>
      <c r="F330" s="105"/>
      <c r="G330" s="105"/>
      <c r="H330" s="105"/>
      <c r="I330" s="105"/>
      <c r="J330" s="105"/>
      <c r="K330" s="105"/>
      <c r="L330" s="105"/>
      <c r="M330" s="109"/>
    </row>
    <row r="331" spans="2:13" s="104" customFormat="1" x14ac:dyDescent="0.2">
      <c r="B331" s="105"/>
      <c r="C331" s="99"/>
      <c r="D331" s="105"/>
      <c r="E331" s="105"/>
      <c r="F331" s="105"/>
      <c r="G331" s="105"/>
      <c r="H331" s="105"/>
      <c r="I331" s="105"/>
      <c r="J331" s="105"/>
      <c r="K331" s="105"/>
      <c r="L331" s="105"/>
      <c r="M331" s="109"/>
    </row>
    <row r="332" spans="2:13" s="104" customFormat="1" x14ac:dyDescent="0.2">
      <c r="B332" s="105"/>
      <c r="C332" s="99"/>
      <c r="D332" s="105"/>
      <c r="E332" s="105"/>
      <c r="F332" s="105"/>
      <c r="G332" s="105"/>
      <c r="H332" s="105"/>
      <c r="I332" s="105"/>
      <c r="J332" s="105"/>
      <c r="K332" s="105"/>
      <c r="L332" s="105"/>
      <c r="M332" s="109"/>
    </row>
    <row r="333" spans="2:13" s="104" customFormat="1" x14ac:dyDescent="0.2">
      <c r="B333" s="105"/>
      <c r="C333" s="99"/>
      <c r="D333" s="105"/>
      <c r="E333" s="105"/>
      <c r="F333" s="105"/>
      <c r="G333" s="105"/>
      <c r="H333" s="105"/>
      <c r="I333" s="105"/>
      <c r="J333" s="105"/>
      <c r="K333" s="105"/>
      <c r="L333" s="105"/>
      <c r="M333" s="109"/>
    </row>
    <row r="334" spans="2:13" s="104" customFormat="1" x14ac:dyDescent="0.2">
      <c r="B334" s="105"/>
      <c r="C334" s="99"/>
      <c r="D334" s="105"/>
      <c r="E334" s="105"/>
      <c r="F334" s="105"/>
      <c r="G334" s="105"/>
      <c r="H334" s="105"/>
      <c r="I334" s="105"/>
      <c r="J334" s="105"/>
      <c r="K334" s="105"/>
      <c r="L334" s="105"/>
      <c r="M334" s="109"/>
    </row>
    <row r="335" spans="2:13" s="104" customFormat="1" x14ac:dyDescent="0.2">
      <c r="B335" s="105"/>
      <c r="C335" s="99"/>
      <c r="D335" s="105"/>
      <c r="E335" s="105"/>
      <c r="F335" s="105"/>
      <c r="G335" s="105"/>
      <c r="H335" s="105"/>
      <c r="I335" s="105"/>
      <c r="J335" s="105"/>
      <c r="K335" s="105"/>
      <c r="L335" s="105"/>
      <c r="M335" s="109"/>
    </row>
    <row r="336" spans="2:13" s="104" customFormat="1" x14ac:dyDescent="0.2">
      <c r="B336" s="105"/>
      <c r="C336" s="99"/>
      <c r="D336" s="105"/>
      <c r="E336" s="105"/>
      <c r="F336" s="105"/>
      <c r="G336" s="105"/>
      <c r="H336" s="105"/>
      <c r="I336" s="105"/>
      <c r="J336" s="105"/>
      <c r="K336" s="105"/>
      <c r="L336" s="105"/>
      <c r="M336" s="109"/>
    </row>
    <row r="337" spans="2:13" s="104" customFormat="1" x14ac:dyDescent="0.2">
      <c r="B337" s="105"/>
      <c r="C337" s="99"/>
      <c r="D337" s="105"/>
      <c r="E337" s="105"/>
      <c r="F337" s="105"/>
      <c r="G337" s="105"/>
      <c r="H337" s="105"/>
      <c r="I337" s="105"/>
      <c r="J337" s="105"/>
      <c r="K337" s="105"/>
      <c r="L337" s="105"/>
      <c r="M337" s="109"/>
    </row>
    <row r="338" spans="2:13" s="104" customFormat="1" x14ac:dyDescent="0.2">
      <c r="B338" s="105"/>
      <c r="C338" s="99"/>
      <c r="D338" s="105"/>
      <c r="E338" s="105"/>
      <c r="F338" s="105"/>
      <c r="G338" s="105"/>
      <c r="H338" s="105"/>
      <c r="I338" s="105"/>
      <c r="J338" s="105"/>
      <c r="K338" s="105"/>
      <c r="L338" s="105"/>
      <c r="M338" s="109"/>
    </row>
    <row r="339" spans="2:13" s="104" customFormat="1" x14ac:dyDescent="0.2">
      <c r="B339" s="105"/>
      <c r="C339" s="99"/>
      <c r="D339" s="105"/>
      <c r="E339" s="105"/>
      <c r="F339" s="105"/>
      <c r="G339" s="105"/>
      <c r="H339" s="105"/>
      <c r="I339" s="105"/>
      <c r="J339" s="105"/>
      <c r="K339" s="105"/>
      <c r="L339" s="105"/>
      <c r="M339" s="109"/>
    </row>
    <row r="340" spans="2:13" s="104" customFormat="1" x14ac:dyDescent="0.2">
      <c r="B340" s="105"/>
      <c r="C340" s="99"/>
      <c r="D340" s="105"/>
      <c r="E340" s="105"/>
      <c r="F340" s="105"/>
      <c r="G340" s="105"/>
      <c r="H340" s="105"/>
      <c r="I340" s="105"/>
      <c r="J340" s="105"/>
      <c r="K340" s="105"/>
      <c r="L340" s="105"/>
      <c r="M340" s="109"/>
    </row>
    <row r="341" spans="2:13" s="104" customFormat="1" x14ac:dyDescent="0.2">
      <c r="B341" s="105"/>
      <c r="C341" s="99"/>
      <c r="D341" s="105"/>
      <c r="E341" s="105"/>
      <c r="F341" s="105"/>
      <c r="G341" s="105"/>
      <c r="H341" s="105"/>
      <c r="I341" s="105"/>
      <c r="J341" s="105"/>
      <c r="K341" s="105"/>
      <c r="L341" s="105"/>
      <c r="M341" s="109"/>
    </row>
    <row r="342" spans="2:13" s="104" customFormat="1" x14ac:dyDescent="0.2">
      <c r="B342" s="105"/>
      <c r="C342" s="99"/>
      <c r="D342" s="105"/>
      <c r="E342" s="105"/>
      <c r="F342" s="105"/>
      <c r="G342" s="105"/>
      <c r="H342" s="105"/>
      <c r="I342" s="105"/>
      <c r="J342" s="105"/>
      <c r="K342" s="105"/>
      <c r="L342" s="105"/>
      <c r="M342" s="109"/>
    </row>
    <row r="343" spans="2:13" s="104" customFormat="1" x14ac:dyDescent="0.2">
      <c r="B343" s="105"/>
      <c r="C343" s="99"/>
      <c r="D343" s="105"/>
      <c r="E343" s="105"/>
      <c r="F343" s="105"/>
      <c r="G343" s="105"/>
      <c r="H343" s="105"/>
      <c r="I343" s="105"/>
      <c r="J343" s="105"/>
      <c r="K343" s="105"/>
      <c r="L343" s="105"/>
      <c r="M343" s="109"/>
    </row>
    <row r="344" spans="2:13" s="104" customFormat="1" x14ac:dyDescent="0.2">
      <c r="B344" s="105"/>
      <c r="C344" s="99"/>
      <c r="D344" s="105"/>
      <c r="E344" s="105"/>
      <c r="F344" s="105"/>
      <c r="G344" s="105"/>
      <c r="H344" s="105"/>
      <c r="I344" s="105"/>
      <c r="J344" s="105"/>
      <c r="K344" s="105"/>
      <c r="L344" s="105"/>
      <c r="M344" s="109"/>
    </row>
    <row r="345" spans="2:13" s="104" customFormat="1" x14ac:dyDescent="0.2">
      <c r="B345" s="105"/>
      <c r="C345" s="99"/>
      <c r="D345" s="105"/>
      <c r="E345" s="105"/>
      <c r="F345" s="105"/>
      <c r="G345" s="105"/>
      <c r="H345" s="105"/>
      <c r="I345" s="105"/>
      <c r="J345" s="105"/>
      <c r="K345" s="105"/>
      <c r="L345" s="105"/>
      <c r="M345" s="109"/>
    </row>
    <row r="346" spans="2:13" s="104" customFormat="1" x14ac:dyDescent="0.2">
      <c r="B346" s="105"/>
      <c r="C346" s="99"/>
      <c r="D346" s="105"/>
      <c r="E346" s="105"/>
      <c r="F346" s="105"/>
      <c r="G346" s="105"/>
      <c r="H346" s="105"/>
      <c r="I346" s="105"/>
      <c r="J346" s="105"/>
      <c r="K346" s="105"/>
      <c r="L346" s="105"/>
      <c r="M346" s="109"/>
    </row>
    <row r="347" spans="2:13" s="104" customFormat="1" x14ac:dyDescent="0.2">
      <c r="B347" s="105"/>
      <c r="C347" s="99"/>
      <c r="D347" s="105"/>
      <c r="E347" s="105"/>
      <c r="F347" s="105"/>
      <c r="G347" s="105"/>
      <c r="H347" s="105"/>
      <c r="I347" s="105"/>
      <c r="J347" s="105"/>
      <c r="K347" s="105"/>
      <c r="L347" s="105"/>
      <c r="M347" s="109"/>
    </row>
  </sheetData>
  <autoFilter ref="M8:M228">
    <filterColumn colId="0">
      <filters>
        <filter val="1"/>
      </filters>
    </filterColumn>
  </autoFilter>
  <mergeCells count="34">
    <mergeCell ref="E17:G17"/>
    <mergeCell ref="C5:C7"/>
    <mergeCell ref="D5:D7"/>
    <mergeCell ref="E5:G7"/>
    <mergeCell ref="H6:H7"/>
    <mergeCell ref="E10:G10"/>
    <mergeCell ref="E11:G11"/>
    <mergeCell ref="E12:G12"/>
    <mergeCell ref="E13:G13"/>
    <mergeCell ref="E14:G14"/>
    <mergeCell ref="E15:G15"/>
    <mergeCell ref="E16:G16"/>
    <mergeCell ref="E32:G32"/>
    <mergeCell ref="E18:G18"/>
    <mergeCell ref="E19:G19"/>
    <mergeCell ref="E20:G20"/>
    <mergeCell ref="E21:G21"/>
    <mergeCell ref="E22:G22"/>
    <mergeCell ref="E23:G23"/>
    <mergeCell ref="E24:G24"/>
    <mergeCell ref="E28:G28"/>
    <mergeCell ref="E29:G29"/>
    <mergeCell ref="E30:G30"/>
    <mergeCell ref="E31:G31"/>
    <mergeCell ref="E39:G39"/>
    <mergeCell ref="E40:G40"/>
    <mergeCell ref="E41:G41"/>
    <mergeCell ref="E42:G42"/>
    <mergeCell ref="E33:G33"/>
    <mergeCell ref="E34:G34"/>
    <mergeCell ref="E35:G35"/>
    <mergeCell ref="E36:G36"/>
    <mergeCell ref="E37:G37"/>
    <mergeCell ref="E38:G38"/>
  </mergeCells>
  <conditionalFormatting sqref="C12">
    <cfRule type="cellIs" dxfId="63" priority="28" operator="equal">
      <formula>C11</formula>
    </cfRule>
  </conditionalFormatting>
  <conditionalFormatting sqref="C40">
    <cfRule type="cellIs" dxfId="62" priority="3" operator="equal">
      <formula>C39</formula>
    </cfRule>
  </conditionalFormatting>
  <conditionalFormatting sqref="C14">
    <cfRule type="cellIs" dxfId="61" priority="27" operator="equal">
      <formula>C13</formula>
    </cfRule>
  </conditionalFormatting>
  <conditionalFormatting sqref="C11">
    <cfRule type="cellIs" dxfId="60" priority="26" operator="equal">
      <formula>C10</formula>
    </cfRule>
  </conditionalFormatting>
  <conditionalFormatting sqref="C13">
    <cfRule type="cellIs" dxfId="59" priority="25" operator="equal">
      <formula>C12</formula>
    </cfRule>
  </conditionalFormatting>
  <conditionalFormatting sqref="C15">
    <cfRule type="cellIs" dxfId="58" priority="24" operator="equal">
      <formula>C14</formula>
    </cfRule>
  </conditionalFormatting>
  <conditionalFormatting sqref="C16">
    <cfRule type="cellIs" dxfId="57" priority="23" operator="equal">
      <formula>C15</formula>
    </cfRule>
  </conditionalFormatting>
  <conditionalFormatting sqref="C17">
    <cfRule type="cellIs" dxfId="56" priority="22" operator="equal">
      <formula>C16</formula>
    </cfRule>
  </conditionalFormatting>
  <conditionalFormatting sqref="C18">
    <cfRule type="cellIs" dxfId="55" priority="21" operator="equal">
      <formula>C17</formula>
    </cfRule>
  </conditionalFormatting>
  <conditionalFormatting sqref="C19">
    <cfRule type="cellIs" dxfId="54" priority="20" operator="equal">
      <formula>C18</formula>
    </cfRule>
  </conditionalFormatting>
  <conditionalFormatting sqref="C20">
    <cfRule type="cellIs" dxfId="53" priority="19" operator="equal">
      <formula>C19</formula>
    </cfRule>
  </conditionalFormatting>
  <conditionalFormatting sqref="C21">
    <cfRule type="cellIs" dxfId="52" priority="18" operator="equal">
      <formula>C20</formula>
    </cfRule>
  </conditionalFormatting>
  <conditionalFormatting sqref="C22">
    <cfRule type="cellIs" dxfId="51" priority="17" operator="equal">
      <formula>C21</formula>
    </cfRule>
  </conditionalFormatting>
  <conditionalFormatting sqref="C23">
    <cfRule type="cellIs" dxfId="50" priority="16" operator="equal">
      <formula>C22</formula>
    </cfRule>
  </conditionalFormatting>
  <conditionalFormatting sqref="C24">
    <cfRule type="cellIs" dxfId="49" priority="15" operator="equal">
      <formula>C23</formula>
    </cfRule>
  </conditionalFormatting>
  <conditionalFormatting sqref="C30">
    <cfRule type="cellIs" dxfId="48" priority="14" operator="equal">
      <formula>C29</formula>
    </cfRule>
  </conditionalFormatting>
  <conditionalFormatting sqref="C32">
    <cfRule type="cellIs" dxfId="47" priority="13" operator="equal">
      <formula>C31</formula>
    </cfRule>
  </conditionalFormatting>
  <conditionalFormatting sqref="C29">
    <cfRule type="cellIs" dxfId="46" priority="12" operator="equal">
      <formula>C28</formula>
    </cfRule>
  </conditionalFormatting>
  <conditionalFormatting sqref="C31">
    <cfRule type="cellIs" dxfId="45" priority="11" operator="equal">
      <formula>C30</formula>
    </cfRule>
  </conditionalFormatting>
  <conditionalFormatting sqref="C33">
    <cfRule type="cellIs" dxfId="44" priority="10" operator="equal">
      <formula>C32</formula>
    </cfRule>
  </conditionalFormatting>
  <conditionalFormatting sqref="C34">
    <cfRule type="cellIs" dxfId="43" priority="9" operator="equal">
      <formula>C33</formula>
    </cfRule>
  </conditionalFormatting>
  <conditionalFormatting sqref="C35">
    <cfRule type="cellIs" dxfId="42" priority="8" operator="equal">
      <formula>C34</formula>
    </cfRule>
  </conditionalFormatting>
  <conditionalFormatting sqref="C36">
    <cfRule type="cellIs" dxfId="41" priority="7" operator="equal">
      <formula>C35</formula>
    </cfRule>
  </conditionalFormatting>
  <conditionalFormatting sqref="C37">
    <cfRule type="cellIs" dxfId="40" priority="6" operator="equal">
      <formula>C36</formula>
    </cfRule>
  </conditionalFormatting>
  <conditionalFormatting sqref="C38">
    <cfRule type="cellIs" dxfId="39" priority="5" operator="equal">
      <formula>C37</formula>
    </cfRule>
  </conditionalFormatting>
  <conditionalFormatting sqref="C39">
    <cfRule type="cellIs" dxfId="38" priority="4" operator="equal">
      <formula>C38</formula>
    </cfRule>
  </conditionalFormatting>
  <conditionalFormatting sqref="C41">
    <cfRule type="cellIs" dxfId="37" priority="2" operator="equal">
      <formula>C40</formula>
    </cfRule>
  </conditionalFormatting>
  <conditionalFormatting sqref="C42">
    <cfRule type="cellIs" dxfId="36" priority="1" operator="equal">
      <formula>C41</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rowBreaks count="1" manualBreakCount="1">
    <brk id="26"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filterMode="1">
    <tabColor indexed="11"/>
  </sheetPr>
  <dimension ref="A1:S331"/>
  <sheetViews>
    <sheetView showGridLines="0" view="pageBreakPreview" zoomScale="85" zoomScaleNormal="85" zoomScaleSheetLayoutView="85" workbookViewId="0">
      <selection activeCell="I11" sqref="I11"/>
    </sheetView>
  </sheetViews>
  <sheetFormatPr defaultColWidth="9.28515625" defaultRowHeight="12.75" x14ac:dyDescent="0.2"/>
  <cols>
    <col min="1" max="1" width="9.28515625" style="104"/>
    <col min="2" max="2" width="2.7109375" style="105" customWidth="1"/>
    <col min="3" max="3" width="22.7109375" style="99" customWidth="1"/>
    <col min="4" max="4" width="32.7109375" style="105" customWidth="1"/>
    <col min="5" max="5" width="30.7109375" style="105" customWidth="1"/>
    <col min="6" max="7" width="32.7109375" style="105" customWidth="1"/>
    <col min="8" max="10" width="12.7109375" style="105" customWidth="1"/>
    <col min="11" max="11" width="2.7109375" style="105" customWidth="1"/>
    <col min="12" max="12" width="9.28515625" style="105"/>
    <col min="13" max="13" width="9.28515625" style="109" hidden="1" customWidth="1"/>
    <col min="14" max="14" width="9.28515625" style="105" hidden="1" customWidth="1"/>
    <col min="15" max="15" width="102.7109375" style="148" hidden="1" customWidth="1"/>
    <col min="16" max="19" width="9.28515625" style="105" hidden="1" customWidth="1"/>
    <col min="20" max="16384" width="9.28515625" style="105"/>
  </cols>
  <sheetData>
    <row r="1" spans="1:19" s="92" customFormat="1" ht="15.75" x14ac:dyDescent="0.25">
      <c r="A1" s="91"/>
      <c r="C1" s="93" t="s">
        <v>89</v>
      </c>
      <c r="D1" s="93"/>
      <c r="E1" s="93"/>
      <c r="F1" s="93"/>
      <c r="G1" s="93"/>
      <c r="H1" s="93"/>
      <c r="I1" s="93"/>
      <c r="J1" s="93"/>
      <c r="M1" s="97"/>
      <c r="O1" s="146"/>
    </row>
    <row r="2" spans="1:19" s="92" customFormat="1" ht="15.75" x14ac:dyDescent="0.25">
      <c r="A2" s="91"/>
      <c r="M2" s="97"/>
      <c r="O2" s="146"/>
    </row>
    <row r="3" spans="1:19" s="92" customFormat="1" ht="15.75" x14ac:dyDescent="0.25">
      <c r="A3" s="91"/>
      <c r="C3" s="93" t="s">
        <v>90</v>
      </c>
      <c r="D3" s="93"/>
      <c r="E3" s="93"/>
      <c r="F3" s="93"/>
      <c r="G3" s="93"/>
      <c r="H3" s="93"/>
      <c r="I3" s="93"/>
      <c r="J3" s="93"/>
      <c r="M3" s="97"/>
      <c r="O3" s="146"/>
    </row>
    <row r="4" spans="1:19" s="92" customFormat="1" ht="15.75" x14ac:dyDescent="0.25">
      <c r="A4" s="91"/>
      <c r="M4" s="97"/>
      <c r="O4" s="146"/>
    </row>
    <row r="5" spans="1:19" s="99" customFormat="1" x14ac:dyDescent="0.2">
      <c r="A5" s="98"/>
      <c r="C5" s="196" t="s">
        <v>62</v>
      </c>
      <c r="D5" s="199" t="s">
        <v>63</v>
      </c>
      <c r="E5" s="196" t="s">
        <v>64</v>
      </c>
      <c r="F5" s="223"/>
      <c r="G5" s="208"/>
      <c r="H5" s="100" t="s">
        <v>3</v>
      </c>
      <c r="I5" s="101" t="s">
        <v>4</v>
      </c>
      <c r="J5" s="102"/>
      <c r="M5" s="103"/>
      <c r="O5" s="147"/>
    </row>
    <row r="6" spans="1:19" s="99" customFormat="1" x14ac:dyDescent="0.2">
      <c r="A6" s="98"/>
      <c r="C6" s="197"/>
      <c r="D6" s="200"/>
      <c r="E6" s="197"/>
      <c r="F6" s="224"/>
      <c r="G6" s="209"/>
      <c r="H6" s="174" t="str">
        <f>LEFT([1]Settings!$AB$2,4)+1 &amp; "/" &amp; RIGHT([1]Settings!$AB$2,2)+1</f>
        <v>2021/22</v>
      </c>
      <c r="I6" s="7" t="s">
        <v>5</v>
      </c>
      <c r="J6" s="7"/>
      <c r="M6" s="103"/>
      <c r="O6" s="147"/>
    </row>
    <row r="7" spans="1:19" s="99" customFormat="1" x14ac:dyDescent="0.2">
      <c r="A7" s="98"/>
      <c r="C7" s="198"/>
      <c r="D7" s="201"/>
      <c r="E7" s="198"/>
      <c r="F7" s="225"/>
      <c r="G7" s="210"/>
      <c r="H7" s="176"/>
      <c r="I7" s="8" t="str">
        <f>LEFT([1]Settings!$AB$2,4)+2 &amp; "/" &amp; RIGHT([1]Settings!$AB$2,2)+2</f>
        <v>2022/23</v>
      </c>
      <c r="J7" s="8" t="str">
        <f>LEFT([1]Settings!$AB$2,4)+3 &amp; "/" &amp; RIGHT([1]Settings!$AB$2,2)+3</f>
        <v>2023/24</v>
      </c>
      <c r="M7" s="103"/>
      <c r="O7" s="147"/>
    </row>
    <row r="8" spans="1:19" x14ac:dyDescent="0.2">
      <c r="C8" s="106"/>
      <c r="D8" s="107"/>
      <c r="E8" s="123"/>
      <c r="F8" s="123"/>
      <c r="G8" s="123"/>
      <c r="H8" s="127" t="s">
        <v>6</v>
      </c>
      <c r="I8" s="108" t="s">
        <v>6</v>
      </c>
      <c r="J8" s="128" t="s">
        <v>6</v>
      </c>
      <c r="M8" s="109" t="s">
        <v>33</v>
      </c>
    </row>
    <row r="9" spans="1:19" hidden="1" x14ac:dyDescent="0.2">
      <c r="C9" s="149"/>
      <c r="D9" s="110"/>
      <c r="E9" s="150"/>
      <c r="F9" s="150"/>
      <c r="G9" s="150"/>
      <c r="H9" s="151"/>
      <c r="I9" s="152"/>
      <c r="J9" s="153"/>
      <c r="M9" s="109">
        <v>0</v>
      </c>
    </row>
    <row r="10" spans="1:19" ht="57" hidden="1" customHeight="1" x14ac:dyDescent="0.2">
      <c r="A10" s="104">
        <v>1</v>
      </c>
      <c r="C10" s="154" t="s">
        <v>678</v>
      </c>
      <c r="D10" s="155" t="s">
        <v>752</v>
      </c>
      <c r="E10" s="226" t="s">
        <v>683</v>
      </c>
      <c r="F10" s="227" t="s">
        <v>109</v>
      </c>
      <c r="G10" s="228" t="s">
        <v>109</v>
      </c>
      <c r="H10" s="132">
        <v>0</v>
      </c>
      <c r="I10" s="132">
        <v>0</v>
      </c>
      <c r="J10" s="132">
        <v>0</v>
      </c>
      <c r="M10" s="109">
        <f t="shared" ref="M10:M24" si="0">IF(LEN(D10)&gt;2,1,0)</f>
        <v>1</v>
      </c>
      <c r="N10" s="105" t="str">
        <f t="array" ref="N10">IFERROR(INDEX([1]Settings!$AE$4:$BF$200,MATCH(1,([1]Settings!$AT$4:$AT$200=$C$9)*([1]Settings!$AM$4:$AM$200=$A10),0),1),"")</f>
        <v xml:space="preserve">Ilima/Letsema Projects Grant </v>
      </c>
      <c r="O10" s="156" t="str">
        <f>E10</f>
        <v>To assist vulnerable South African farming communities to achieve an increase in agricultural production and invest in infrastructure that unlocks agricultural production within strategically identified grain, livestock, horticulture and aquaculture production areas.</v>
      </c>
      <c r="Q10" s="109">
        <v>1</v>
      </c>
      <c r="R10" s="109" t="str">
        <f>IFERROR(LOWER(RIGHT(LEFT(ADDRESS(1,Q10),2))),"")</f>
        <v>a</v>
      </c>
      <c r="S10" s="109">
        <f>IF(Q10&gt;1,1,IF(Q11&gt;1,1,0))</f>
        <v>0</v>
      </c>
    </row>
    <row r="11" spans="1:19" ht="34.5" customHeight="1" x14ac:dyDescent="0.2">
      <c r="A11" s="104">
        <v>2</v>
      </c>
      <c r="C11" s="157" t="s">
        <v>658</v>
      </c>
      <c r="D11" s="158" t="s">
        <v>753</v>
      </c>
      <c r="E11" s="204" t="s">
        <v>754</v>
      </c>
      <c r="F11" s="229" t="s">
        <v>109</v>
      </c>
      <c r="G11" s="205" t="s">
        <v>109</v>
      </c>
      <c r="H11" s="159">
        <v>2283564</v>
      </c>
      <c r="I11" s="159">
        <v>2402843</v>
      </c>
      <c r="J11" s="159">
        <v>2078506</v>
      </c>
      <c r="M11" s="109">
        <f t="shared" si="0"/>
        <v>1</v>
      </c>
      <c r="N11" s="105" t="str">
        <f t="array" ref="N11">IFERROR(INDEX([1]Settings!$AE$4:$BF$200,MATCH(1,([1]Settings!$AT$4:$AT$200=$C$9)*([1]Settings!$AM$4:$AM$200=$A11),0),1),"")</f>
        <v>School Infrastructure Backlogs Grant</v>
      </c>
      <c r="O11" s="156" t="str">
        <f t="shared" ref="O11:O24" si="1">E11</f>
        <v>Eradication of all inappropriate school infrastructure; provision of water, sanitation and electricity to schools.</v>
      </c>
      <c r="Q11" s="109">
        <f>IF(LEN(C11)&lt;2,0,IF(C11=C10,Q10+1,1))</f>
        <v>1</v>
      </c>
      <c r="R11" s="109" t="str">
        <f>IFERROR(LOWER(RIGHT(LEFT(ADDRESS(1,Q11),2))),"")</f>
        <v>a</v>
      </c>
      <c r="S11" s="109">
        <f>IF(Q11&gt;1,1,IF(Q12&gt;1,1,0))</f>
        <v>0</v>
      </c>
    </row>
    <row r="12" spans="1:19" ht="96.75" customHeight="1" x14ac:dyDescent="0.2">
      <c r="A12" s="104">
        <v>3</v>
      </c>
      <c r="C12" s="129" t="s">
        <v>663</v>
      </c>
      <c r="D12" s="130" t="s">
        <v>755</v>
      </c>
      <c r="E12" s="219" t="s">
        <v>756</v>
      </c>
      <c r="F12" s="220" t="s">
        <v>109</v>
      </c>
      <c r="G12" s="221" t="s">
        <v>109</v>
      </c>
      <c r="H12" s="132">
        <v>2117705</v>
      </c>
      <c r="I12" s="132">
        <v>2541130</v>
      </c>
      <c r="J12" s="132">
        <v>2803299</v>
      </c>
      <c r="M12" s="109">
        <f t="shared" si="0"/>
        <v>1</v>
      </c>
      <c r="N12" s="105" t="str">
        <f t="array" ref="N12">IFERROR(INDEX([1]Settings!$AE$4:$BF$200,MATCH(1,([1]Settings!$AT$4:$AT$200=$C$9)*([1]Settings!$AM$4:$AM$200=$A12),0),1),"")</f>
        <v>National Health Insurance Indirect Grant</v>
      </c>
      <c r="O12" s="156" t="str">
        <f t="shared" si="1"/>
        <v>To create an alternative track to improve spending, performance as well as monitoring and evaluation on infrastructure in preparation for National Health Insurance; to enhance capacity and capability to deliver infrastructure for National Health Insurance; to accelerate the fulfilment of the requirements of occupational health and safety; expand the alternative models for the dispensing and distribution of chronic medication; develop and roll-out new health information systems in preparation for National Health Insurance; Enable the health sector to address the deficiencies in the primary health care facilities systematically to yield fast results through the implementation of the Ideal Clinic programme; to expand the healthcare service benefits through the strategic purchasing of services from healthcare providers.</v>
      </c>
      <c r="Q12" s="109">
        <f t="shared" ref="Q12:Q24" si="2">IF(LEN(C12)&lt;2,0,IF(C12=C11,Q11+1,1))</f>
        <v>1</v>
      </c>
      <c r="R12" s="109" t="str">
        <f t="shared" ref="R12:R24" si="3">IFERROR(LOWER(RIGHT(LEFT(ADDRESS(1,Q12),2))),"")</f>
        <v>a</v>
      </c>
      <c r="S12" s="109">
        <f t="shared" ref="S12:S24" si="4">IF(Q12&gt;1,1,IF(Q13&gt;1,1,0))</f>
        <v>0</v>
      </c>
    </row>
    <row r="13" spans="1:19" ht="92.1" hidden="1" customHeight="1" x14ac:dyDescent="0.2">
      <c r="A13" s="104">
        <v>4</v>
      </c>
      <c r="C13" s="129" t="s">
        <v>676</v>
      </c>
      <c r="D13" s="130" t="s">
        <v>109</v>
      </c>
      <c r="E13" s="219" t="s">
        <v>677</v>
      </c>
      <c r="F13" s="220" t="s">
        <v>109</v>
      </c>
      <c r="G13" s="221" t="s">
        <v>109</v>
      </c>
      <c r="H13" s="133" t="s">
        <v>109</v>
      </c>
      <c r="I13" s="133" t="s">
        <v>109</v>
      </c>
      <c r="J13" s="133" t="s">
        <v>109</v>
      </c>
      <c r="M13" s="109">
        <f t="shared" si="0"/>
        <v>0</v>
      </c>
      <c r="N13" s="105" t="str">
        <f t="array" ref="N13">IFERROR(INDEX([1]Settings!$AE$4:$BF$200,MATCH(1,([1]Settings!$AT$4:$AT$200=$C$9)*([1]Settings!$AM$4:$AM$200=$A13),0),1),"")</f>
        <v/>
      </c>
      <c r="O13" s="156" t="str">
        <f t="shared" si="1"/>
        <v>.</v>
      </c>
      <c r="Q13" s="109">
        <f t="shared" si="2"/>
        <v>0</v>
      </c>
      <c r="R13" s="109" t="str">
        <f t="shared" si="3"/>
        <v/>
      </c>
      <c r="S13" s="109">
        <f t="shared" si="4"/>
        <v>0</v>
      </c>
    </row>
    <row r="14" spans="1:19" ht="25.5" hidden="1" x14ac:dyDescent="0.2">
      <c r="A14" s="104">
        <v>5</v>
      </c>
      <c r="C14" s="129" t="s">
        <v>676</v>
      </c>
      <c r="D14" s="130" t="s">
        <v>109</v>
      </c>
      <c r="E14" s="219" t="s">
        <v>677</v>
      </c>
      <c r="F14" s="220" t="s">
        <v>109</v>
      </c>
      <c r="G14" s="221" t="s">
        <v>109</v>
      </c>
      <c r="H14" s="132" t="s">
        <v>109</v>
      </c>
      <c r="I14" s="132" t="s">
        <v>109</v>
      </c>
      <c r="J14" s="132" t="s">
        <v>109</v>
      </c>
      <c r="M14" s="109">
        <f t="shared" si="0"/>
        <v>0</v>
      </c>
      <c r="N14" s="105" t="str">
        <f t="array" ref="N14">IFERROR(INDEX([1]Settings!$AE$4:$BF$200,MATCH(1,([1]Settings!$AT$4:$AT$200=$C$9)*([1]Settings!$AM$4:$AM$200=$A14),0),1),"")</f>
        <v/>
      </c>
      <c r="O14" s="156" t="str">
        <f t="shared" si="1"/>
        <v>.</v>
      </c>
      <c r="Q14" s="109">
        <f t="shared" si="2"/>
        <v>0</v>
      </c>
      <c r="R14" s="109" t="str">
        <f t="shared" si="3"/>
        <v/>
      </c>
      <c r="S14" s="109">
        <f t="shared" si="4"/>
        <v>0</v>
      </c>
    </row>
    <row r="15" spans="1:19" ht="25.5" hidden="1" x14ac:dyDescent="0.2">
      <c r="A15" s="104">
        <v>6</v>
      </c>
      <c r="C15" s="129" t="s">
        <v>676</v>
      </c>
      <c r="D15" s="130" t="s">
        <v>109</v>
      </c>
      <c r="E15" s="219" t="s">
        <v>677</v>
      </c>
      <c r="F15" s="220" t="s">
        <v>109</v>
      </c>
      <c r="G15" s="221" t="s">
        <v>109</v>
      </c>
      <c r="H15" s="132" t="s">
        <v>109</v>
      </c>
      <c r="I15" s="132" t="s">
        <v>109</v>
      </c>
      <c r="J15" s="132" t="s">
        <v>109</v>
      </c>
      <c r="M15" s="109">
        <f t="shared" si="0"/>
        <v>0</v>
      </c>
      <c r="N15" s="105" t="str">
        <f t="array" ref="N15">IFERROR(INDEX([1]Settings!$AE$4:$BF$200,MATCH(1,([1]Settings!$AT$4:$AT$200=$C$9)*([1]Settings!$AM$4:$AM$200=$A15),0),1),"")</f>
        <v/>
      </c>
      <c r="O15" s="156" t="str">
        <f t="shared" si="1"/>
        <v>.</v>
      </c>
      <c r="Q15" s="109">
        <f t="shared" si="2"/>
        <v>0</v>
      </c>
      <c r="R15" s="109" t="str">
        <f t="shared" si="3"/>
        <v/>
      </c>
      <c r="S15" s="109">
        <f t="shared" si="4"/>
        <v>0</v>
      </c>
    </row>
    <row r="16" spans="1:19" ht="25.5" hidden="1" x14ac:dyDescent="0.2">
      <c r="A16" s="104">
        <v>7</v>
      </c>
      <c r="C16" s="129" t="s">
        <v>676</v>
      </c>
      <c r="D16" s="130" t="s">
        <v>109</v>
      </c>
      <c r="E16" s="219" t="s">
        <v>677</v>
      </c>
      <c r="F16" s="220" t="s">
        <v>109</v>
      </c>
      <c r="G16" s="221" t="s">
        <v>109</v>
      </c>
      <c r="H16" s="132" t="s">
        <v>109</v>
      </c>
      <c r="I16" s="132" t="s">
        <v>109</v>
      </c>
      <c r="J16" s="132" t="s">
        <v>109</v>
      </c>
      <c r="M16" s="109">
        <f t="shared" si="0"/>
        <v>0</v>
      </c>
      <c r="N16" s="105" t="str">
        <f t="array" ref="N16">IFERROR(INDEX([1]Settings!$AE$4:$BF$200,MATCH(1,([1]Settings!$AT$4:$AT$200=$C$9)*([1]Settings!$AM$4:$AM$200=$A16),0),1),"")</f>
        <v/>
      </c>
      <c r="O16" s="156" t="str">
        <f t="shared" si="1"/>
        <v>.</v>
      </c>
      <c r="Q16" s="109">
        <f t="shared" si="2"/>
        <v>0</v>
      </c>
      <c r="R16" s="109" t="str">
        <f t="shared" si="3"/>
        <v/>
      </c>
      <c r="S16" s="109">
        <f t="shared" si="4"/>
        <v>0</v>
      </c>
    </row>
    <row r="17" spans="1:19" ht="25.5" hidden="1" x14ac:dyDescent="0.2">
      <c r="A17" s="104">
        <v>8</v>
      </c>
      <c r="C17" s="129" t="s">
        <v>676</v>
      </c>
      <c r="D17" s="130" t="s">
        <v>109</v>
      </c>
      <c r="E17" s="219" t="s">
        <v>677</v>
      </c>
      <c r="F17" s="220" t="s">
        <v>109</v>
      </c>
      <c r="G17" s="221" t="s">
        <v>109</v>
      </c>
      <c r="H17" s="132" t="s">
        <v>109</v>
      </c>
      <c r="I17" s="132" t="s">
        <v>109</v>
      </c>
      <c r="J17" s="132" t="s">
        <v>109</v>
      </c>
      <c r="M17" s="109">
        <f t="shared" si="0"/>
        <v>0</v>
      </c>
      <c r="N17" s="105" t="str">
        <f t="array" ref="N17">IFERROR(INDEX([1]Settings!$AE$4:$BF$200,MATCH(1,([1]Settings!$AT$4:$AT$200=$C$9)*([1]Settings!$AM$4:$AM$200=$A17),0),1),"")</f>
        <v/>
      </c>
      <c r="O17" s="156" t="str">
        <f t="shared" si="1"/>
        <v>.</v>
      </c>
      <c r="Q17" s="109">
        <f t="shared" si="2"/>
        <v>0</v>
      </c>
      <c r="R17" s="109" t="str">
        <f t="shared" si="3"/>
        <v/>
      </c>
      <c r="S17" s="109">
        <f t="shared" si="4"/>
        <v>0</v>
      </c>
    </row>
    <row r="18" spans="1:19" ht="25.5" hidden="1" x14ac:dyDescent="0.2">
      <c r="A18" s="104">
        <v>9</v>
      </c>
      <c r="C18" s="129" t="s">
        <v>676</v>
      </c>
      <c r="D18" s="130" t="s">
        <v>109</v>
      </c>
      <c r="E18" s="219" t="s">
        <v>677</v>
      </c>
      <c r="F18" s="220" t="s">
        <v>109</v>
      </c>
      <c r="G18" s="221" t="s">
        <v>109</v>
      </c>
      <c r="H18" s="132" t="s">
        <v>109</v>
      </c>
      <c r="I18" s="132" t="s">
        <v>109</v>
      </c>
      <c r="J18" s="132" t="s">
        <v>109</v>
      </c>
      <c r="M18" s="109">
        <f t="shared" si="0"/>
        <v>0</v>
      </c>
      <c r="N18" s="105" t="str">
        <f t="array" ref="N18">IFERROR(INDEX([1]Settings!$AE$4:$BF$200,MATCH(1,([1]Settings!$AT$4:$AT$200=$C$9)*([1]Settings!$AM$4:$AM$200=$A18),0),1),"")</f>
        <v/>
      </c>
      <c r="O18" s="156" t="str">
        <f t="shared" si="1"/>
        <v>.</v>
      </c>
      <c r="Q18" s="109">
        <f t="shared" si="2"/>
        <v>0</v>
      </c>
      <c r="R18" s="109" t="str">
        <f t="shared" si="3"/>
        <v/>
      </c>
      <c r="S18" s="109">
        <f t="shared" si="4"/>
        <v>0</v>
      </c>
    </row>
    <row r="19" spans="1:19" ht="25.5" hidden="1" x14ac:dyDescent="0.2">
      <c r="A19" s="104">
        <v>10</v>
      </c>
      <c r="C19" s="129" t="s">
        <v>676</v>
      </c>
      <c r="D19" s="130" t="s">
        <v>109</v>
      </c>
      <c r="E19" s="219" t="s">
        <v>677</v>
      </c>
      <c r="F19" s="220" t="s">
        <v>109</v>
      </c>
      <c r="G19" s="221" t="s">
        <v>109</v>
      </c>
      <c r="H19" s="132" t="s">
        <v>109</v>
      </c>
      <c r="I19" s="132" t="s">
        <v>109</v>
      </c>
      <c r="J19" s="132" t="s">
        <v>109</v>
      </c>
      <c r="M19" s="109">
        <f t="shared" si="0"/>
        <v>0</v>
      </c>
      <c r="N19" s="105" t="str">
        <f t="array" ref="N19">IFERROR(INDEX([1]Settings!$AE$4:$BF$200,MATCH(1,([1]Settings!$AT$4:$AT$200=$C$9)*([1]Settings!$AM$4:$AM$200=$A19),0),1),"")</f>
        <v/>
      </c>
      <c r="O19" s="156" t="str">
        <f t="shared" si="1"/>
        <v>.</v>
      </c>
      <c r="Q19" s="109">
        <f t="shared" si="2"/>
        <v>0</v>
      </c>
      <c r="R19" s="109" t="str">
        <f t="shared" si="3"/>
        <v/>
      </c>
      <c r="S19" s="109">
        <f t="shared" si="4"/>
        <v>0</v>
      </c>
    </row>
    <row r="20" spans="1:19" ht="25.5" hidden="1" x14ac:dyDescent="0.2">
      <c r="A20" s="104">
        <v>11</v>
      </c>
      <c r="C20" s="129" t="s">
        <v>676</v>
      </c>
      <c r="D20" s="130" t="s">
        <v>109</v>
      </c>
      <c r="E20" s="219" t="s">
        <v>677</v>
      </c>
      <c r="F20" s="220" t="s">
        <v>109</v>
      </c>
      <c r="G20" s="221" t="s">
        <v>109</v>
      </c>
      <c r="H20" s="132" t="s">
        <v>109</v>
      </c>
      <c r="I20" s="132" t="s">
        <v>109</v>
      </c>
      <c r="J20" s="132" t="s">
        <v>109</v>
      </c>
      <c r="M20" s="109">
        <f t="shared" si="0"/>
        <v>0</v>
      </c>
      <c r="N20" s="105" t="str">
        <f t="array" ref="N20">IFERROR(INDEX([1]Settings!$AE$4:$BF$200,MATCH(1,([1]Settings!$AT$4:$AT$200=$C$9)*([1]Settings!$AM$4:$AM$200=$A20),0),1),"")</f>
        <v/>
      </c>
      <c r="O20" s="156" t="str">
        <f t="shared" si="1"/>
        <v>.</v>
      </c>
      <c r="Q20" s="109">
        <f t="shared" si="2"/>
        <v>0</v>
      </c>
      <c r="R20" s="109" t="str">
        <f t="shared" si="3"/>
        <v/>
      </c>
      <c r="S20" s="109">
        <f t="shared" si="4"/>
        <v>0</v>
      </c>
    </row>
    <row r="21" spans="1:19" ht="25.5" hidden="1" x14ac:dyDescent="0.2">
      <c r="A21" s="104">
        <v>12</v>
      </c>
      <c r="C21" s="129" t="s">
        <v>676</v>
      </c>
      <c r="D21" s="130" t="s">
        <v>109</v>
      </c>
      <c r="E21" s="219" t="s">
        <v>677</v>
      </c>
      <c r="F21" s="220" t="s">
        <v>109</v>
      </c>
      <c r="G21" s="221" t="s">
        <v>109</v>
      </c>
      <c r="H21" s="132" t="s">
        <v>109</v>
      </c>
      <c r="I21" s="132" t="s">
        <v>109</v>
      </c>
      <c r="J21" s="132" t="s">
        <v>109</v>
      </c>
      <c r="M21" s="109">
        <f t="shared" si="0"/>
        <v>0</v>
      </c>
      <c r="N21" s="105" t="str">
        <f t="array" ref="N21">IFERROR(INDEX([1]Settings!$AE$4:$BF$200,MATCH(1,([1]Settings!$AT$4:$AT$200=$C$9)*([1]Settings!$AM$4:$AM$200=$A21),0),1),"")</f>
        <v/>
      </c>
      <c r="O21" s="156" t="str">
        <f t="shared" si="1"/>
        <v>.</v>
      </c>
      <c r="Q21" s="109">
        <f t="shared" si="2"/>
        <v>0</v>
      </c>
      <c r="R21" s="109" t="str">
        <f t="shared" si="3"/>
        <v/>
      </c>
      <c r="S21" s="109">
        <f t="shared" si="4"/>
        <v>0</v>
      </c>
    </row>
    <row r="22" spans="1:19" ht="25.5" hidden="1" x14ac:dyDescent="0.2">
      <c r="A22" s="104">
        <v>13</v>
      </c>
      <c r="C22" s="129" t="s">
        <v>676</v>
      </c>
      <c r="D22" s="130" t="s">
        <v>109</v>
      </c>
      <c r="E22" s="219" t="s">
        <v>677</v>
      </c>
      <c r="F22" s="220" t="s">
        <v>109</v>
      </c>
      <c r="G22" s="221" t="s">
        <v>109</v>
      </c>
      <c r="H22" s="132" t="s">
        <v>109</v>
      </c>
      <c r="I22" s="132" t="s">
        <v>109</v>
      </c>
      <c r="J22" s="132" t="s">
        <v>109</v>
      </c>
      <c r="M22" s="109">
        <f t="shared" si="0"/>
        <v>0</v>
      </c>
      <c r="N22" s="105" t="str">
        <f t="array" ref="N22">IFERROR(INDEX([1]Settings!$AE$4:$BF$200,MATCH(1,([1]Settings!$AT$4:$AT$200=$C$9)*([1]Settings!$AM$4:$AM$200=$A22),0),1),"")</f>
        <v/>
      </c>
      <c r="O22" s="156" t="str">
        <f t="shared" si="1"/>
        <v>.</v>
      </c>
      <c r="Q22" s="109">
        <f t="shared" si="2"/>
        <v>0</v>
      </c>
      <c r="R22" s="109" t="str">
        <f t="shared" si="3"/>
        <v/>
      </c>
      <c r="S22" s="109">
        <f t="shared" si="4"/>
        <v>0</v>
      </c>
    </row>
    <row r="23" spans="1:19" ht="25.5" hidden="1" x14ac:dyDescent="0.2">
      <c r="A23" s="104">
        <v>14</v>
      </c>
      <c r="C23" s="129" t="s">
        <v>676</v>
      </c>
      <c r="D23" s="130" t="s">
        <v>109</v>
      </c>
      <c r="E23" s="219" t="s">
        <v>677</v>
      </c>
      <c r="F23" s="220" t="s">
        <v>109</v>
      </c>
      <c r="G23" s="221" t="s">
        <v>109</v>
      </c>
      <c r="H23" s="132" t="s">
        <v>109</v>
      </c>
      <c r="I23" s="132" t="s">
        <v>109</v>
      </c>
      <c r="J23" s="132" t="s">
        <v>109</v>
      </c>
      <c r="M23" s="109">
        <f t="shared" si="0"/>
        <v>0</v>
      </c>
      <c r="N23" s="105" t="str">
        <f t="array" ref="N23">IFERROR(INDEX([1]Settings!$AE$4:$BF$200,MATCH(1,([1]Settings!$AT$4:$AT$200=$C$9)*([1]Settings!$AM$4:$AM$200=$A23),0),1),"")</f>
        <v/>
      </c>
      <c r="O23" s="156" t="str">
        <f t="shared" si="1"/>
        <v>.</v>
      </c>
      <c r="Q23" s="109">
        <f t="shared" si="2"/>
        <v>0</v>
      </c>
      <c r="R23" s="109" t="str">
        <f t="shared" si="3"/>
        <v/>
      </c>
      <c r="S23" s="109">
        <f t="shared" si="4"/>
        <v>0</v>
      </c>
    </row>
    <row r="24" spans="1:19" ht="25.5" hidden="1" x14ac:dyDescent="0.2">
      <c r="A24" s="104">
        <v>15</v>
      </c>
      <c r="C24" s="129" t="s">
        <v>676</v>
      </c>
      <c r="D24" s="130" t="s">
        <v>109</v>
      </c>
      <c r="E24" s="219" t="s">
        <v>677</v>
      </c>
      <c r="F24" s="220" t="s">
        <v>109</v>
      </c>
      <c r="G24" s="221" t="s">
        <v>109</v>
      </c>
      <c r="H24" s="132" t="s">
        <v>109</v>
      </c>
      <c r="I24" s="132" t="s">
        <v>109</v>
      </c>
      <c r="J24" s="132" t="s">
        <v>109</v>
      </c>
      <c r="M24" s="109">
        <f t="shared" si="0"/>
        <v>0</v>
      </c>
      <c r="N24" s="105" t="str">
        <f t="array" ref="N24">IFERROR(INDEX([1]Settings!$AE$4:$BF$200,MATCH(1,([1]Settings!$AT$4:$AT$200=$C$9)*([1]Settings!$AM$4:$AM$200=$A24),0),1),"")</f>
        <v/>
      </c>
      <c r="O24" s="156" t="str">
        <f t="shared" si="1"/>
        <v>.</v>
      </c>
      <c r="Q24" s="109">
        <f t="shared" si="2"/>
        <v>0</v>
      </c>
      <c r="R24" s="109" t="str">
        <f t="shared" si="3"/>
        <v/>
      </c>
      <c r="S24" s="109">
        <f t="shared" si="4"/>
        <v>0</v>
      </c>
    </row>
    <row r="25" spans="1:19" s="104" customFormat="1" x14ac:dyDescent="0.2">
      <c r="B25" s="105"/>
      <c r="C25" s="99"/>
      <c r="D25" s="105"/>
      <c r="E25" s="105"/>
      <c r="F25" s="105"/>
      <c r="G25" s="135" t="s">
        <v>10</v>
      </c>
      <c r="H25" s="77">
        <v>4401269</v>
      </c>
      <c r="I25" s="77">
        <v>4943973</v>
      </c>
      <c r="J25" s="77">
        <v>4881805</v>
      </c>
      <c r="K25" s="105"/>
      <c r="L25" s="105"/>
      <c r="M25" s="109">
        <v>1</v>
      </c>
      <c r="O25" s="160"/>
    </row>
    <row r="26" spans="1:19" s="104" customFormat="1" hidden="1" x14ac:dyDescent="0.2">
      <c r="B26" s="105"/>
      <c r="C26" s="99"/>
      <c r="D26" s="105"/>
      <c r="E26" s="105"/>
      <c r="F26" s="105"/>
      <c r="G26" s="105"/>
      <c r="H26" s="105"/>
      <c r="I26" s="105"/>
      <c r="J26" s="105"/>
      <c r="K26" s="105"/>
      <c r="L26" s="105"/>
      <c r="M26" s="109"/>
      <c r="O26" s="160"/>
    </row>
    <row r="27" spans="1:19" s="104" customFormat="1" hidden="1" x14ac:dyDescent="0.2">
      <c r="B27" s="105"/>
      <c r="C27" s="99"/>
      <c r="D27" s="105"/>
      <c r="E27" s="105"/>
      <c r="F27" s="105"/>
      <c r="G27" s="105"/>
      <c r="K27" s="105"/>
      <c r="L27" s="105"/>
      <c r="M27" s="109"/>
      <c r="O27" s="160"/>
    </row>
    <row r="28" spans="1:19" s="104" customFormat="1" hidden="1" x14ac:dyDescent="0.2">
      <c r="B28" s="105"/>
      <c r="C28" s="99"/>
      <c r="D28" s="105"/>
      <c r="E28" s="105"/>
      <c r="F28" s="105"/>
      <c r="G28" s="105"/>
      <c r="K28" s="105"/>
      <c r="L28" s="105"/>
      <c r="M28" s="109"/>
      <c r="O28" s="160"/>
    </row>
    <row r="29" spans="1:19" s="104" customFormat="1" hidden="1" x14ac:dyDescent="0.2">
      <c r="B29" s="105"/>
      <c r="C29" s="99"/>
      <c r="D29" s="105"/>
      <c r="E29" s="105"/>
      <c r="F29" s="105"/>
      <c r="G29" s="105"/>
      <c r="H29" s="105"/>
      <c r="I29" s="105"/>
      <c r="J29" s="105"/>
      <c r="K29" s="105"/>
      <c r="L29" s="105"/>
      <c r="M29" s="109"/>
      <c r="O29" s="160"/>
    </row>
    <row r="30" spans="1:19" s="104" customFormat="1" hidden="1" x14ac:dyDescent="0.2">
      <c r="B30" s="105"/>
      <c r="C30" s="99"/>
      <c r="D30" s="105"/>
      <c r="E30" s="105"/>
      <c r="F30" s="105"/>
      <c r="G30" s="105"/>
      <c r="H30" s="105"/>
      <c r="I30" s="105"/>
      <c r="J30" s="105"/>
      <c r="K30" s="105"/>
      <c r="L30" s="105"/>
      <c r="M30" s="109"/>
      <c r="O30" s="160"/>
    </row>
    <row r="31" spans="1:19" s="104" customFormat="1" hidden="1" x14ac:dyDescent="0.2">
      <c r="B31" s="105"/>
      <c r="C31" s="99"/>
      <c r="D31" s="105"/>
      <c r="E31" s="105"/>
      <c r="F31" s="105"/>
      <c r="G31" s="105"/>
      <c r="H31" s="105"/>
      <c r="I31" s="105"/>
      <c r="J31" s="105"/>
      <c r="K31" s="105"/>
      <c r="L31" s="105"/>
      <c r="M31" s="109"/>
      <c r="O31" s="160"/>
    </row>
    <row r="32" spans="1:19" s="104" customFormat="1" hidden="1" x14ac:dyDescent="0.2">
      <c r="B32" s="105"/>
      <c r="C32" s="99"/>
      <c r="D32" s="105"/>
      <c r="E32" s="105"/>
      <c r="F32" s="105"/>
      <c r="G32" s="105"/>
      <c r="H32" s="105"/>
      <c r="I32" s="105"/>
      <c r="J32" s="105"/>
      <c r="K32" s="105"/>
      <c r="L32" s="105"/>
      <c r="M32" s="109"/>
      <c r="O32" s="160"/>
    </row>
    <row r="33" spans="2:15" s="104" customFormat="1" hidden="1" x14ac:dyDescent="0.2">
      <c r="B33" s="105"/>
      <c r="C33" s="99"/>
      <c r="D33" s="105"/>
      <c r="E33" s="105"/>
      <c r="F33" s="105"/>
      <c r="G33" s="105"/>
      <c r="H33" s="105"/>
      <c r="I33" s="105"/>
      <c r="J33" s="105"/>
      <c r="K33" s="105"/>
      <c r="L33" s="105"/>
      <c r="M33" s="109"/>
      <c r="O33" s="160"/>
    </row>
    <row r="34" spans="2:15" s="104" customFormat="1" hidden="1" x14ac:dyDescent="0.2">
      <c r="B34" s="105"/>
      <c r="C34" s="99"/>
      <c r="D34" s="105"/>
      <c r="E34" s="105"/>
      <c r="F34" s="105"/>
      <c r="G34" s="105"/>
      <c r="H34" s="105"/>
      <c r="I34" s="105"/>
      <c r="J34" s="105"/>
      <c r="K34" s="105"/>
      <c r="L34" s="105"/>
      <c r="M34" s="109"/>
      <c r="O34" s="160"/>
    </row>
    <row r="35" spans="2:15" s="104" customFormat="1" hidden="1" x14ac:dyDescent="0.2">
      <c r="B35" s="105"/>
      <c r="C35" s="99"/>
      <c r="D35" s="105"/>
      <c r="E35" s="105"/>
      <c r="F35" s="105"/>
      <c r="G35" s="105"/>
      <c r="H35" s="105"/>
      <c r="I35" s="105"/>
      <c r="J35" s="105"/>
      <c r="K35" s="105"/>
      <c r="L35" s="105"/>
      <c r="M35" s="109"/>
      <c r="O35" s="160"/>
    </row>
    <row r="36" spans="2:15" s="104" customFormat="1" hidden="1" x14ac:dyDescent="0.2">
      <c r="B36" s="105"/>
      <c r="C36" s="99"/>
      <c r="D36" s="105"/>
      <c r="E36" s="105"/>
      <c r="F36" s="105"/>
      <c r="G36" s="105"/>
      <c r="H36" s="105"/>
      <c r="I36" s="105"/>
      <c r="J36" s="105"/>
      <c r="K36" s="105"/>
      <c r="L36" s="105"/>
      <c r="M36" s="109"/>
      <c r="O36" s="160"/>
    </row>
    <row r="37" spans="2:15" s="104" customFormat="1" hidden="1" x14ac:dyDescent="0.2">
      <c r="B37" s="105"/>
      <c r="C37" s="99"/>
      <c r="D37" s="105"/>
      <c r="E37" s="105"/>
      <c r="F37" s="105"/>
      <c r="G37" s="105"/>
      <c r="H37" s="105"/>
      <c r="I37" s="105"/>
      <c r="J37" s="105"/>
      <c r="K37" s="105"/>
      <c r="L37" s="105"/>
      <c r="M37" s="109"/>
      <c r="O37" s="160"/>
    </row>
    <row r="38" spans="2:15" s="104" customFormat="1" hidden="1" x14ac:dyDescent="0.2">
      <c r="B38" s="105"/>
      <c r="C38" s="99"/>
      <c r="D38" s="105"/>
      <c r="E38" s="105"/>
      <c r="F38" s="105"/>
      <c r="G38" s="105"/>
      <c r="H38" s="105"/>
      <c r="I38" s="105"/>
      <c r="J38" s="105"/>
      <c r="K38" s="105"/>
      <c r="L38" s="105"/>
      <c r="M38" s="109"/>
      <c r="O38" s="160"/>
    </row>
    <row r="39" spans="2:15" s="104" customFormat="1" hidden="1" x14ac:dyDescent="0.2">
      <c r="B39" s="105"/>
      <c r="C39" s="99"/>
      <c r="D39" s="105"/>
      <c r="E39" s="105"/>
      <c r="F39" s="105"/>
      <c r="G39" s="105"/>
      <c r="H39" s="105"/>
      <c r="I39" s="105"/>
      <c r="J39" s="105"/>
      <c r="K39" s="105"/>
      <c r="L39" s="105"/>
      <c r="M39" s="109"/>
      <c r="O39" s="160"/>
    </row>
    <row r="40" spans="2:15" s="104" customFormat="1" hidden="1" x14ac:dyDescent="0.2">
      <c r="B40" s="105"/>
      <c r="C40" s="99"/>
      <c r="D40" s="105"/>
      <c r="E40" s="105"/>
      <c r="F40" s="105"/>
      <c r="G40" s="105"/>
      <c r="H40" s="105"/>
      <c r="I40" s="105"/>
      <c r="J40" s="105"/>
      <c r="K40" s="105"/>
      <c r="L40" s="105"/>
      <c r="M40" s="109"/>
      <c r="O40" s="160"/>
    </row>
    <row r="41" spans="2:15" s="104" customFormat="1" hidden="1" x14ac:dyDescent="0.2">
      <c r="B41" s="105"/>
      <c r="C41" s="99"/>
      <c r="D41" s="105"/>
      <c r="E41" s="105"/>
      <c r="F41" s="105"/>
      <c r="G41" s="105"/>
      <c r="H41" s="105"/>
      <c r="I41" s="105"/>
      <c r="J41" s="105"/>
      <c r="K41" s="105"/>
      <c r="L41" s="105"/>
      <c r="M41" s="109"/>
      <c r="O41" s="160"/>
    </row>
    <row r="42" spans="2:15" s="104" customFormat="1" hidden="1" x14ac:dyDescent="0.2">
      <c r="B42" s="105"/>
      <c r="C42" s="99"/>
      <c r="D42" s="105"/>
      <c r="E42" s="105"/>
      <c r="F42" s="105"/>
      <c r="G42" s="105"/>
      <c r="H42" s="105"/>
      <c r="I42" s="105"/>
      <c r="J42" s="105"/>
      <c r="K42" s="105"/>
      <c r="L42" s="105"/>
      <c r="M42" s="109"/>
      <c r="O42" s="160"/>
    </row>
    <row r="43" spans="2:15" s="104" customFormat="1" hidden="1" x14ac:dyDescent="0.2">
      <c r="B43" s="105"/>
      <c r="C43" s="99"/>
      <c r="D43" s="105"/>
      <c r="E43" s="105"/>
      <c r="F43" s="105"/>
      <c r="G43" s="105"/>
      <c r="H43" s="105"/>
      <c r="I43" s="105"/>
      <c r="J43" s="105"/>
      <c r="K43" s="105"/>
      <c r="L43" s="105"/>
      <c r="M43" s="109"/>
      <c r="O43" s="160"/>
    </row>
    <row r="44" spans="2:15" s="104" customFormat="1" hidden="1" x14ac:dyDescent="0.2">
      <c r="B44" s="105"/>
      <c r="C44" s="99"/>
      <c r="D44" s="105"/>
      <c r="E44" s="105"/>
      <c r="F44" s="105"/>
      <c r="G44" s="105"/>
      <c r="H44" s="105"/>
      <c r="I44" s="105"/>
      <c r="J44" s="105"/>
      <c r="K44" s="105"/>
      <c r="L44" s="105"/>
      <c r="M44" s="109"/>
      <c r="O44" s="160"/>
    </row>
    <row r="45" spans="2:15" s="104" customFormat="1" hidden="1" x14ac:dyDescent="0.2">
      <c r="B45" s="105"/>
      <c r="C45" s="99"/>
      <c r="D45" s="105"/>
      <c r="E45" s="105"/>
      <c r="F45" s="105"/>
      <c r="G45" s="105"/>
      <c r="H45" s="105"/>
      <c r="I45" s="105"/>
      <c r="J45" s="105"/>
      <c r="K45" s="105"/>
      <c r="L45" s="105"/>
      <c r="M45" s="109"/>
      <c r="O45" s="160"/>
    </row>
    <row r="46" spans="2:15" s="104" customFormat="1" hidden="1" x14ac:dyDescent="0.2">
      <c r="B46" s="105"/>
      <c r="C46" s="99"/>
      <c r="D46" s="105"/>
      <c r="E46" s="105"/>
      <c r="F46" s="105"/>
      <c r="G46" s="105"/>
      <c r="H46" s="105"/>
      <c r="I46" s="105"/>
      <c r="J46" s="105"/>
      <c r="K46" s="105"/>
      <c r="L46" s="105"/>
      <c r="M46" s="109"/>
      <c r="O46" s="160"/>
    </row>
    <row r="47" spans="2:15" s="104" customFormat="1" hidden="1" x14ac:dyDescent="0.2">
      <c r="B47" s="105"/>
      <c r="C47" s="99"/>
      <c r="D47" s="105"/>
      <c r="E47" s="105"/>
      <c r="F47" s="105"/>
      <c r="G47" s="105"/>
      <c r="H47" s="105"/>
      <c r="I47" s="105"/>
      <c r="J47" s="105"/>
      <c r="K47" s="105"/>
      <c r="L47" s="105"/>
      <c r="M47" s="109"/>
      <c r="O47" s="160"/>
    </row>
    <row r="48" spans="2:15" s="104" customFormat="1" hidden="1" x14ac:dyDescent="0.2">
      <c r="B48" s="105"/>
      <c r="C48" s="99"/>
      <c r="D48" s="105"/>
      <c r="E48" s="105"/>
      <c r="F48" s="105"/>
      <c r="G48" s="105"/>
      <c r="H48" s="105"/>
      <c r="I48" s="105"/>
      <c r="J48" s="105"/>
      <c r="K48" s="105"/>
      <c r="L48" s="105"/>
      <c r="M48" s="109"/>
      <c r="O48" s="160"/>
    </row>
    <row r="49" spans="2:15" s="104" customFormat="1" hidden="1" x14ac:dyDescent="0.2">
      <c r="B49" s="105"/>
      <c r="C49" s="99"/>
      <c r="D49" s="105"/>
      <c r="E49" s="105"/>
      <c r="F49" s="105"/>
      <c r="G49" s="105"/>
      <c r="H49" s="105"/>
      <c r="I49" s="105"/>
      <c r="J49" s="105"/>
      <c r="K49" s="105"/>
      <c r="L49" s="105"/>
      <c r="M49" s="109"/>
      <c r="O49" s="160"/>
    </row>
    <row r="50" spans="2:15" s="104" customFormat="1" hidden="1" x14ac:dyDescent="0.2">
      <c r="B50" s="105"/>
      <c r="C50" s="99"/>
      <c r="D50" s="105"/>
      <c r="E50" s="105"/>
      <c r="F50" s="105"/>
      <c r="G50" s="105"/>
      <c r="H50" s="105"/>
      <c r="I50" s="105"/>
      <c r="J50" s="105"/>
      <c r="K50" s="105"/>
      <c r="L50" s="105"/>
      <c r="M50" s="109"/>
      <c r="O50" s="160"/>
    </row>
    <row r="51" spans="2:15" s="104" customFormat="1" hidden="1" x14ac:dyDescent="0.2">
      <c r="B51" s="105"/>
      <c r="C51" s="99"/>
      <c r="D51" s="105"/>
      <c r="E51" s="105"/>
      <c r="F51" s="105"/>
      <c r="G51" s="105"/>
      <c r="H51" s="105"/>
      <c r="I51" s="105"/>
      <c r="J51" s="105"/>
      <c r="K51" s="105"/>
      <c r="L51" s="105"/>
      <c r="M51" s="109"/>
      <c r="O51" s="160"/>
    </row>
    <row r="52" spans="2:15" s="104" customFormat="1" hidden="1" x14ac:dyDescent="0.2">
      <c r="B52" s="105"/>
      <c r="C52" s="99"/>
      <c r="D52" s="105"/>
      <c r="E52" s="105"/>
      <c r="F52" s="105"/>
      <c r="G52" s="105"/>
      <c r="H52" s="105"/>
      <c r="I52" s="105"/>
      <c r="J52" s="105"/>
      <c r="K52" s="105"/>
      <c r="L52" s="105"/>
      <c r="M52" s="109"/>
      <c r="O52" s="160"/>
    </row>
    <row r="53" spans="2:15" s="104" customFormat="1" hidden="1" x14ac:dyDescent="0.2">
      <c r="B53" s="105"/>
      <c r="C53" s="99"/>
      <c r="D53" s="105"/>
      <c r="E53" s="105"/>
      <c r="F53" s="105"/>
      <c r="G53" s="105"/>
      <c r="H53" s="105"/>
      <c r="I53" s="105"/>
      <c r="J53" s="105"/>
      <c r="K53" s="105"/>
      <c r="L53" s="105"/>
      <c r="M53" s="109"/>
      <c r="O53" s="160"/>
    </row>
    <row r="54" spans="2:15" s="104" customFormat="1" hidden="1" x14ac:dyDescent="0.2">
      <c r="B54" s="105"/>
      <c r="C54" s="99"/>
      <c r="D54" s="105"/>
      <c r="E54" s="105"/>
      <c r="F54" s="105"/>
      <c r="G54" s="105"/>
      <c r="H54" s="105"/>
      <c r="I54" s="105"/>
      <c r="J54" s="105"/>
      <c r="K54" s="105"/>
      <c r="L54" s="105"/>
      <c r="M54" s="109"/>
      <c r="O54" s="160"/>
    </row>
    <row r="55" spans="2:15" s="104" customFormat="1" hidden="1" x14ac:dyDescent="0.2">
      <c r="B55" s="105"/>
      <c r="C55" s="99"/>
      <c r="D55" s="105"/>
      <c r="E55" s="105"/>
      <c r="F55" s="105"/>
      <c r="G55" s="105"/>
      <c r="H55" s="105"/>
      <c r="I55" s="105"/>
      <c r="J55" s="105"/>
      <c r="K55" s="105"/>
      <c r="L55" s="105"/>
      <c r="M55" s="109"/>
      <c r="O55" s="160"/>
    </row>
    <row r="56" spans="2:15" s="104" customFormat="1" hidden="1" x14ac:dyDescent="0.2">
      <c r="B56" s="105"/>
      <c r="C56" s="99"/>
      <c r="D56" s="105"/>
      <c r="E56" s="105"/>
      <c r="F56" s="105"/>
      <c r="G56" s="105"/>
      <c r="H56" s="105"/>
      <c r="I56" s="105"/>
      <c r="J56" s="105"/>
      <c r="K56" s="105"/>
      <c r="L56" s="105"/>
      <c r="M56" s="109"/>
      <c r="O56" s="160"/>
    </row>
    <row r="57" spans="2:15" s="104" customFormat="1" hidden="1" x14ac:dyDescent="0.2">
      <c r="B57" s="105"/>
      <c r="C57" s="99"/>
      <c r="D57" s="105"/>
      <c r="E57" s="105"/>
      <c r="F57" s="105"/>
      <c r="G57" s="105"/>
      <c r="H57" s="105"/>
      <c r="I57" s="105"/>
      <c r="J57" s="105"/>
      <c r="K57" s="105"/>
      <c r="L57" s="105"/>
      <c r="M57" s="109"/>
      <c r="O57" s="160"/>
    </row>
    <row r="58" spans="2:15" s="104" customFormat="1" hidden="1" x14ac:dyDescent="0.2">
      <c r="B58" s="105"/>
      <c r="C58" s="99"/>
      <c r="D58" s="105"/>
      <c r="E58" s="105"/>
      <c r="F58" s="105"/>
      <c r="G58" s="105"/>
      <c r="H58" s="105"/>
      <c r="I58" s="105"/>
      <c r="J58" s="105"/>
      <c r="K58" s="105"/>
      <c r="L58" s="105"/>
      <c r="M58" s="109"/>
      <c r="O58" s="160"/>
    </row>
    <row r="59" spans="2:15" s="104" customFormat="1" hidden="1" x14ac:dyDescent="0.2">
      <c r="B59" s="105"/>
      <c r="C59" s="99"/>
      <c r="D59" s="105"/>
      <c r="E59" s="105"/>
      <c r="F59" s="105"/>
      <c r="G59" s="105"/>
      <c r="H59" s="105"/>
      <c r="I59" s="105"/>
      <c r="J59" s="105"/>
      <c r="K59" s="105"/>
      <c r="L59" s="105"/>
      <c r="M59" s="109"/>
      <c r="O59" s="160"/>
    </row>
    <row r="60" spans="2:15" s="104" customFormat="1" hidden="1" x14ac:dyDescent="0.2">
      <c r="B60" s="105"/>
      <c r="C60" s="99"/>
      <c r="D60" s="105"/>
      <c r="E60" s="105"/>
      <c r="F60" s="105"/>
      <c r="G60" s="105"/>
      <c r="H60" s="105"/>
      <c r="I60" s="105"/>
      <c r="J60" s="105"/>
      <c r="K60" s="105"/>
      <c r="L60" s="105"/>
      <c r="M60" s="109"/>
      <c r="O60" s="160"/>
    </row>
    <row r="61" spans="2:15" s="104" customFormat="1" hidden="1" x14ac:dyDescent="0.2">
      <c r="B61" s="105"/>
      <c r="C61" s="99"/>
      <c r="D61" s="105"/>
      <c r="E61" s="105"/>
      <c r="F61" s="105"/>
      <c r="G61" s="105"/>
      <c r="H61" s="105"/>
      <c r="I61" s="105"/>
      <c r="J61" s="105"/>
      <c r="K61" s="105"/>
      <c r="L61" s="105"/>
      <c r="M61" s="109"/>
      <c r="O61" s="160"/>
    </row>
    <row r="62" spans="2:15" s="104" customFormat="1" hidden="1" x14ac:dyDescent="0.2">
      <c r="B62" s="105"/>
      <c r="C62" s="99"/>
      <c r="D62" s="105"/>
      <c r="E62" s="105"/>
      <c r="F62" s="105"/>
      <c r="G62" s="105"/>
      <c r="H62" s="105"/>
      <c r="I62" s="105"/>
      <c r="J62" s="105"/>
      <c r="K62" s="105"/>
      <c r="L62" s="105"/>
      <c r="M62" s="109"/>
      <c r="O62" s="160"/>
    </row>
    <row r="63" spans="2:15" s="104" customFormat="1" hidden="1" x14ac:dyDescent="0.2">
      <c r="B63" s="105"/>
      <c r="C63" s="99"/>
      <c r="D63" s="105"/>
      <c r="E63" s="105"/>
      <c r="F63" s="105"/>
      <c r="G63" s="105"/>
      <c r="H63" s="105"/>
      <c r="I63" s="105"/>
      <c r="J63" s="105"/>
      <c r="K63" s="105"/>
      <c r="L63" s="105"/>
      <c r="M63" s="109"/>
      <c r="O63" s="160"/>
    </row>
    <row r="64" spans="2:15" s="104" customFormat="1" hidden="1" x14ac:dyDescent="0.2">
      <c r="B64" s="105"/>
      <c r="C64" s="99"/>
      <c r="D64" s="105"/>
      <c r="E64" s="105"/>
      <c r="F64" s="105"/>
      <c r="G64" s="105"/>
      <c r="H64" s="105"/>
      <c r="I64" s="105"/>
      <c r="J64" s="105"/>
      <c r="K64" s="105"/>
      <c r="L64" s="105"/>
      <c r="M64" s="109"/>
      <c r="O64" s="160"/>
    </row>
    <row r="65" spans="2:15" s="104" customFormat="1" hidden="1" x14ac:dyDescent="0.2">
      <c r="B65" s="105"/>
      <c r="C65" s="99"/>
      <c r="D65" s="105"/>
      <c r="E65" s="105"/>
      <c r="F65" s="105"/>
      <c r="G65" s="105"/>
      <c r="H65" s="105"/>
      <c r="I65" s="105"/>
      <c r="J65" s="105"/>
      <c r="K65" s="105"/>
      <c r="L65" s="105"/>
      <c r="M65" s="109"/>
      <c r="O65" s="160"/>
    </row>
    <row r="66" spans="2:15" s="104" customFormat="1" hidden="1" x14ac:dyDescent="0.2">
      <c r="B66" s="105"/>
      <c r="C66" s="99"/>
      <c r="D66" s="105"/>
      <c r="E66" s="105"/>
      <c r="F66" s="105"/>
      <c r="G66" s="105"/>
      <c r="H66" s="105"/>
      <c r="I66" s="105"/>
      <c r="J66" s="105"/>
      <c r="K66" s="105"/>
      <c r="L66" s="105"/>
      <c r="M66" s="109"/>
      <c r="O66" s="160"/>
    </row>
    <row r="67" spans="2:15" s="104" customFormat="1" hidden="1" x14ac:dyDescent="0.2">
      <c r="B67" s="105"/>
      <c r="C67" s="99"/>
      <c r="D67" s="105"/>
      <c r="E67" s="105"/>
      <c r="F67" s="105"/>
      <c r="G67" s="105"/>
      <c r="H67" s="105"/>
      <c r="I67" s="105"/>
      <c r="J67" s="105"/>
      <c r="K67" s="105"/>
      <c r="L67" s="105"/>
      <c r="M67" s="109"/>
      <c r="O67" s="160"/>
    </row>
    <row r="68" spans="2:15" s="104" customFormat="1" hidden="1" x14ac:dyDescent="0.2">
      <c r="B68" s="105"/>
      <c r="C68" s="99"/>
      <c r="D68" s="105"/>
      <c r="E68" s="105"/>
      <c r="F68" s="105"/>
      <c r="G68" s="105"/>
      <c r="H68" s="105"/>
      <c r="I68" s="105"/>
      <c r="J68" s="105"/>
      <c r="K68" s="105"/>
      <c r="L68" s="105"/>
      <c r="M68" s="109"/>
      <c r="O68" s="160"/>
    </row>
    <row r="69" spans="2:15" s="104" customFormat="1" hidden="1" x14ac:dyDescent="0.2">
      <c r="B69" s="105"/>
      <c r="C69" s="99"/>
      <c r="D69" s="105"/>
      <c r="E69" s="105"/>
      <c r="F69" s="105"/>
      <c r="G69" s="105"/>
      <c r="H69" s="105"/>
      <c r="I69" s="105"/>
      <c r="J69" s="105"/>
      <c r="K69" s="105"/>
      <c r="L69" s="105"/>
      <c r="M69" s="109"/>
      <c r="O69" s="160"/>
    </row>
    <row r="70" spans="2:15" s="104" customFormat="1" hidden="1" x14ac:dyDescent="0.2">
      <c r="B70" s="105"/>
      <c r="C70" s="99"/>
      <c r="D70" s="105"/>
      <c r="E70" s="105"/>
      <c r="F70" s="105"/>
      <c r="G70" s="105"/>
      <c r="H70" s="105"/>
      <c r="I70" s="105"/>
      <c r="J70" s="105"/>
      <c r="K70" s="105"/>
      <c r="L70" s="105"/>
      <c r="M70" s="109"/>
      <c r="O70" s="160"/>
    </row>
    <row r="71" spans="2:15" s="104" customFormat="1" hidden="1" x14ac:dyDescent="0.2">
      <c r="B71" s="105"/>
      <c r="C71" s="99"/>
      <c r="D71" s="105"/>
      <c r="E71" s="105"/>
      <c r="F71" s="105"/>
      <c r="G71" s="105"/>
      <c r="H71" s="105"/>
      <c r="I71" s="105"/>
      <c r="J71" s="105"/>
      <c r="K71" s="105"/>
      <c r="L71" s="105"/>
      <c r="M71" s="109"/>
      <c r="O71" s="160"/>
    </row>
    <row r="72" spans="2:15" s="104" customFormat="1" hidden="1" x14ac:dyDescent="0.2">
      <c r="B72" s="105"/>
      <c r="C72" s="99"/>
      <c r="D72" s="105"/>
      <c r="E72" s="105"/>
      <c r="F72" s="105"/>
      <c r="G72" s="105"/>
      <c r="H72" s="105"/>
      <c r="I72" s="105"/>
      <c r="J72" s="105"/>
      <c r="K72" s="105"/>
      <c r="L72" s="105"/>
      <c r="M72" s="109"/>
      <c r="O72" s="160"/>
    </row>
    <row r="73" spans="2:15" s="104" customFormat="1" hidden="1" x14ac:dyDescent="0.2">
      <c r="B73" s="105"/>
      <c r="C73" s="99"/>
      <c r="D73" s="105"/>
      <c r="E73" s="105"/>
      <c r="F73" s="105"/>
      <c r="G73" s="105"/>
      <c r="H73" s="105"/>
      <c r="I73" s="105"/>
      <c r="J73" s="105"/>
      <c r="K73" s="105"/>
      <c r="L73" s="105"/>
      <c r="M73" s="109"/>
      <c r="O73" s="160"/>
    </row>
    <row r="74" spans="2:15" s="104" customFormat="1" hidden="1" x14ac:dyDescent="0.2">
      <c r="B74" s="105"/>
      <c r="C74" s="99"/>
      <c r="D74" s="105"/>
      <c r="E74" s="105"/>
      <c r="F74" s="105"/>
      <c r="G74" s="105"/>
      <c r="H74" s="105"/>
      <c r="I74" s="105"/>
      <c r="J74" s="105"/>
      <c r="K74" s="105"/>
      <c r="L74" s="105"/>
      <c r="M74" s="109"/>
      <c r="O74" s="160"/>
    </row>
    <row r="75" spans="2:15" s="104" customFormat="1" hidden="1" x14ac:dyDescent="0.2">
      <c r="B75" s="105"/>
      <c r="C75" s="99"/>
      <c r="D75" s="105"/>
      <c r="E75" s="105"/>
      <c r="F75" s="105"/>
      <c r="G75" s="105"/>
      <c r="H75" s="105"/>
      <c r="I75" s="105"/>
      <c r="J75" s="105"/>
      <c r="K75" s="105"/>
      <c r="L75" s="105"/>
      <c r="M75" s="109"/>
      <c r="O75" s="160"/>
    </row>
    <row r="76" spans="2:15" s="104" customFormat="1" hidden="1" x14ac:dyDescent="0.2">
      <c r="B76" s="105"/>
      <c r="C76" s="99"/>
      <c r="D76" s="105"/>
      <c r="E76" s="105"/>
      <c r="F76" s="105"/>
      <c r="G76" s="105"/>
      <c r="H76" s="105"/>
      <c r="I76" s="105"/>
      <c r="J76" s="105"/>
      <c r="K76" s="105"/>
      <c r="L76" s="105"/>
      <c r="M76" s="109"/>
      <c r="O76" s="160"/>
    </row>
    <row r="77" spans="2:15" s="104" customFormat="1" hidden="1" x14ac:dyDescent="0.2">
      <c r="B77" s="105"/>
      <c r="C77" s="99"/>
      <c r="D77" s="105"/>
      <c r="E77" s="105"/>
      <c r="F77" s="105"/>
      <c r="G77" s="105"/>
      <c r="H77" s="105"/>
      <c r="I77" s="105"/>
      <c r="J77" s="105"/>
      <c r="K77" s="105"/>
      <c r="L77" s="105"/>
      <c r="M77" s="109"/>
      <c r="O77" s="160"/>
    </row>
    <row r="78" spans="2:15" s="104" customFormat="1" hidden="1" x14ac:dyDescent="0.2">
      <c r="B78" s="105"/>
      <c r="C78" s="99"/>
      <c r="D78" s="105"/>
      <c r="E78" s="105"/>
      <c r="F78" s="105"/>
      <c r="G78" s="105"/>
      <c r="H78" s="105"/>
      <c r="I78" s="105"/>
      <c r="J78" s="105"/>
      <c r="K78" s="105"/>
      <c r="L78" s="105"/>
      <c r="M78" s="109"/>
      <c r="O78" s="160"/>
    </row>
    <row r="79" spans="2:15" s="104" customFormat="1" hidden="1" x14ac:dyDescent="0.2">
      <c r="B79" s="105"/>
      <c r="C79" s="99"/>
      <c r="D79" s="105"/>
      <c r="E79" s="105"/>
      <c r="F79" s="105"/>
      <c r="G79" s="105"/>
      <c r="H79" s="105"/>
      <c r="I79" s="105"/>
      <c r="J79" s="105"/>
      <c r="K79" s="105"/>
      <c r="L79" s="105"/>
      <c r="M79" s="109"/>
      <c r="O79" s="160"/>
    </row>
    <row r="80" spans="2:15" s="104" customFormat="1" hidden="1" x14ac:dyDescent="0.2">
      <c r="B80" s="105"/>
      <c r="C80" s="99"/>
      <c r="D80" s="105"/>
      <c r="E80" s="105"/>
      <c r="F80" s="105"/>
      <c r="G80" s="105"/>
      <c r="H80" s="105"/>
      <c r="I80" s="105"/>
      <c r="J80" s="105"/>
      <c r="K80" s="105"/>
      <c r="L80" s="105"/>
      <c r="M80" s="109"/>
      <c r="O80" s="160"/>
    </row>
    <row r="81" spans="2:15" s="104" customFormat="1" hidden="1" x14ac:dyDescent="0.2">
      <c r="B81" s="105"/>
      <c r="C81" s="99"/>
      <c r="D81" s="105"/>
      <c r="E81" s="105"/>
      <c r="F81" s="105"/>
      <c r="G81" s="105"/>
      <c r="H81" s="105"/>
      <c r="I81" s="105"/>
      <c r="J81" s="105"/>
      <c r="K81" s="105"/>
      <c r="L81" s="105"/>
      <c r="M81" s="109"/>
      <c r="O81" s="160"/>
    </row>
    <row r="82" spans="2:15" s="104" customFormat="1" hidden="1" x14ac:dyDescent="0.2">
      <c r="B82" s="105"/>
      <c r="C82" s="99"/>
      <c r="D82" s="105"/>
      <c r="E82" s="105"/>
      <c r="F82" s="105"/>
      <c r="G82" s="105"/>
      <c r="H82" s="105"/>
      <c r="I82" s="105"/>
      <c r="J82" s="105"/>
      <c r="K82" s="105"/>
      <c r="L82" s="105"/>
      <c r="M82" s="109"/>
      <c r="O82" s="160"/>
    </row>
    <row r="83" spans="2:15" s="104" customFormat="1" hidden="1" x14ac:dyDescent="0.2">
      <c r="B83" s="105"/>
      <c r="C83" s="99"/>
      <c r="D83" s="105"/>
      <c r="E83" s="105"/>
      <c r="F83" s="105"/>
      <c r="G83" s="105"/>
      <c r="H83" s="105"/>
      <c r="I83" s="105"/>
      <c r="J83" s="105"/>
      <c r="K83" s="105"/>
      <c r="L83" s="105"/>
      <c r="M83" s="109"/>
      <c r="O83" s="160"/>
    </row>
    <row r="84" spans="2:15" s="104" customFormat="1" hidden="1" x14ac:dyDescent="0.2">
      <c r="B84" s="105"/>
      <c r="C84" s="99"/>
      <c r="D84" s="105"/>
      <c r="E84" s="105"/>
      <c r="F84" s="105"/>
      <c r="G84" s="105"/>
      <c r="H84" s="105"/>
      <c r="I84" s="105"/>
      <c r="J84" s="105"/>
      <c r="K84" s="105"/>
      <c r="L84" s="105"/>
      <c r="M84" s="109"/>
      <c r="O84" s="160"/>
    </row>
    <row r="85" spans="2:15" s="104" customFormat="1" hidden="1" x14ac:dyDescent="0.2">
      <c r="B85" s="105"/>
      <c r="C85" s="99"/>
      <c r="D85" s="105"/>
      <c r="E85" s="105"/>
      <c r="F85" s="105"/>
      <c r="G85" s="105"/>
      <c r="H85" s="105"/>
      <c r="I85" s="105"/>
      <c r="J85" s="105"/>
      <c r="K85" s="105"/>
      <c r="L85" s="105"/>
      <c r="M85" s="109"/>
      <c r="O85" s="160"/>
    </row>
    <row r="86" spans="2:15" s="104" customFormat="1" hidden="1" x14ac:dyDescent="0.2">
      <c r="B86" s="105"/>
      <c r="C86" s="99"/>
      <c r="D86" s="105"/>
      <c r="E86" s="105"/>
      <c r="F86" s="105"/>
      <c r="G86" s="105"/>
      <c r="H86" s="105"/>
      <c r="I86" s="105"/>
      <c r="J86" s="105"/>
      <c r="K86" s="105"/>
      <c r="L86" s="105"/>
      <c r="M86" s="109"/>
      <c r="O86" s="160"/>
    </row>
    <row r="87" spans="2:15" s="104" customFormat="1" hidden="1" x14ac:dyDescent="0.2">
      <c r="B87" s="105"/>
      <c r="C87" s="99"/>
      <c r="D87" s="105"/>
      <c r="E87" s="105"/>
      <c r="F87" s="105"/>
      <c r="G87" s="105"/>
      <c r="H87" s="105"/>
      <c r="I87" s="105"/>
      <c r="J87" s="105"/>
      <c r="K87" s="105"/>
      <c r="L87" s="105"/>
      <c r="M87" s="109"/>
      <c r="O87" s="160"/>
    </row>
    <row r="88" spans="2:15" s="104" customFormat="1" hidden="1" x14ac:dyDescent="0.2">
      <c r="B88" s="105"/>
      <c r="C88" s="99"/>
      <c r="D88" s="105"/>
      <c r="E88" s="105"/>
      <c r="F88" s="105"/>
      <c r="G88" s="105"/>
      <c r="H88" s="105"/>
      <c r="I88" s="105"/>
      <c r="J88" s="105"/>
      <c r="K88" s="105"/>
      <c r="L88" s="105"/>
      <c r="M88" s="109"/>
      <c r="O88" s="160"/>
    </row>
    <row r="89" spans="2:15" s="104" customFormat="1" hidden="1" x14ac:dyDescent="0.2">
      <c r="B89" s="105"/>
      <c r="C89" s="99"/>
      <c r="D89" s="105"/>
      <c r="E89" s="105"/>
      <c r="F89" s="105"/>
      <c r="G89" s="105"/>
      <c r="H89" s="105"/>
      <c r="I89" s="105"/>
      <c r="J89" s="105"/>
      <c r="K89" s="105"/>
      <c r="L89" s="105"/>
      <c r="M89" s="109"/>
      <c r="O89" s="160"/>
    </row>
    <row r="90" spans="2:15" s="104" customFormat="1" hidden="1" x14ac:dyDescent="0.2">
      <c r="B90" s="105"/>
      <c r="C90" s="99"/>
      <c r="D90" s="105"/>
      <c r="E90" s="105"/>
      <c r="F90" s="105"/>
      <c r="G90" s="105"/>
      <c r="H90" s="105"/>
      <c r="I90" s="105"/>
      <c r="J90" s="105"/>
      <c r="K90" s="105"/>
      <c r="L90" s="105"/>
      <c r="M90" s="109"/>
      <c r="O90" s="160"/>
    </row>
    <row r="91" spans="2:15" s="104" customFormat="1" hidden="1" x14ac:dyDescent="0.2">
      <c r="B91" s="105"/>
      <c r="C91" s="99"/>
      <c r="D91" s="105"/>
      <c r="E91" s="105"/>
      <c r="F91" s="105"/>
      <c r="G91" s="105"/>
      <c r="H91" s="105"/>
      <c r="I91" s="105"/>
      <c r="J91" s="105"/>
      <c r="K91" s="105"/>
      <c r="L91" s="105"/>
      <c r="M91" s="109"/>
      <c r="O91" s="160"/>
    </row>
    <row r="92" spans="2:15" s="104" customFormat="1" hidden="1" x14ac:dyDescent="0.2">
      <c r="B92" s="105"/>
      <c r="C92" s="99"/>
      <c r="D92" s="105"/>
      <c r="E92" s="105"/>
      <c r="F92" s="105"/>
      <c r="G92" s="105"/>
      <c r="H92" s="105"/>
      <c r="I92" s="105"/>
      <c r="J92" s="105"/>
      <c r="K92" s="105"/>
      <c r="L92" s="105"/>
      <c r="M92" s="109"/>
      <c r="O92" s="160"/>
    </row>
    <row r="93" spans="2:15" s="104" customFormat="1" hidden="1" x14ac:dyDescent="0.2">
      <c r="B93" s="105"/>
      <c r="C93" s="99"/>
      <c r="D93" s="105"/>
      <c r="E93" s="105"/>
      <c r="F93" s="105"/>
      <c r="G93" s="105"/>
      <c r="H93" s="105"/>
      <c r="I93" s="105"/>
      <c r="J93" s="105"/>
      <c r="K93" s="105"/>
      <c r="L93" s="105"/>
      <c r="M93" s="109"/>
      <c r="O93" s="160"/>
    </row>
    <row r="94" spans="2:15" s="104" customFormat="1" hidden="1" x14ac:dyDescent="0.2">
      <c r="B94" s="105"/>
      <c r="C94" s="99"/>
      <c r="D94" s="105"/>
      <c r="E94" s="105"/>
      <c r="F94" s="105"/>
      <c r="G94" s="105"/>
      <c r="H94" s="105"/>
      <c r="I94" s="105"/>
      <c r="J94" s="105"/>
      <c r="K94" s="105"/>
      <c r="L94" s="105"/>
      <c r="M94" s="109"/>
      <c r="O94" s="160"/>
    </row>
    <row r="95" spans="2:15" s="104" customFormat="1" hidden="1" x14ac:dyDescent="0.2">
      <c r="B95" s="105"/>
      <c r="C95" s="99"/>
      <c r="D95" s="105"/>
      <c r="E95" s="105"/>
      <c r="F95" s="105"/>
      <c r="G95" s="105"/>
      <c r="H95" s="105"/>
      <c r="I95" s="105"/>
      <c r="J95" s="105"/>
      <c r="K95" s="105"/>
      <c r="L95" s="105"/>
      <c r="M95" s="109"/>
      <c r="O95" s="160"/>
    </row>
    <row r="96" spans="2:15" s="104" customFormat="1" hidden="1" x14ac:dyDescent="0.2">
      <c r="B96" s="105"/>
      <c r="C96" s="99"/>
      <c r="D96" s="105"/>
      <c r="E96" s="105"/>
      <c r="F96" s="105"/>
      <c r="G96" s="105"/>
      <c r="H96" s="105"/>
      <c r="I96" s="105"/>
      <c r="J96" s="105"/>
      <c r="K96" s="105"/>
      <c r="L96" s="105"/>
      <c r="M96" s="109"/>
      <c r="O96" s="160"/>
    </row>
    <row r="97" spans="2:15" s="104" customFormat="1" hidden="1" x14ac:dyDescent="0.2">
      <c r="B97" s="105"/>
      <c r="C97" s="99"/>
      <c r="D97" s="105"/>
      <c r="E97" s="105"/>
      <c r="F97" s="105"/>
      <c r="G97" s="105"/>
      <c r="H97" s="105"/>
      <c r="I97" s="105"/>
      <c r="J97" s="105"/>
      <c r="K97" s="105"/>
      <c r="L97" s="105"/>
      <c r="M97" s="109"/>
      <c r="O97" s="160"/>
    </row>
    <row r="98" spans="2:15" s="104" customFormat="1" hidden="1" x14ac:dyDescent="0.2">
      <c r="B98" s="105"/>
      <c r="C98" s="99"/>
      <c r="D98" s="105"/>
      <c r="E98" s="105"/>
      <c r="F98" s="105"/>
      <c r="G98" s="105"/>
      <c r="H98" s="105"/>
      <c r="I98" s="105"/>
      <c r="J98" s="105"/>
      <c r="K98" s="105"/>
      <c r="L98" s="105"/>
      <c r="M98" s="109"/>
      <c r="O98" s="160"/>
    </row>
    <row r="99" spans="2:15" s="104" customFormat="1" hidden="1" x14ac:dyDescent="0.2">
      <c r="B99" s="105"/>
      <c r="C99" s="99"/>
      <c r="D99" s="105"/>
      <c r="E99" s="105"/>
      <c r="F99" s="105"/>
      <c r="G99" s="105"/>
      <c r="H99" s="105"/>
      <c r="I99" s="105"/>
      <c r="J99" s="105"/>
      <c r="K99" s="105"/>
      <c r="L99" s="105"/>
      <c r="M99" s="109"/>
      <c r="O99" s="160"/>
    </row>
    <row r="100" spans="2:15" s="104" customFormat="1" hidden="1" x14ac:dyDescent="0.2">
      <c r="B100" s="105"/>
      <c r="C100" s="99"/>
      <c r="D100" s="105"/>
      <c r="E100" s="105"/>
      <c r="F100" s="105"/>
      <c r="G100" s="105"/>
      <c r="H100" s="105"/>
      <c r="I100" s="105"/>
      <c r="J100" s="105"/>
      <c r="K100" s="105"/>
      <c r="L100" s="105"/>
      <c r="M100" s="109"/>
      <c r="O100" s="160"/>
    </row>
    <row r="101" spans="2:15" s="104" customFormat="1" hidden="1" x14ac:dyDescent="0.2">
      <c r="B101" s="105"/>
      <c r="C101" s="99"/>
      <c r="D101" s="105"/>
      <c r="E101" s="105"/>
      <c r="F101" s="105"/>
      <c r="G101" s="105"/>
      <c r="H101" s="105"/>
      <c r="I101" s="105"/>
      <c r="J101" s="105"/>
      <c r="K101" s="105"/>
      <c r="L101" s="105"/>
      <c r="M101" s="109"/>
      <c r="O101" s="160"/>
    </row>
    <row r="102" spans="2:15" s="104" customFormat="1" hidden="1" x14ac:dyDescent="0.2">
      <c r="B102" s="105"/>
      <c r="C102" s="99"/>
      <c r="D102" s="105"/>
      <c r="E102" s="105"/>
      <c r="F102" s="105"/>
      <c r="G102" s="105"/>
      <c r="H102" s="105"/>
      <c r="I102" s="105"/>
      <c r="J102" s="105"/>
      <c r="K102" s="105"/>
      <c r="L102" s="105"/>
      <c r="M102" s="109"/>
      <c r="O102" s="160"/>
    </row>
    <row r="103" spans="2:15" s="104" customFormat="1" hidden="1" x14ac:dyDescent="0.2">
      <c r="B103" s="105"/>
      <c r="C103" s="99"/>
      <c r="D103" s="105"/>
      <c r="E103" s="105"/>
      <c r="F103" s="105"/>
      <c r="G103" s="105"/>
      <c r="H103" s="105"/>
      <c r="I103" s="105"/>
      <c r="J103" s="105"/>
      <c r="K103" s="105"/>
      <c r="L103" s="105"/>
      <c r="M103" s="109"/>
      <c r="O103" s="160"/>
    </row>
    <row r="104" spans="2:15" s="104" customFormat="1" hidden="1" x14ac:dyDescent="0.2">
      <c r="B104" s="105"/>
      <c r="C104" s="99"/>
      <c r="D104" s="105"/>
      <c r="E104" s="105"/>
      <c r="F104" s="105"/>
      <c r="G104" s="105"/>
      <c r="H104" s="105"/>
      <c r="I104" s="105"/>
      <c r="J104" s="105"/>
      <c r="K104" s="105"/>
      <c r="L104" s="105"/>
      <c r="M104" s="109"/>
      <c r="O104" s="160"/>
    </row>
    <row r="105" spans="2:15" s="104" customFormat="1" hidden="1" x14ac:dyDescent="0.2">
      <c r="B105" s="105"/>
      <c r="C105" s="99"/>
      <c r="D105" s="105"/>
      <c r="E105" s="105"/>
      <c r="F105" s="105"/>
      <c r="G105" s="105"/>
      <c r="H105" s="105"/>
      <c r="I105" s="105"/>
      <c r="J105" s="105"/>
      <c r="K105" s="105"/>
      <c r="L105" s="105"/>
      <c r="M105" s="109"/>
      <c r="O105" s="160"/>
    </row>
    <row r="106" spans="2:15" s="104" customFormat="1" hidden="1" x14ac:dyDescent="0.2">
      <c r="B106" s="105"/>
      <c r="C106" s="99"/>
      <c r="D106" s="105"/>
      <c r="E106" s="105"/>
      <c r="F106" s="105"/>
      <c r="G106" s="105"/>
      <c r="H106" s="105"/>
      <c r="I106" s="105"/>
      <c r="J106" s="105"/>
      <c r="K106" s="105"/>
      <c r="L106" s="105"/>
      <c r="M106" s="109"/>
      <c r="O106" s="160"/>
    </row>
    <row r="107" spans="2:15" s="104" customFormat="1" hidden="1" x14ac:dyDescent="0.2">
      <c r="B107" s="105"/>
      <c r="C107" s="99"/>
      <c r="D107" s="105"/>
      <c r="E107" s="105"/>
      <c r="F107" s="105"/>
      <c r="G107" s="105"/>
      <c r="H107" s="105"/>
      <c r="I107" s="105"/>
      <c r="J107" s="105"/>
      <c r="K107" s="105"/>
      <c r="L107" s="105"/>
      <c r="M107" s="109"/>
      <c r="O107" s="160"/>
    </row>
    <row r="108" spans="2:15" s="104" customFormat="1" hidden="1" x14ac:dyDescent="0.2">
      <c r="B108" s="105"/>
      <c r="C108" s="99"/>
      <c r="D108" s="105"/>
      <c r="E108" s="105"/>
      <c r="F108" s="105"/>
      <c r="G108" s="105"/>
      <c r="H108" s="105"/>
      <c r="I108" s="105"/>
      <c r="J108" s="105"/>
      <c r="K108" s="105"/>
      <c r="L108" s="105"/>
      <c r="M108" s="109"/>
      <c r="O108" s="160"/>
    </row>
    <row r="109" spans="2:15" s="104" customFormat="1" hidden="1" x14ac:dyDescent="0.2">
      <c r="B109" s="105"/>
      <c r="C109" s="99"/>
      <c r="D109" s="105"/>
      <c r="E109" s="105"/>
      <c r="F109" s="105"/>
      <c r="G109" s="105"/>
      <c r="H109" s="105"/>
      <c r="I109" s="105"/>
      <c r="J109" s="105"/>
      <c r="K109" s="105"/>
      <c r="L109" s="105"/>
      <c r="M109" s="109"/>
      <c r="O109" s="160"/>
    </row>
    <row r="110" spans="2:15" s="104" customFormat="1" hidden="1" x14ac:dyDescent="0.2">
      <c r="B110" s="105"/>
      <c r="C110" s="99"/>
      <c r="D110" s="105"/>
      <c r="E110" s="105"/>
      <c r="F110" s="105"/>
      <c r="G110" s="105"/>
      <c r="H110" s="105"/>
      <c r="I110" s="105"/>
      <c r="J110" s="105"/>
      <c r="K110" s="105"/>
      <c r="L110" s="105"/>
      <c r="M110" s="109"/>
      <c r="O110" s="160"/>
    </row>
    <row r="111" spans="2:15" s="104" customFormat="1" hidden="1" x14ac:dyDescent="0.2">
      <c r="B111" s="105"/>
      <c r="C111" s="99"/>
      <c r="D111" s="105"/>
      <c r="E111" s="105"/>
      <c r="F111" s="105"/>
      <c r="G111" s="105"/>
      <c r="H111" s="105"/>
      <c r="I111" s="105"/>
      <c r="J111" s="105"/>
      <c r="K111" s="105"/>
      <c r="L111" s="105"/>
      <c r="M111" s="109"/>
      <c r="O111" s="160"/>
    </row>
    <row r="112" spans="2:15" s="104" customFormat="1" hidden="1" x14ac:dyDescent="0.2">
      <c r="B112" s="105"/>
      <c r="C112" s="99"/>
      <c r="D112" s="105"/>
      <c r="E112" s="105"/>
      <c r="F112" s="105"/>
      <c r="G112" s="105"/>
      <c r="H112" s="105"/>
      <c r="I112" s="105"/>
      <c r="J112" s="105"/>
      <c r="K112" s="105"/>
      <c r="L112" s="105"/>
      <c r="M112" s="109"/>
      <c r="O112" s="160"/>
    </row>
    <row r="113" spans="2:15" s="104" customFormat="1" hidden="1" x14ac:dyDescent="0.2">
      <c r="B113" s="105"/>
      <c r="C113" s="99"/>
      <c r="D113" s="105"/>
      <c r="E113" s="105"/>
      <c r="F113" s="105"/>
      <c r="G113" s="105"/>
      <c r="H113" s="105"/>
      <c r="I113" s="105"/>
      <c r="J113" s="105"/>
      <c r="K113" s="105"/>
      <c r="L113" s="105"/>
      <c r="M113" s="109"/>
      <c r="O113" s="160"/>
    </row>
    <row r="114" spans="2:15" s="104" customFormat="1" hidden="1" x14ac:dyDescent="0.2">
      <c r="B114" s="105"/>
      <c r="C114" s="99"/>
      <c r="D114" s="105"/>
      <c r="E114" s="105"/>
      <c r="F114" s="105"/>
      <c r="G114" s="105"/>
      <c r="H114" s="105"/>
      <c r="I114" s="105"/>
      <c r="J114" s="105"/>
      <c r="K114" s="105"/>
      <c r="L114" s="105"/>
      <c r="M114" s="109"/>
      <c r="O114" s="160"/>
    </row>
    <row r="115" spans="2:15" s="104" customFormat="1" hidden="1" x14ac:dyDescent="0.2">
      <c r="B115" s="105"/>
      <c r="C115" s="99"/>
      <c r="D115" s="105"/>
      <c r="E115" s="105"/>
      <c r="F115" s="105"/>
      <c r="G115" s="105"/>
      <c r="H115" s="105"/>
      <c r="I115" s="105"/>
      <c r="J115" s="105"/>
      <c r="K115" s="105"/>
      <c r="L115" s="105"/>
      <c r="M115" s="109"/>
      <c r="O115" s="160"/>
    </row>
    <row r="116" spans="2:15" s="104" customFormat="1" hidden="1" x14ac:dyDescent="0.2">
      <c r="B116" s="105"/>
      <c r="C116" s="99"/>
      <c r="D116" s="105"/>
      <c r="E116" s="105"/>
      <c r="F116" s="105"/>
      <c r="G116" s="105"/>
      <c r="H116" s="105"/>
      <c r="I116" s="105"/>
      <c r="J116" s="105"/>
      <c r="K116" s="105"/>
      <c r="L116" s="105"/>
      <c r="M116" s="109"/>
      <c r="O116" s="160"/>
    </row>
    <row r="117" spans="2:15" s="104" customFormat="1" hidden="1" x14ac:dyDescent="0.2">
      <c r="B117" s="105"/>
      <c r="C117" s="99"/>
      <c r="D117" s="105"/>
      <c r="E117" s="105"/>
      <c r="F117" s="105"/>
      <c r="G117" s="105"/>
      <c r="H117" s="105"/>
      <c r="I117" s="105"/>
      <c r="J117" s="105"/>
      <c r="K117" s="105"/>
      <c r="L117" s="105"/>
      <c r="M117" s="109"/>
      <c r="O117" s="160"/>
    </row>
    <row r="118" spans="2:15" s="104" customFormat="1" hidden="1" x14ac:dyDescent="0.2">
      <c r="B118" s="105"/>
      <c r="C118" s="99"/>
      <c r="D118" s="105"/>
      <c r="E118" s="105"/>
      <c r="F118" s="105"/>
      <c r="G118" s="105"/>
      <c r="H118" s="105"/>
      <c r="I118" s="105"/>
      <c r="J118" s="105"/>
      <c r="K118" s="105"/>
      <c r="L118" s="105"/>
      <c r="M118" s="109"/>
      <c r="O118" s="160"/>
    </row>
    <row r="119" spans="2:15" s="104" customFormat="1" hidden="1" x14ac:dyDescent="0.2">
      <c r="B119" s="105"/>
      <c r="C119" s="99"/>
      <c r="D119" s="141"/>
      <c r="E119" s="141"/>
      <c r="F119" s="141"/>
      <c r="G119" s="141"/>
      <c r="H119" s="105"/>
      <c r="I119" s="105"/>
      <c r="J119" s="105"/>
      <c r="K119" s="105"/>
      <c r="L119" s="105"/>
      <c r="M119" s="109"/>
      <c r="O119" s="160"/>
    </row>
    <row r="120" spans="2:15" s="104" customFormat="1" hidden="1" x14ac:dyDescent="0.2">
      <c r="B120" s="105"/>
      <c r="C120" s="99"/>
      <c r="D120" s="141"/>
      <c r="E120" s="141"/>
      <c r="F120" s="141"/>
      <c r="G120" s="141"/>
      <c r="H120" s="105"/>
      <c r="I120" s="105"/>
      <c r="J120" s="105"/>
      <c r="K120" s="105"/>
      <c r="L120" s="105"/>
      <c r="M120" s="109"/>
      <c r="O120" s="160"/>
    </row>
    <row r="121" spans="2:15" s="104" customFormat="1" hidden="1" x14ac:dyDescent="0.2">
      <c r="B121" s="105"/>
      <c r="C121" s="99"/>
      <c r="D121" s="141"/>
      <c r="E121" s="141"/>
      <c r="F121" s="141"/>
      <c r="G121" s="141"/>
      <c r="H121" s="105"/>
      <c r="I121" s="105"/>
      <c r="J121" s="105"/>
      <c r="K121" s="105"/>
      <c r="L121" s="105"/>
      <c r="M121" s="109"/>
      <c r="O121" s="160"/>
    </row>
    <row r="122" spans="2:15" s="104" customFormat="1" hidden="1" x14ac:dyDescent="0.2">
      <c r="B122" s="105"/>
      <c r="C122" s="99"/>
      <c r="D122" s="141"/>
      <c r="E122" s="141"/>
      <c r="F122" s="141"/>
      <c r="G122" s="141"/>
      <c r="H122" s="105"/>
      <c r="I122" s="105"/>
      <c r="J122" s="105"/>
      <c r="K122" s="105"/>
      <c r="L122" s="105"/>
      <c r="M122" s="109"/>
      <c r="O122" s="160"/>
    </row>
    <row r="123" spans="2:15" s="104" customFormat="1" hidden="1" x14ac:dyDescent="0.2">
      <c r="B123" s="105"/>
      <c r="C123" s="99"/>
      <c r="D123" s="141"/>
      <c r="E123" s="141"/>
      <c r="F123" s="141"/>
      <c r="G123" s="141"/>
      <c r="H123" s="105"/>
      <c r="I123" s="105"/>
      <c r="J123" s="105"/>
      <c r="K123" s="105"/>
      <c r="L123" s="105"/>
      <c r="M123" s="109"/>
      <c r="O123" s="160"/>
    </row>
    <row r="124" spans="2:15" s="104" customFormat="1" hidden="1" x14ac:dyDescent="0.2">
      <c r="B124" s="105"/>
      <c r="C124" s="99"/>
      <c r="D124" s="141"/>
      <c r="E124" s="141"/>
      <c r="F124" s="141"/>
      <c r="G124" s="141"/>
      <c r="H124" s="105"/>
      <c r="I124" s="105"/>
      <c r="J124" s="105"/>
      <c r="K124" s="105"/>
      <c r="L124" s="105"/>
      <c r="M124" s="109"/>
      <c r="O124" s="160"/>
    </row>
    <row r="125" spans="2:15" s="104" customFormat="1" hidden="1" x14ac:dyDescent="0.2">
      <c r="B125" s="105"/>
      <c r="C125" s="99"/>
      <c r="D125" s="141"/>
      <c r="E125" s="141"/>
      <c r="F125" s="141"/>
      <c r="G125" s="141"/>
      <c r="H125" s="105"/>
      <c r="I125" s="105"/>
      <c r="J125" s="105"/>
      <c r="K125" s="105"/>
      <c r="L125" s="105"/>
      <c r="M125" s="109"/>
      <c r="O125" s="160"/>
    </row>
    <row r="126" spans="2:15" s="104" customFormat="1" hidden="1" x14ac:dyDescent="0.2">
      <c r="B126" s="105"/>
      <c r="C126" s="99"/>
      <c r="D126" s="141"/>
      <c r="E126" s="141"/>
      <c r="F126" s="141"/>
      <c r="G126" s="141"/>
      <c r="H126" s="105"/>
      <c r="I126" s="105"/>
      <c r="J126" s="105"/>
      <c r="K126" s="105"/>
      <c r="L126" s="105"/>
      <c r="M126" s="109"/>
      <c r="O126" s="160"/>
    </row>
    <row r="127" spans="2:15" s="104" customFormat="1" hidden="1" x14ac:dyDescent="0.2">
      <c r="B127" s="105"/>
      <c r="C127" s="99"/>
      <c r="D127" s="141"/>
      <c r="E127" s="141"/>
      <c r="F127" s="141"/>
      <c r="G127" s="141"/>
      <c r="H127" s="105"/>
      <c r="I127" s="105"/>
      <c r="J127" s="105"/>
      <c r="K127" s="105"/>
      <c r="L127" s="105"/>
      <c r="M127" s="109"/>
      <c r="O127" s="160"/>
    </row>
    <row r="128" spans="2:15" s="104" customFormat="1" hidden="1" x14ac:dyDescent="0.2">
      <c r="B128" s="105"/>
      <c r="C128" s="99"/>
      <c r="D128" s="141"/>
      <c r="E128" s="141"/>
      <c r="F128" s="141"/>
      <c r="G128" s="141"/>
      <c r="H128" s="105"/>
      <c r="I128" s="105"/>
      <c r="J128" s="105"/>
      <c r="K128" s="105"/>
      <c r="L128" s="105"/>
      <c r="M128" s="109"/>
      <c r="O128" s="160"/>
    </row>
    <row r="129" spans="2:15" s="104" customFormat="1" hidden="1" x14ac:dyDescent="0.2">
      <c r="B129" s="105"/>
      <c r="C129" s="99"/>
      <c r="D129" s="142"/>
      <c r="E129" s="142"/>
      <c r="F129" s="142"/>
      <c r="G129" s="142"/>
      <c r="H129" s="105"/>
      <c r="I129" s="105"/>
      <c r="J129" s="105"/>
      <c r="K129" s="105"/>
      <c r="L129" s="105"/>
      <c r="M129" s="109"/>
      <c r="O129" s="160"/>
    </row>
    <row r="130" spans="2:15" s="104" customFormat="1" hidden="1" x14ac:dyDescent="0.2">
      <c r="B130" s="105"/>
      <c r="C130" s="99"/>
      <c r="D130" s="105"/>
      <c r="E130" s="105"/>
      <c r="F130" s="105"/>
      <c r="G130" s="105"/>
      <c r="H130" s="105"/>
      <c r="I130" s="105"/>
      <c r="J130" s="105"/>
      <c r="K130" s="105"/>
      <c r="L130" s="105"/>
      <c r="M130" s="109"/>
      <c r="O130" s="160"/>
    </row>
    <row r="131" spans="2:15" s="104" customFormat="1" hidden="1" x14ac:dyDescent="0.2">
      <c r="B131" s="105"/>
      <c r="C131" s="99"/>
      <c r="D131" s="105"/>
      <c r="E131" s="105"/>
      <c r="F131" s="105"/>
      <c r="G131" s="105"/>
      <c r="H131" s="105"/>
      <c r="I131" s="105"/>
      <c r="J131" s="105"/>
      <c r="K131" s="105"/>
      <c r="L131" s="105"/>
      <c r="M131" s="109"/>
      <c r="O131" s="160"/>
    </row>
    <row r="132" spans="2:15" s="104" customFormat="1" hidden="1" x14ac:dyDescent="0.2">
      <c r="B132" s="105"/>
      <c r="C132" s="99"/>
      <c r="D132" s="105"/>
      <c r="E132" s="105"/>
      <c r="F132" s="105"/>
      <c r="G132" s="105"/>
      <c r="H132" s="105"/>
      <c r="I132" s="105"/>
      <c r="J132" s="105"/>
      <c r="K132" s="105"/>
      <c r="L132" s="105"/>
      <c r="M132" s="109"/>
      <c r="O132" s="160"/>
    </row>
    <row r="133" spans="2:15" s="104" customFormat="1" hidden="1" x14ac:dyDescent="0.2">
      <c r="B133" s="105"/>
      <c r="C133" s="99"/>
      <c r="D133" s="105"/>
      <c r="E133" s="105"/>
      <c r="F133" s="105"/>
      <c r="G133" s="105"/>
      <c r="H133" s="105"/>
      <c r="I133" s="105"/>
      <c r="J133" s="105"/>
      <c r="K133" s="105"/>
      <c r="L133" s="105"/>
      <c r="M133" s="109"/>
      <c r="O133" s="160"/>
    </row>
    <row r="134" spans="2:15" s="104" customFormat="1" hidden="1" x14ac:dyDescent="0.2">
      <c r="B134" s="105"/>
      <c r="C134" s="99"/>
      <c r="D134" s="105"/>
      <c r="E134" s="105"/>
      <c r="F134" s="105"/>
      <c r="G134" s="105"/>
      <c r="H134" s="105"/>
      <c r="I134" s="105"/>
      <c r="J134" s="105"/>
      <c r="K134" s="105"/>
      <c r="L134" s="105"/>
      <c r="M134" s="109"/>
      <c r="O134" s="160"/>
    </row>
    <row r="135" spans="2:15" s="104" customFormat="1" hidden="1" x14ac:dyDescent="0.2">
      <c r="B135" s="105"/>
      <c r="C135" s="99"/>
      <c r="D135" s="105"/>
      <c r="E135" s="105"/>
      <c r="F135" s="105"/>
      <c r="G135" s="105"/>
      <c r="H135" s="105"/>
      <c r="I135" s="105"/>
      <c r="J135" s="105"/>
      <c r="K135" s="105"/>
      <c r="L135" s="105"/>
      <c r="M135" s="109"/>
      <c r="O135" s="160"/>
    </row>
    <row r="136" spans="2:15" s="104" customFormat="1" hidden="1" x14ac:dyDescent="0.2">
      <c r="B136" s="105"/>
      <c r="C136" s="99"/>
      <c r="D136" s="105"/>
      <c r="E136" s="105"/>
      <c r="F136" s="105"/>
      <c r="G136" s="105"/>
      <c r="H136" s="105"/>
      <c r="I136" s="105"/>
      <c r="J136" s="105"/>
      <c r="K136" s="105"/>
      <c r="L136" s="105"/>
      <c r="M136" s="109"/>
      <c r="O136" s="160"/>
    </row>
    <row r="137" spans="2:15" s="104" customFormat="1" hidden="1" x14ac:dyDescent="0.2">
      <c r="B137" s="105"/>
      <c r="C137" s="99"/>
      <c r="D137" s="105"/>
      <c r="E137" s="105"/>
      <c r="F137" s="105"/>
      <c r="G137" s="105"/>
      <c r="H137" s="105"/>
      <c r="I137" s="105"/>
      <c r="J137" s="105"/>
      <c r="K137" s="105"/>
      <c r="L137" s="105"/>
      <c r="M137" s="109"/>
      <c r="O137" s="160"/>
    </row>
    <row r="138" spans="2:15" s="104" customFormat="1" hidden="1" x14ac:dyDescent="0.2">
      <c r="B138" s="105"/>
      <c r="C138" s="99"/>
      <c r="D138" s="105"/>
      <c r="E138" s="105"/>
      <c r="F138" s="105"/>
      <c r="G138" s="105"/>
      <c r="H138" s="105"/>
      <c r="I138" s="105"/>
      <c r="J138" s="105"/>
      <c r="K138" s="105"/>
      <c r="L138" s="105"/>
      <c r="M138" s="109"/>
      <c r="O138" s="160"/>
    </row>
    <row r="139" spans="2:15" s="104" customFormat="1" hidden="1" x14ac:dyDescent="0.2">
      <c r="B139" s="105"/>
      <c r="C139" s="99"/>
      <c r="D139" s="105"/>
      <c r="E139" s="105"/>
      <c r="F139" s="105"/>
      <c r="G139" s="105"/>
      <c r="H139" s="105"/>
      <c r="I139" s="105"/>
      <c r="J139" s="105"/>
      <c r="K139" s="105"/>
      <c r="L139" s="105"/>
      <c r="M139" s="109"/>
      <c r="O139" s="160"/>
    </row>
    <row r="140" spans="2:15" s="104" customFormat="1" hidden="1" x14ac:dyDescent="0.2">
      <c r="B140" s="105"/>
      <c r="C140" s="99"/>
      <c r="D140" s="105"/>
      <c r="E140" s="105"/>
      <c r="F140" s="105"/>
      <c r="G140" s="105"/>
      <c r="H140" s="105"/>
      <c r="I140" s="105"/>
      <c r="J140" s="105"/>
      <c r="K140" s="105"/>
      <c r="L140" s="105"/>
      <c r="M140" s="109"/>
      <c r="O140" s="160"/>
    </row>
    <row r="141" spans="2:15" s="104" customFormat="1" hidden="1" x14ac:dyDescent="0.2">
      <c r="B141" s="105"/>
      <c r="C141" s="99"/>
      <c r="D141" s="105"/>
      <c r="E141" s="105"/>
      <c r="F141" s="105"/>
      <c r="G141" s="105"/>
      <c r="H141" s="105"/>
      <c r="I141" s="105"/>
      <c r="J141" s="105"/>
      <c r="K141" s="105"/>
      <c r="L141" s="105"/>
      <c r="M141" s="109"/>
      <c r="O141" s="160"/>
    </row>
    <row r="142" spans="2:15" s="104" customFormat="1" hidden="1" x14ac:dyDescent="0.2">
      <c r="B142" s="105"/>
      <c r="C142" s="99"/>
      <c r="D142" s="105"/>
      <c r="E142" s="105"/>
      <c r="F142" s="105"/>
      <c r="G142" s="105"/>
      <c r="H142" s="105"/>
      <c r="I142" s="105"/>
      <c r="J142" s="105"/>
      <c r="K142" s="105"/>
      <c r="L142" s="105"/>
      <c r="M142" s="109"/>
      <c r="O142" s="160"/>
    </row>
    <row r="143" spans="2:15" s="104" customFormat="1" hidden="1" x14ac:dyDescent="0.2">
      <c r="B143" s="105"/>
      <c r="C143" s="99"/>
      <c r="D143" s="105"/>
      <c r="E143" s="105"/>
      <c r="F143" s="105"/>
      <c r="G143" s="105"/>
      <c r="H143" s="105"/>
      <c r="I143" s="105"/>
      <c r="J143" s="105"/>
      <c r="K143" s="105"/>
      <c r="L143" s="105"/>
      <c r="M143" s="109"/>
      <c r="O143" s="160"/>
    </row>
    <row r="144" spans="2:15" s="104" customFormat="1" hidden="1" x14ac:dyDescent="0.2">
      <c r="B144" s="105"/>
      <c r="C144" s="99"/>
      <c r="D144" s="105"/>
      <c r="E144" s="105"/>
      <c r="F144" s="105"/>
      <c r="G144" s="105"/>
      <c r="H144" s="105"/>
      <c r="I144" s="105"/>
      <c r="J144" s="105"/>
      <c r="K144" s="105"/>
      <c r="L144" s="105"/>
      <c r="M144" s="109"/>
      <c r="O144" s="160"/>
    </row>
    <row r="145" spans="2:15" s="104" customFormat="1" hidden="1" x14ac:dyDescent="0.2">
      <c r="B145" s="105"/>
      <c r="C145" s="99"/>
      <c r="D145" s="105"/>
      <c r="E145" s="105"/>
      <c r="F145" s="105"/>
      <c r="G145" s="105"/>
      <c r="H145" s="105"/>
      <c r="I145" s="105"/>
      <c r="J145" s="105"/>
      <c r="K145" s="105"/>
      <c r="L145" s="105"/>
      <c r="M145" s="109"/>
      <c r="O145" s="160"/>
    </row>
    <row r="146" spans="2:15" s="104" customFormat="1" hidden="1" x14ac:dyDescent="0.2">
      <c r="B146" s="105"/>
      <c r="C146" s="99"/>
      <c r="D146" s="105"/>
      <c r="E146" s="105"/>
      <c r="F146" s="105"/>
      <c r="G146" s="105"/>
      <c r="H146" s="105"/>
      <c r="I146" s="105"/>
      <c r="J146" s="105"/>
      <c r="K146" s="105"/>
      <c r="L146" s="105"/>
      <c r="M146" s="109"/>
      <c r="O146" s="160"/>
    </row>
    <row r="147" spans="2:15" s="104" customFormat="1" hidden="1" x14ac:dyDescent="0.2">
      <c r="B147" s="105"/>
      <c r="C147" s="99"/>
      <c r="D147" s="105"/>
      <c r="E147" s="105"/>
      <c r="F147" s="105"/>
      <c r="G147" s="105"/>
      <c r="H147" s="105"/>
      <c r="I147" s="105"/>
      <c r="J147" s="105"/>
      <c r="K147" s="105"/>
      <c r="L147" s="105"/>
      <c r="M147" s="109"/>
      <c r="O147" s="160"/>
    </row>
    <row r="148" spans="2:15" s="104" customFormat="1" hidden="1" x14ac:dyDescent="0.2">
      <c r="B148" s="105"/>
      <c r="C148" s="99"/>
      <c r="D148" s="105"/>
      <c r="E148" s="105"/>
      <c r="F148" s="105"/>
      <c r="G148" s="105"/>
      <c r="H148" s="105"/>
      <c r="I148" s="105"/>
      <c r="J148" s="105"/>
      <c r="K148" s="105"/>
      <c r="L148" s="105"/>
      <c r="M148" s="109"/>
      <c r="O148" s="160"/>
    </row>
    <row r="149" spans="2:15" s="104" customFormat="1" hidden="1" x14ac:dyDescent="0.2">
      <c r="B149" s="105"/>
      <c r="C149" s="99"/>
      <c r="D149" s="105"/>
      <c r="E149" s="105"/>
      <c r="F149" s="105"/>
      <c r="G149" s="105"/>
      <c r="H149" s="105"/>
      <c r="I149" s="105"/>
      <c r="J149" s="105"/>
      <c r="K149" s="105"/>
      <c r="L149" s="105"/>
      <c r="M149" s="109"/>
      <c r="O149" s="160"/>
    </row>
    <row r="150" spans="2:15" s="104" customFormat="1" hidden="1" x14ac:dyDescent="0.2">
      <c r="B150" s="105"/>
      <c r="C150" s="99"/>
      <c r="D150" s="105"/>
      <c r="E150" s="105"/>
      <c r="F150" s="105"/>
      <c r="G150" s="105"/>
      <c r="H150" s="105"/>
      <c r="I150" s="105"/>
      <c r="J150" s="105"/>
      <c r="K150" s="105"/>
      <c r="L150" s="105"/>
      <c r="M150" s="109"/>
      <c r="O150" s="160"/>
    </row>
    <row r="151" spans="2:15" s="104" customFormat="1" hidden="1" x14ac:dyDescent="0.2">
      <c r="B151" s="105"/>
      <c r="C151" s="99"/>
      <c r="D151" s="105"/>
      <c r="E151" s="105"/>
      <c r="F151" s="105"/>
      <c r="G151" s="105"/>
      <c r="H151" s="105"/>
      <c r="I151" s="105"/>
      <c r="J151" s="105"/>
      <c r="K151" s="105"/>
      <c r="L151" s="105"/>
      <c r="M151" s="109"/>
      <c r="O151" s="160"/>
    </row>
    <row r="152" spans="2:15" s="104" customFormat="1" hidden="1" x14ac:dyDescent="0.2">
      <c r="B152" s="105"/>
      <c r="C152" s="99"/>
      <c r="D152" s="105"/>
      <c r="E152" s="105"/>
      <c r="F152" s="105"/>
      <c r="G152" s="105"/>
      <c r="H152" s="105"/>
      <c r="I152" s="105"/>
      <c r="J152" s="105"/>
      <c r="K152" s="105"/>
      <c r="L152" s="105"/>
      <c r="M152" s="109"/>
      <c r="O152" s="160"/>
    </row>
    <row r="153" spans="2:15" s="104" customFormat="1" hidden="1" x14ac:dyDescent="0.2">
      <c r="B153" s="105"/>
      <c r="C153" s="99"/>
      <c r="D153" s="105"/>
      <c r="E153" s="105"/>
      <c r="F153" s="105"/>
      <c r="G153" s="105"/>
      <c r="H153" s="105"/>
      <c r="I153" s="105"/>
      <c r="J153" s="105"/>
      <c r="K153" s="105"/>
      <c r="L153" s="105"/>
      <c r="M153" s="109"/>
      <c r="O153" s="160"/>
    </row>
    <row r="154" spans="2:15" s="104" customFormat="1" hidden="1" x14ac:dyDescent="0.2">
      <c r="B154" s="105"/>
      <c r="C154" s="99"/>
      <c r="D154" s="105"/>
      <c r="E154" s="105"/>
      <c r="F154" s="105"/>
      <c r="G154" s="105"/>
      <c r="H154" s="105"/>
      <c r="I154" s="105"/>
      <c r="J154" s="105"/>
      <c r="K154" s="105"/>
      <c r="L154" s="105"/>
      <c r="M154" s="109"/>
      <c r="O154" s="160"/>
    </row>
    <row r="155" spans="2:15" s="104" customFormat="1" hidden="1" x14ac:dyDescent="0.2">
      <c r="B155" s="105"/>
      <c r="C155" s="99"/>
      <c r="D155" s="105"/>
      <c r="E155" s="105"/>
      <c r="F155" s="105"/>
      <c r="G155" s="105"/>
      <c r="H155" s="105"/>
      <c r="I155" s="105"/>
      <c r="J155" s="105"/>
      <c r="K155" s="105"/>
      <c r="L155" s="105"/>
      <c r="M155" s="109"/>
      <c r="O155" s="160"/>
    </row>
    <row r="156" spans="2:15" s="104" customFormat="1" hidden="1" x14ac:dyDescent="0.2">
      <c r="B156" s="105"/>
      <c r="C156" s="99"/>
      <c r="D156" s="105"/>
      <c r="E156" s="105"/>
      <c r="F156" s="105"/>
      <c r="G156" s="105"/>
      <c r="H156" s="105"/>
      <c r="I156" s="105"/>
      <c r="J156" s="105"/>
      <c r="K156" s="105"/>
      <c r="L156" s="105"/>
      <c r="M156" s="109"/>
      <c r="O156" s="160"/>
    </row>
    <row r="157" spans="2:15" s="104" customFormat="1" hidden="1" x14ac:dyDescent="0.2">
      <c r="B157" s="105"/>
      <c r="C157" s="99"/>
      <c r="D157" s="105"/>
      <c r="E157" s="105"/>
      <c r="F157" s="105"/>
      <c r="G157" s="105"/>
      <c r="H157" s="105"/>
      <c r="I157" s="105"/>
      <c r="J157" s="105"/>
      <c r="K157" s="105"/>
      <c r="L157" s="105"/>
      <c r="M157" s="109"/>
      <c r="O157" s="160"/>
    </row>
    <row r="158" spans="2:15" s="104" customFormat="1" hidden="1" x14ac:dyDescent="0.2">
      <c r="B158" s="105"/>
      <c r="C158" s="99"/>
      <c r="D158" s="105"/>
      <c r="E158" s="105"/>
      <c r="F158" s="105"/>
      <c r="G158" s="105"/>
      <c r="H158" s="105"/>
      <c r="I158" s="105"/>
      <c r="J158" s="105"/>
      <c r="K158" s="105"/>
      <c r="L158" s="105"/>
      <c r="M158" s="109"/>
      <c r="O158" s="160"/>
    </row>
    <row r="159" spans="2:15" s="104" customFormat="1" hidden="1" x14ac:dyDescent="0.2">
      <c r="B159" s="105"/>
      <c r="C159" s="99"/>
      <c r="D159" s="105"/>
      <c r="E159" s="105"/>
      <c r="F159" s="105"/>
      <c r="G159" s="105"/>
      <c r="H159" s="105"/>
      <c r="I159" s="105"/>
      <c r="J159" s="105"/>
      <c r="K159" s="105"/>
      <c r="L159" s="105"/>
      <c r="M159" s="109"/>
      <c r="O159" s="160"/>
    </row>
    <row r="160" spans="2:15" s="104" customFormat="1" hidden="1" x14ac:dyDescent="0.2">
      <c r="B160" s="105"/>
      <c r="C160" s="99"/>
      <c r="D160" s="105"/>
      <c r="E160" s="105"/>
      <c r="F160" s="105"/>
      <c r="G160" s="105"/>
      <c r="H160" s="105"/>
      <c r="I160" s="105"/>
      <c r="J160" s="105"/>
      <c r="K160" s="105"/>
      <c r="L160" s="105"/>
      <c r="M160" s="109"/>
      <c r="O160" s="160"/>
    </row>
    <row r="161" spans="2:15" s="104" customFormat="1" hidden="1" x14ac:dyDescent="0.2">
      <c r="B161" s="105"/>
      <c r="C161" s="99"/>
      <c r="D161" s="105"/>
      <c r="E161" s="105"/>
      <c r="F161" s="105"/>
      <c r="G161" s="105"/>
      <c r="H161" s="105"/>
      <c r="I161" s="105"/>
      <c r="J161" s="105"/>
      <c r="K161" s="105"/>
      <c r="L161" s="105"/>
      <c r="M161" s="109"/>
      <c r="O161" s="160"/>
    </row>
    <row r="162" spans="2:15" s="104" customFormat="1" hidden="1" x14ac:dyDescent="0.2">
      <c r="B162" s="105"/>
      <c r="C162" s="99"/>
      <c r="D162" s="105"/>
      <c r="E162" s="105"/>
      <c r="F162" s="105"/>
      <c r="G162" s="105"/>
      <c r="H162" s="105"/>
      <c r="I162" s="105"/>
      <c r="J162" s="105"/>
      <c r="K162" s="105"/>
      <c r="L162" s="105"/>
      <c r="M162" s="109"/>
      <c r="O162" s="160"/>
    </row>
    <row r="163" spans="2:15" s="104" customFormat="1" hidden="1" x14ac:dyDescent="0.2">
      <c r="B163" s="105"/>
      <c r="C163" s="99"/>
      <c r="D163" s="105"/>
      <c r="E163" s="105"/>
      <c r="F163" s="105"/>
      <c r="G163" s="105"/>
      <c r="H163" s="105"/>
      <c r="I163" s="105"/>
      <c r="J163" s="105"/>
      <c r="K163" s="105"/>
      <c r="L163" s="105"/>
      <c r="M163" s="109"/>
      <c r="O163" s="160"/>
    </row>
    <row r="164" spans="2:15" s="104" customFormat="1" hidden="1" x14ac:dyDescent="0.2">
      <c r="B164" s="105"/>
      <c r="C164" s="99"/>
      <c r="D164" s="105"/>
      <c r="E164" s="105"/>
      <c r="F164" s="105"/>
      <c r="G164" s="105"/>
      <c r="H164" s="105"/>
      <c r="I164" s="105"/>
      <c r="J164" s="105"/>
      <c r="K164" s="105"/>
      <c r="L164" s="105"/>
      <c r="M164" s="109"/>
      <c r="O164" s="160"/>
    </row>
    <row r="165" spans="2:15" s="104" customFormat="1" hidden="1" x14ac:dyDescent="0.2">
      <c r="B165" s="105"/>
      <c r="C165" s="99"/>
      <c r="D165" s="105"/>
      <c r="E165" s="105"/>
      <c r="F165" s="105"/>
      <c r="G165" s="105"/>
      <c r="H165" s="105"/>
      <c r="I165" s="105"/>
      <c r="J165" s="105"/>
      <c r="K165" s="105"/>
      <c r="L165" s="105"/>
      <c r="M165" s="109"/>
      <c r="O165" s="160"/>
    </row>
    <row r="166" spans="2:15" s="104" customFormat="1" hidden="1" x14ac:dyDescent="0.2">
      <c r="B166" s="105"/>
      <c r="C166" s="99"/>
      <c r="D166" s="105"/>
      <c r="E166" s="105"/>
      <c r="F166" s="105"/>
      <c r="G166" s="105"/>
      <c r="H166" s="105"/>
      <c r="I166" s="105"/>
      <c r="J166" s="105"/>
      <c r="K166" s="105"/>
      <c r="L166" s="105"/>
      <c r="M166" s="109"/>
      <c r="O166" s="160"/>
    </row>
    <row r="167" spans="2:15" s="104" customFormat="1" hidden="1" x14ac:dyDescent="0.2">
      <c r="B167" s="105"/>
      <c r="C167" s="99"/>
      <c r="D167" s="105"/>
      <c r="E167" s="105"/>
      <c r="F167" s="105"/>
      <c r="G167" s="105"/>
      <c r="H167" s="105"/>
      <c r="I167" s="105"/>
      <c r="J167" s="105"/>
      <c r="K167" s="105"/>
      <c r="L167" s="105"/>
      <c r="M167" s="109"/>
      <c r="O167" s="160"/>
    </row>
    <row r="168" spans="2:15" s="104" customFormat="1" hidden="1" x14ac:dyDescent="0.2">
      <c r="B168" s="105"/>
      <c r="C168" s="99"/>
      <c r="D168" s="105"/>
      <c r="E168" s="105"/>
      <c r="F168" s="105"/>
      <c r="G168" s="105"/>
      <c r="H168" s="105"/>
      <c r="I168" s="105"/>
      <c r="J168" s="105"/>
      <c r="K168" s="105"/>
      <c r="L168" s="105"/>
      <c r="M168" s="109"/>
      <c r="O168" s="160"/>
    </row>
    <row r="169" spans="2:15" s="104" customFormat="1" hidden="1" x14ac:dyDescent="0.2">
      <c r="B169" s="105"/>
      <c r="C169" s="99"/>
      <c r="D169" s="105"/>
      <c r="E169" s="105"/>
      <c r="F169" s="105"/>
      <c r="G169" s="105"/>
      <c r="H169" s="105"/>
      <c r="I169" s="105"/>
      <c r="J169" s="105"/>
      <c r="K169" s="105"/>
      <c r="L169" s="105"/>
      <c r="M169" s="109"/>
      <c r="O169" s="160"/>
    </row>
    <row r="170" spans="2:15" s="104" customFormat="1" hidden="1" x14ac:dyDescent="0.2">
      <c r="B170" s="105"/>
      <c r="C170" s="99"/>
      <c r="D170" s="105"/>
      <c r="E170" s="105"/>
      <c r="F170" s="105"/>
      <c r="G170" s="105"/>
      <c r="H170" s="105"/>
      <c r="I170" s="105"/>
      <c r="J170" s="105"/>
      <c r="K170" s="105"/>
      <c r="L170" s="105"/>
      <c r="M170" s="109"/>
      <c r="O170" s="160"/>
    </row>
    <row r="171" spans="2:15" s="104" customFormat="1" hidden="1" x14ac:dyDescent="0.2">
      <c r="B171" s="105"/>
      <c r="C171" s="99"/>
      <c r="D171" s="105"/>
      <c r="E171" s="105"/>
      <c r="F171" s="105"/>
      <c r="G171" s="105"/>
      <c r="H171" s="105"/>
      <c r="I171" s="105"/>
      <c r="J171" s="105"/>
      <c r="K171" s="105"/>
      <c r="L171" s="105"/>
      <c r="M171" s="109"/>
      <c r="O171" s="160"/>
    </row>
    <row r="172" spans="2:15" s="104" customFormat="1" hidden="1" x14ac:dyDescent="0.2">
      <c r="B172" s="105"/>
      <c r="C172" s="99"/>
      <c r="D172" s="105"/>
      <c r="E172" s="105"/>
      <c r="F172" s="105"/>
      <c r="G172" s="105"/>
      <c r="H172" s="105"/>
      <c r="I172" s="105"/>
      <c r="J172" s="105"/>
      <c r="K172" s="105"/>
      <c r="L172" s="105"/>
      <c r="M172" s="109"/>
      <c r="O172" s="160"/>
    </row>
    <row r="173" spans="2:15" s="104" customFormat="1" hidden="1" x14ac:dyDescent="0.2">
      <c r="B173" s="105"/>
      <c r="C173" s="99"/>
      <c r="D173" s="105"/>
      <c r="E173" s="105"/>
      <c r="F173" s="105"/>
      <c r="G173" s="105"/>
      <c r="H173" s="105"/>
      <c r="I173" s="105"/>
      <c r="J173" s="105"/>
      <c r="K173" s="105"/>
      <c r="L173" s="105"/>
      <c r="M173" s="109"/>
      <c r="O173" s="160"/>
    </row>
    <row r="174" spans="2:15" s="104" customFormat="1" hidden="1" x14ac:dyDescent="0.2">
      <c r="B174" s="105"/>
      <c r="C174" s="99"/>
      <c r="D174" s="105"/>
      <c r="E174" s="105"/>
      <c r="F174" s="105"/>
      <c r="G174" s="105"/>
      <c r="H174" s="105"/>
      <c r="I174" s="105"/>
      <c r="J174" s="105"/>
      <c r="K174" s="105"/>
      <c r="L174" s="105"/>
      <c r="M174" s="109"/>
      <c r="O174" s="160"/>
    </row>
    <row r="175" spans="2:15" s="104" customFormat="1" hidden="1" x14ac:dyDescent="0.2">
      <c r="B175" s="105"/>
      <c r="C175" s="99"/>
      <c r="D175" s="105"/>
      <c r="E175" s="105"/>
      <c r="F175" s="105"/>
      <c r="G175" s="105"/>
      <c r="H175" s="105"/>
      <c r="I175" s="105"/>
      <c r="J175" s="105"/>
      <c r="K175" s="105"/>
      <c r="L175" s="105"/>
      <c r="M175" s="109"/>
      <c r="O175" s="160"/>
    </row>
    <row r="176" spans="2:15" s="104" customFormat="1" hidden="1" x14ac:dyDescent="0.2">
      <c r="B176" s="105"/>
      <c r="C176" s="99"/>
      <c r="D176" s="105"/>
      <c r="E176" s="105"/>
      <c r="F176" s="105"/>
      <c r="G176" s="105"/>
      <c r="H176" s="105"/>
      <c r="I176" s="105"/>
      <c r="J176" s="105"/>
      <c r="K176" s="105"/>
      <c r="L176" s="105"/>
      <c r="M176" s="109"/>
      <c r="O176" s="160"/>
    </row>
    <row r="177" spans="2:15" s="104" customFormat="1" hidden="1" x14ac:dyDescent="0.2">
      <c r="B177" s="105"/>
      <c r="C177" s="99"/>
      <c r="D177" s="105"/>
      <c r="E177" s="105"/>
      <c r="F177" s="105"/>
      <c r="G177" s="105"/>
      <c r="H177" s="105"/>
      <c r="I177" s="105"/>
      <c r="J177" s="105"/>
      <c r="K177" s="105"/>
      <c r="L177" s="105"/>
      <c r="M177" s="109"/>
      <c r="O177" s="160"/>
    </row>
    <row r="178" spans="2:15" s="104" customFormat="1" hidden="1" x14ac:dyDescent="0.2">
      <c r="B178" s="105"/>
      <c r="C178" s="99"/>
      <c r="D178" s="105"/>
      <c r="E178" s="105"/>
      <c r="F178" s="105"/>
      <c r="G178" s="105"/>
      <c r="H178" s="105"/>
      <c r="I178" s="105"/>
      <c r="J178" s="105"/>
      <c r="K178" s="105"/>
      <c r="L178" s="105"/>
      <c r="M178" s="109"/>
      <c r="O178" s="160"/>
    </row>
    <row r="179" spans="2:15" s="104" customFormat="1" hidden="1" x14ac:dyDescent="0.2">
      <c r="B179" s="105"/>
      <c r="C179" s="99"/>
      <c r="D179" s="105"/>
      <c r="E179" s="105"/>
      <c r="F179" s="105"/>
      <c r="G179" s="105"/>
      <c r="H179" s="105"/>
      <c r="I179" s="105"/>
      <c r="J179" s="105"/>
      <c r="K179" s="105"/>
      <c r="L179" s="105"/>
      <c r="M179" s="109"/>
      <c r="O179" s="160"/>
    </row>
    <row r="180" spans="2:15" s="104" customFormat="1" hidden="1" x14ac:dyDescent="0.2">
      <c r="B180" s="105"/>
      <c r="C180" s="99"/>
      <c r="D180" s="105"/>
      <c r="E180" s="105"/>
      <c r="F180" s="105"/>
      <c r="G180" s="105"/>
      <c r="H180" s="105"/>
      <c r="I180" s="105"/>
      <c r="J180" s="105"/>
      <c r="K180" s="105"/>
      <c r="L180" s="105"/>
      <c r="M180" s="109"/>
      <c r="O180" s="160"/>
    </row>
    <row r="181" spans="2:15" s="104" customFormat="1" hidden="1" x14ac:dyDescent="0.2">
      <c r="B181" s="105"/>
      <c r="C181" s="99"/>
      <c r="D181" s="105"/>
      <c r="E181" s="105"/>
      <c r="F181" s="105"/>
      <c r="G181" s="105"/>
      <c r="H181" s="105"/>
      <c r="I181" s="105"/>
      <c r="J181" s="105"/>
      <c r="K181" s="105"/>
      <c r="L181" s="105"/>
      <c r="M181" s="109"/>
      <c r="O181" s="160"/>
    </row>
    <row r="182" spans="2:15" s="104" customFormat="1" hidden="1" x14ac:dyDescent="0.2">
      <c r="B182" s="105"/>
      <c r="C182" s="99"/>
      <c r="D182" s="105"/>
      <c r="E182" s="105"/>
      <c r="F182" s="105"/>
      <c r="G182" s="105"/>
      <c r="H182" s="105"/>
      <c r="I182" s="105"/>
      <c r="J182" s="105"/>
      <c r="K182" s="105"/>
      <c r="L182" s="105"/>
      <c r="M182" s="109"/>
      <c r="O182" s="160"/>
    </row>
    <row r="183" spans="2:15" s="104" customFormat="1" hidden="1" x14ac:dyDescent="0.2">
      <c r="B183" s="105"/>
      <c r="C183" s="99"/>
      <c r="D183" s="105"/>
      <c r="E183" s="105"/>
      <c r="F183" s="105"/>
      <c r="G183" s="105"/>
      <c r="H183" s="105"/>
      <c r="I183" s="105"/>
      <c r="J183" s="105"/>
      <c r="K183" s="105"/>
      <c r="L183" s="105"/>
      <c r="M183" s="109"/>
      <c r="O183" s="160"/>
    </row>
    <row r="184" spans="2:15" s="104" customFormat="1" hidden="1" x14ac:dyDescent="0.2">
      <c r="B184" s="105"/>
      <c r="C184" s="99"/>
      <c r="D184" s="105"/>
      <c r="E184" s="105"/>
      <c r="F184" s="105"/>
      <c r="G184" s="105"/>
      <c r="H184" s="105"/>
      <c r="I184" s="105"/>
      <c r="J184" s="105"/>
      <c r="K184" s="105"/>
      <c r="L184" s="105"/>
      <c r="M184" s="109"/>
      <c r="O184" s="160"/>
    </row>
    <row r="185" spans="2:15" s="104" customFormat="1" hidden="1" x14ac:dyDescent="0.2">
      <c r="B185" s="105"/>
      <c r="C185" s="143"/>
      <c r="D185" s="141"/>
      <c r="E185" s="141"/>
      <c r="F185" s="141"/>
      <c r="G185" s="141"/>
      <c r="H185" s="141"/>
      <c r="I185" s="141"/>
      <c r="J185" s="141"/>
      <c r="K185" s="105"/>
      <c r="L185" s="105"/>
      <c r="M185" s="109"/>
      <c r="O185" s="160"/>
    </row>
    <row r="186" spans="2:15" s="104" customFormat="1" hidden="1" x14ac:dyDescent="0.2">
      <c r="B186" s="105"/>
      <c r="C186" s="143"/>
      <c r="D186" s="141"/>
      <c r="E186" s="141"/>
      <c r="F186" s="141"/>
      <c r="G186" s="141"/>
      <c r="H186" s="141"/>
      <c r="I186" s="141"/>
      <c r="J186" s="141"/>
      <c r="K186" s="105"/>
      <c r="L186" s="105"/>
      <c r="M186" s="109"/>
      <c r="O186" s="160"/>
    </row>
    <row r="187" spans="2:15" s="104" customFormat="1" hidden="1" x14ac:dyDescent="0.2">
      <c r="B187" s="105"/>
      <c r="C187" s="143"/>
      <c r="D187" s="141"/>
      <c r="E187" s="141"/>
      <c r="F187" s="141"/>
      <c r="G187" s="141"/>
      <c r="H187" s="141"/>
      <c r="I187" s="141"/>
      <c r="J187" s="141"/>
      <c r="K187" s="105"/>
      <c r="L187" s="105"/>
      <c r="M187" s="109"/>
      <c r="O187" s="160"/>
    </row>
    <row r="188" spans="2:15" s="104" customFormat="1" hidden="1" x14ac:dyDescent="0.2">
      <c r="B188" s="105"/>
      <c r="C188" s="143"/>
      <c r="D188" s="141"/>
      <c r="E188" s="141"/>
      <c r="F188" s="141"/>
      <c r="G188" s="141"/>
      <c r="H188" s="141"/>
      <c r="I188" s="141"/>
      <c r="J188" s="141"/>
      <c r="K188" s="105"/>
      <c r="L188" s="105"/>
      <c r="M188" s="109"/>
      <c r="O188" s="160"/>
    </row>
    <row r="189" spans="2:15" s="104" customFormat="1" hidden="1" x14ac:dyDescent="0.2">
      <c r="B189" s="105"/>
      <c r="C189" s="143"/>
      <c r="D189" s="141"/>
      <c r="E189" s="141"/>
      <c r="F189" s="141"/>
      <c r="G189" s="141"/>
      <c r="H189" s="141"/>
      <c r="I189" s="141"/>
      <c r="J189" s="141"/>
      <c r="K189" s="105"/>
      <c r="L189" s="105"/>
      <c r="M189" s="109"/>
      <c r="O189" s="160"/>
    </row>
    <row r="190" spans="2:15" s="104" customFormat="1" hidden="1" x14ac:dyDescent="0.2">
      <c r="B190" s="105"/>
      <c r="C190" s="143"/>
      <c r="D190" s="141"/>
      <c r="E190" s="141"/>
      <c r="F190" s="141"/>
      <c r="G190" s="141"/>
      <c r="H190" s="141"/>
      <c r="I190" s="141"/>
      <c r="J190" s="141"/>
      <c r="K190" s="105"/>
      <c r="L190" s="105"/>
      <c r="M190" s="109"/>
      <c r="O190" s="160"/>
    </row>
    <row r="191" spans="2:15" s="104" customFormat="1" hidden="1" x14ac:dyDescent="0.2">
      <c r="B191" s="105"/>
      <c r="C191" s="143"/>
      <c r="D191" s="141"/>
      <c r="E191" s="141"/>
      <c r="F191" s="141"/>
      <c r="G191" s="141"/>
      <c r="H191" s="141"/>
      <c r="I191" s="141"/>
      <c r="J191" s="141"/>
      <c r="K191" s="105"/>
      <c r="L191" s="105"/>
      <c r="M191" s="109"/>
      <c r="O191" s="160"/>
    </row>
    <row r="192" spans="2:15" s="104" customFormat="1" hidden="1" x14ac:dyDescent="0.2">
      <c r="B192" s="105"/>
      <c r="C192" s="143"/>
      <c r="D192" s="141"/>
      <c r="E192" s="141"/>
      <c r="F192" s="141"/>
      <c r="G192" s="141"/>
      <c r="H192" s="141"/>
      <c r="I192" s="141"/>
      <c r="J192" s="141"/>
      <c r="K192" s="105"/>
      <c r="L192" s="105"/>
      <c r="M192" s="109"/>
      <c r="O192" s="160"/>
    </row>
    <row r="193" spans="2:15" s="104" customFormat="1" hidden="1" x14ac:dyDescent="0.2">
      <c r="B193" s="105"/>
      <c r="C193" s="143"/>
      <c r="D193" s="141"/>
      <c r="E193" s="141"/>
      <c r="F193" s="141"/>
      <c r="G193" s="141"/>
      <c r="H193" s="141"/>
      <c r="I193" s="141"/>
      <c r="J193" s="141"/>
      <c r="K193" s="105"/>
      <c r="L193" s="105"/>
      <c r="M193" s="109"/>
      <c r="O193" s="160"/>
    </row>
    <row r="194" spans="2:15" s="104" customFormat="1" hidden="1" x14ac:dyDescent="0.2">
      <c r="B194" s="105"/>
      <c r="C194" s="143"/>
      <c r="D194" s="141"/>
      <c r="E194" s="141"/>
      <c r="F194" s="141"/>
      <c r="G194" s="141"/>
      <c r="H194" s="141"/>
      <c r="I194" s="141"/>
      <c r="J194" s="141"/>
      <c r="K194" s="105"/>
      <c r="L194" s="105"/>
      <c r="M194" s="109"/>
      <c r="O194" s="160"/>
    </row>
    <row r="195" spans="2:15" s="104" customFormat="1" hidden="1" x14ac:dyDescent="0.2">
      <c r="B195" s="105"/>
      <c r="C195" s="144"/>
      <c r="D195" s="142"/>
      <c r="E195" s="142"/>
      <c r="F195" s="142"/>
      <c r="G195" s="142"/>
      <c r="H195" s="142"/>
      <c r="I195" s="142"/>
      <c r="J195" s="142"/>
      <c r="K195" s="105"/>
      <c r="L195" s="105"/>
      <c r="M195" s="109"/>
      <c r="O195" s="160"/>
    </row>
    <row r="196" spans="2:15" s="104" customFormat="1" hidden="1" x14ac:dyDescent="0.2">
      <c r="B196" s="105"/>
      <c r="C196" s="99"/>
      <c r="D196" s="105"/>
      <c r="E196" s="105"/>
      <c r="F196" s="105"/>
      <c r="G196" s="105"/>
      <c r="H196" s="105"/>
      <c r="I196" s="105"/>
      <c r="J196" s="105"/>
      <c r="K196" s="105"/>
      <c r="L196" s="105"/>
      <c r="M196" s="109"/>
      <c r="O196" s="160"/>
    </row>
    <row r="197" spans="2:15" s="104" customFormat="1" hidden="1" x14ac:dyDescent="0.2">
      <c r="B197" s="105"/>
      <c r="C197" s="99"/>
      <c r="D197" s="105"/>
      <c r="E197" s="105"/>
      <c r="F197" s="105"/>
      <c r="G197" s="105"/>
      <c r="H197" s="105"/>
      <c r="I197" s="105"/>
      <c r="J197" s="105"/>
      <c r="K197" s="105"/>
      <c r="L197" s="105"/>
      <c r="M197" s="109"/>
      <c r="O197" s="160"/>
    </row>
    <row r="198" spans="2:15" s="104" customFormat="1" hidden="1" x14ac:dyDescent="0.2">
      <c r="B198" s="105"/>
      <c r="C198" s="99"/>
      <c r="D198" s="105"/>
      <c r="E198" s="105"/>
      <c r="F198" s="105"/>
      <c r="G198" s="105"/>
      <c r="H198" s="105"/>
      <c r="I198" s="105"/>
      <c r="J198" s="105"/>
      <c r="K198" s="105"/>
      <c r="L198" s="105"/>
      <c r="M198" s="109"/>
      <c r="O198" s="160"/>
    </row>
    <row r="199" spans="2:15" s="104" customFormat="1" hidden="1" x14ac:dyDescent="0.2">
      <c r="B199" s="105"/>
      <c r="C199" s="99"/>
      <c r="D199" s="105"/>
      <c r="E199" s="105"/>
      <c r="F199" s="105"/>
      <c r="G199" s="105"/>
      <c r="H199" s="105"/>
      <c r="I199" s="105"/>
      <c r="J199" s="105"/>
      <c r="K199" s="105"/>
      <c r="L199" s="105"/>
      <c r="M199" s="109"/>
      <c r="O199" s="160"/>
    </row>
    <row r="200" spans="2:15" s="104" customFormat="1" hidden="1" x14ac:dyDescent="0.2">
      <c r="B200" s="105"/>
      <c r="C200" s="99"/>
      <c r="D200" s="105"/>
      <c r="E200" s="105"/>
      <c r="F200" s="105"/>
      <c r="G200" s="105"/>
      <c r="H200" s="105"/>
      <c r="I200" s="105"/>
      <c r="J200" s="105"/>
      <c r="K200" s="105"/>
      <c r="L200" s="105"/>
      <c r="M200" s="109"/>
      <c r="O200" s="160"/>
    </row>
    <row r="201" spans="2:15" s="104" customFormat="1" hidden="1" x14ac:dyDescent="0.2">
      <c r="B201" s="105"/>
      <c r="C201" s="99"/>
      <c r="D201" s="105"/>
      <c r="E201" s="105"/>
      <c r="F201" s="105"/>
      <c r="G201" s="105"/>
      <c r="H201" s="105"/>
      <c r="I201" s="105"/>
      <c r="J201" s="105"/>
      <c r="K201" s="105"/>
      <c r="L201" s="105"/>
      <c r="M201" s="109"/>
      <c r="O201" s="160"/>
    </row>
    <row r="202" spans="2:15" s="104" customFormat="1" hidden="1" x14ac:dyDescent="0.2">
      <c r="B202" s="105"/>
      <c r="C202" s="99"/>
      <c r="D202" s="105"/>
      <c r="E202" s="105"/>
      <c r="F202" s="105"/>
      <c r="G202" s="105"/>
      <c r="H202" s="105"/>
      <c r="I202" s="105"/>
      <c r="J202" s="105"/>
      <c r="K202" s="105"/>
      <c r="L202" s="105"/>
      <c r="M202" s="109"/>
      <c r="O202" s="160"/>
    </row>
    <row r="203" spans="2:15" s="104" customFormat="1" hidden="1" x14ac:dyDescent="0.2">
      <c r="B203" s="105"/>
      <c r="C203" s="99"/>
      <c r="D203" s="105"/>
      <c r="E203" s="105"/>
      <c r="F203" s="105"/>
      <c r="G203" s="105"/>
      <c r="H203" s="105"/>
      <c r="I203" s="105"/>
      <c r="J203" s="105"/>
      <c r="K203" s="105"/>
      <c r="L203" s="105"/>
      <c r="M203" s="109"/>
      <c r="O203" s="160"/>
    </row>
    <row r="204" spans="2:15" s="104" customFormat="1" hidden="1" x14ac:dyDescent="0.2">
      <c r="B204" s="105"/>
      <c r="C204" s="99"/>
      <c r="D204" s="105"/>
      <c r="E204" s="105"/>
      <c r="F204" s="105"/>
      <c r="G204" s="105"/>
      <c r="H204" s="105"/>
      <c r="I204" s="105"/>
      <c r="J204" s="105"/>
      <c r="K204" s="105"/>
      <c r="L204" s="105"/>
      <c r="M204" s="109"/>
      <c r="O204" s="160"/>
    </row>
    <row r="205" spans="2:15" s="104" customFormat="1" hidden="1" x14ac:dyDescent="0.2">
      <c r="B205" s="105"/>
      <c r="C205" s="99"/>
      <c r="D205" s="105"/>
      <c r="E205" s="105"/>
      <c r="F205" s="105"/>
      <c r="G205" s="105"/>
      <c r="H205" s="105"/>
      <c r="I205" s="105"/>
      <c r="J205" s="105"/>
      <c r="K205" s="105"/>
      <c r="L205" s="105"/>
      <c r="M205" s="109"/>
      <c r="O205" s="160"/>
    </row>
    <row r="206" spans="2:15" s="104" customFormat="1" hidden="1" x14ac:dyDescent="0.2">
      <c r="B206" s="105"/>
      <c r="C206" s="99"/>
      <c r="D206" s="105"/>
      <c r="E206" s="105"/>
      <c r="F206" s="105"/>
      <c r="G206" s="105"/>
      <c r="H206" s="105"/>
      <c r="I206" s="105"/>
      <c r="J206" s="105"/>
      <c r="K206" s="105"/>
      <c r="L206" s="105"/>
      <c r="M206" s="109"/>
      <c r="O206" s="160"/>
    </row>
    <row r="207" spans="2:15" s="104" customFormat="1" hidden="1" x14ac:dyDescent="0.2">
      <c r="B207" s="105"/>
      <c r="C207" s="99"/>
      <c r="D207" s="105"/>
      <c r="E207" s="105"/>
      <c r="F207" s="105"/>
      <c r="G207" s="105"/>
      <c r="H207" s="105"/>
      <c r="I207" s="105"/>
      <c r="J207" s="105"/>
      <c r="K207" s="105"/>
      <c r="L207" s="105"/>
      <c r="M207" s="109"/>
      <c r="O207" s="160"/>
    </row>
    <row r="208" spans="2:15" s="104" customFormat="1" hidden="1" x14ac:dyDescent="0.2">
      <c r="B208" s="105"/>
      <c r="C208" s="99"/>
      <c r="D208" s="105"/>
      <c r="E208" s="105"/>
      <c r="F208" s="105"/>
      <c r="G208" s="105"/>
      <c r="H208" s="105"/>
      <c r="I208" s="105"/>
      <c r="J208" s="105"/>
      <c r="K208" s="105"/>
      <c r="L208" s="105"/>
      <c r="M208" s="109"/>
      <c r="O208" s="160"/>
    </row>
    <row r="209" spans="2:15" s="104" customFormat="1" hidden="1" x14ac:dyDescent="0.2">
      <c r="B209" s="105"/>
      <c r="C209" s="99"/>
      <c r="D209" s="105"/>
      <c r="E209" s="105"/>
      <c r="F209" s="105"/>
      <c r="G209" s="105"/>
      <c r="H209" s="105"/>
      <c r="I209" s="105"/>
      <c r="J209" s="105"/>
      <c r="K209" s="105"/>
      <c r="L209" s="105"/>
      <c r="M209" s="109"/>
      <c r="O209" s="160"/>
    </row>
    <row r="210" spans="2:15" s="104" customFormat="1" hidden="1" x14ac:dyDescent="0.2">
      <c r="B210" s="105"/>
      <c r="C210" s="99"/>
      <c r="D210" s="105"/>
      <c r="E210" s="105"/>
      <c r="F210" s="105"/>
      <c r="G210" s="105"/>
      <c r="H210" s="105"/>
      <c r="I210" s="105"/>
      <c r="J210" s="105"/>
      <c r="K210" s="105"/>
      <c r="L210" s="105"/>
      <c r="M210" s="109"/>
      <c r="O210" s="160"/>
    </row>
    <row r="211" spans="2:15" s="104" customFormat="1" hidden="1" x14ac:dyDescent="0.2">
      <c r="B211" s="105"/>
      <c r="C211" s="99"/>
      <c r="D211" s="105"/>
      <c r="E211" s="105"/>
      <c r="F211" s="105"/>
      <c r="G211" s="105"/>
      <c r="H211" s="105"/>
      <c r="I211" s="105"/>
      <c r="J211" s="105"/>
      <c r="K211" s="105"/>
      <c r="L211" s="105"/>
      <c r="M211" s="109"/>
      <c r="O211" s="160"/>
    </row>
    <row r="212" spans="2:15" s="104" customFormat="1" hidden="1" x14ac:dyDescent="0.2">
      <c r="B212" s="105"/>
      <c r="C212" s="99"/>
      <c r="D212" s="105"/>
      <c r="E212" s="105"/>
      <c r="F212" s="105"/>
      <c r="G212" s="105"/>
      <c r="H212" s="105"/>
      <c r="I212" s="105"/>
      <c r="J212" s="105"/>
      <c r="K212" s="105"/>
      <c r="L212" s="105"/>
      <c r="M212" s="109"/>
      <c r="O212" s="160"/>
    </row>
    <row r="213" spans="2:15" s="104" customFormat="1" hidden="1" x14ac:dyDescent="0.2">
      <c r="B213" s="105"/>
      <c r="C213" s="99"/>
      <c r="D213" s="105"/>
      <c r="E213" s="105"/>
      <c r="F213" s="105"/>
      <c r="G213" s="105"/>
      <c r="H213" s="105"/>
      <c r="I213" s="105"/>
      <c r="J213" s="105"/>
      <c r="K213" s="105"/>
      <c r="L213" s="105"/>
      <c r="M213" s="109"/>
      <c r="O213" s="160"/>
    </row>
    <row r="214" spans="2:15" s="104" customFormat="1" hidden="1" x14ac:dyDescent="0.2">
      <c r="B214" s="105"/>
      <c r="C214" s="99"/>
      <c r="D214" s="105"/>
      <c r="E214" s="105"/>
      <c r="F214" s="105"/>
      <c r="G214" s="105"/>
      <c r="H214" s="105"/>
      <c r="I214" s="105"/>
      <c r="J214" s="105"/>
      <c r="K214" s="105"/>
      <c r="L214" s="105"/>
      <c r="M214" s="109"/>
      <c r="O214" s="160"/>
    </row>
    <row r="215" spans="2:15" s="104" customFormat="1" hidden="1" x14ac:dyDescent="0.2">
      <c r="B215" s="105"/>
      <c r="C215" s="99"/>
      <c r="D215" s="105"/>
      <c r="E215" s="105"/>
      <c r="F215" s="105"/>
      <c r="G215" s="105"/>
      <c r="H215" s="105"/>
      <c r="I215" s="105"/>
      <c r="J215" s="105"/>
      <c r="K215" s="105"/>
      <c r="L215" s="105"/>
      <c r="M215" s="109"/>
      <c r="O215" s="160"/>
    </row>
    <row r="216" spans="2:15" s="104" customFormat="1" hidden="1" x14ac:dyDescent="0.2">
      <c r="B216" s="105"/>
      <c r="C216" s="99"/>
      <c r="D216" s="105"/>
      <c r="E216" s="105"/>
      <c r="F216" s="105"/>
      <c r="G216" s="105"/>
      <c r="H216" s="105"/>
      <c r="I216" s="105"/>
      <c r="J216" s="105"/>
      <c r="K216" s="105"/>
      <c r="L216" s="105"/>
      <c r="M216" s="109"/>
      <c r="O216" s="160"/>
    </row>
    <row r="217" spans="2:15" s="104" customFormat="1" hidden="1" x14ac:dyDescent="0.2">
      <c r="B217" s="105"/>
      <c r="C217" s="99"/>
      <c r="D217" s="105"/>
      <c r="E217" s="105"/>
      <c r="F217" s="105"/>
      <c r="G217" s="105"/>
      <c r="H217" s="105"/>
      <c r="I217" s="105"/>
      <c r="J217" s="105"/>
      <c r="K217" s="105"/>
      <c r="L217" s="105"/>
      <c r="M217" s="109"/>
      <c r="O217" s="160"/>
    </row>
    <row r="218" spans="2:15" s="104" customFormat="1" hidden="1" x14ac:dyDescent="0.2">
      <c r="B218" s="105"/>
      <c r="C218" s="99"/>
      <c r="D218" s="105"/>
      <c r="E218" s="105"/>
      <c r="F218" s="105"/>
      <c r="G218" s="105"/>
      <c r="H218" s="105"/>
      <c r="I218" s="105"/>
      <c r="J218" s="105"/>
      <c r="K218" s="105"/>
      <c r="L218" s="105"/>
      <c r="M218" s="109"/>
      <c r="O218" s="160"/>
    </row>
    <row r="219" spans="2:15" s="104" customFormat="1" hidden="1" x14ac:dyDescent="0.2">
      <c r="B219" s="105"/>
      <c r="C219" s="99"/>
      <c r="D219" s="105"/>
      <c r="E219" s="105"/>
      <c r="F219" s="105"/>
      <c r="G219" s="105"/>
      <c r="H219" s="105"/>
      <c r="I219" s="105"/>
      <c r="J219" s="105"/>
      <c r="K219" s="105"/>
      <c r="L219" s="105"/>
      <c r="M219" s="109"/>
      <c r="O219" s="160"/>
    </row>
    <row r="220" spans="2:15" s="104" customFormat="1" hidden="1" x14ac:dyDescent="0.2">
      <c r="B220" s="105"/>
      <c r="C220" s="99"/>
      <c r="D220" s="105"/>
      <c r="E220" s="105"/>
      <c r="F220" s="105"/>
      <c r="G220" s="105"/>
      <c r="H220" s="105"/>
      <c r="I220" s="105"/>
      <c r="J220" s="105"/>
      <c r="K220" s="105"/>
      <c r="L220" s="105"/>
      <c r="M220" s="109"/>
      <c r="O220" s="160"/>
    </row>
    <row r="221" spans="2:15" s="104" customFormat="1" hidden="1" x14ac:dyDescent="0.2">
      <c r="B221" s="105"/>
      <c r="C221" s="99"/>
      <c r="D221" s="105"/>
      <c r="E221" s="105"/>
      <c r="F221" s="105"/>
      <c r="G221" s="105"/>
      <c r="H221" s="105"/>
      <c r="I221" s="105"/>
      <c r="J221" s="105"/>
      <c r="K221" s="105"/>
      <c r="L221" s="105"/>
      <c r="M221" s="109"/>
      <c r="O221" s="160"/>
    </row>
    <row r="222" spans="2:15" s="104" customFormat="1" hidden="1" x14ac:dyDescent="0.2">
      <c r="B222" s="105"/>
      <c r="C222" s="99"/>
      <c r="D222" s="105"/>
      <c r="E222" s="105"/>
      <c r="F222" s="105"/>
      <c r="G222" s="105"/>
      <c r="H222" s="105"/>
      <c r="I222" s="105"/>
      <c r="J222" s="105"/>
      <c r="K222" s="105"/>
      <c r="L222" s="105"/>
      <c r="M222" s="109"/>
      <c r="O222" s="160"/>
    </row>
    <row r="223" spans="2:15" s="104" customFormat="1" hidden="1" x14ac:dyDescent="0.2">
      <c r="B223" s="105"/>
      <c r="C223" s="99"/>
      <c r="D223" s="105"/>
      <c r="E223" s="105"/>
      <c r="F223" s="105"/>
      <c r="G223" s="105"/>
      <c r="H223" s="105"/>
      <c r="I223" s="105"/>
      <c r="J223" s="105"/>
      <c r="K223" s="105"/>
      <c r="L223" s="105"/>
      <c r="M223" s="109"/>
      <c r="O223" s="160"/>
    </row>
    <row r="224" spans="2:15" s="104" customFormat="1" hidden="1" x14ac:dyDescent="0.2">
      <c r="B224" s="105"/>
      <c r="C224" s="99"/>
      <c r="D224" s="105"/>
      <c r="E224" s="105"/>
      <c r="F224" s="105"/>
      <c r="G224" s="105"/>
      <c r="H224" s="105"/>
      <c r="I224" s="105"/>
      <c r="J224" s="105"/>
      <c r="K224" s="105"/>
      <c r="L224" s="105"/>
      <c r="M224" s="109"/>
      <c r="O224" s="160"/>
    </row>
    <row r="225" spans="2:15" s="104" customFormat="1" hidden="1" x14ac:dyDescent="0.2">
      <c r="B225" s="105"/>
      <c r="C225" s="99"/>
      <c r="D225" s="105"/>
      <c r="E225" s="105"/>
      <c r="F225" s="105"/>
      <c r="G225" s="105"/>
      <c r="H225" s="105"/>
      <c r="I225" s="105"/>
      <c r="J225" s="105"/>
      <c r="K225" s="105"/>
      <c r="L225" s="105"/>
      <c r="M225" s="109"/>
      <c r="O225" s="160"/>
    </row>
    <row r="226" spans="2:15" s="104" customFormat="1" hidden="1" x14ac:dyDescent="0.2">
      <c r="B226" s="105"/>
      <c r="C226" s="99"/>
      <c r="D226" s="105"/>
      <c r="E226" s="105"/>
      <c r="F226" s="105"/>
      <c r="G226" s="105"/>
      <c r="H226" s="105"/>
      <c r="I226" s="105"/>
      <c r="J226" s="105"/>
      <c r="K226" s="105"/>
      <c r="L226" s="105"/>
      <c r="M226" s="109"/>
      <c r="O226" s="160"/>
    </row>
    <row r="227" spans="2:15" s="104" customFormat="1" hidden="1" x14ac:dyDescent="0.2">
      <c r="B227" s="105"/>
      <c r="C227" s="99"/>
      <c r="D227" s="105"/>
      <c r="E227" s="105"/>
      <c r="F227" s="105"/>
      <c r="G227" s="105"/>
      <c r="H227" s="105"/>
      <c r="I227" s="105"/>
      <c r="J227" s="105"/>
      <c r="K227" s="105"/>
      <c r="L227" s="105"/>
      <c r="M227" s="109"/>
      <c r="O227" s="160"/>
    </row>
    <row r="228" spans="2:15" s="104" customFormat="1" hidden="1" x14ac:dyDescent="0.2">
      <c r="B228" s="105"/>
      <c r="C228" s="99"/>
      <c r="D228" s="105"/>
      <c r="E228" s="105"/>
      <c r="F228" s="105"/>
      <c r="G228" s="105"/>
      <c r="H228" s="105"/>
      <c r="I228" s="105"/>
      <c r="J228" s="105"/>
      <c r="K228" s="105"/>
      <c r="L228" s="105"/>
      <c r="M228" s="109"/>
      <c r="O228" s="160"/>
    </row>
    <row r="229" spans="2:15" s="104" customFormat="1" x14ac:dyDescent="0.2">
      <c r="B229" s="105"/>
      <c r="C229" s="99"/>
      <c r="D229" s="105"/>
      <c r="E229" s="105"/>
      <c r="F229" s="105"/>
      <c r="G229" s="105"/>
      <c r="H229" s="105"/>
      <c r="I229" s="105"/>
      <c r="J229" s="105"/>
      <c r="K229" s="105"/>
      <c r="L229" s="105"/>
      <c r="M229" s="109"/>
      <c r="O229" s="160"/>
    </row>
    <row r="230" spans="2:15" s="104" customFormat="1" x14ac:dyDescent="0.2">
      <c r="B230" s="105"/>
      <c r="C230" s="99"/>
      <c r="D230" s="105"/>
      <c r="E230" s="105"/>
      <c r="F230" s="105"/>
      <c r="G230" s="105"/>
      <c r="H230" s="105"/>
      <c r="I230" s="105"/>
      <c r="J230" s="105"/>
      <c r="K230" s="105"/>
      <c r="L230" s="105"/>
      <c r="M230" s="109"/>
      <c r="O230" s="160"/>
    </row>
    <row r="231" spans="2:15" s="104" customFormat="1" x14ac:dyDescent="0.2">
      <c r="B231" s="105"/>
      <c r="C231" s="99"/>
      <c r="D231" s="105"/>
      <c r="E231" s="105"/>
      <c r="F231" s="105"/>
      <c r="G231" s="105"/>
      <c r="H231" s="105"/>
      <c r="I231" s="105"/>
      <c r="J231" s="105"/>
      <c r="K231" s="105"/>
      <c r="L231" s="105"/>
      <c r="M231" s="109"/>
      <c r="O231" s="160"/>
    </row>
    <row r="232" spans="2:15" s="104" customFormat="1" x14ac:dyDescent="0.2">
      <c r="B232" s="105"/>
      <c r="C232" s="99"/>
      <c r="D232" s="105"/>
      <c r="E232" s="105"/>
      <c r="F232" s="105"/>
      <c r="G232" s="105"/>
      <c r="H232" s="105"/>
      <c r="I232" s="105"/>
      <c r="J232" s="105"/>
      <c r="K232" s="105"/>
      <c r="L232" s="105"/>
      <c r="M232" s="109"/>
      <c r="O232" s="160"/>
    </row>
    <row r="233" spans="2:15" s="104" customFormat="1" x14ac:dyDescent="0.2">
      <c r="B233" s="105"/>
      <c r="C233" s="99"/>
      <c r="D233" s="105"/>
      <c r="E233" s="105"/>
      <c r="F233" s="105"/>
      <c r="G233" s="105"/>
      <c r="H233" s="105"/>
      <c r="I233" s="105"/>
      <c r="J233" s="105"/>
      <c r="K233" s="105"/>
      <c r="L233" s="105"/>
      <c r="M233" s="109"/>
      <c r="O233" s="160"/>
    </row>
    <row r="234" spans="2:15" s="104" customFormat="1" x14ac:dyDescent="0.2">
      <c r="B234" s="105"/>
      <c r="C234" s="99"/>
      <c r="D234" s="105"/>
      <c r="E234" s="105"/>
      <c r="F234" s="105"/>
      <c r="G234" s="105"/>
      <c r="H234" s="105"/>
      <c r="I234" s="105"/>
      <c r="J234" s="105"/>
      <c r="K234" s="105"/>
      <c r="L234" s="105"/>
      <c r="M234" s="109"/>
      <c r="O234" s="160"/>
    </row>
    <row r="235" spans="2:15" s="104" customFormat="1" x14ac:dyDescent="0.2">
      <c r="B235" s="105"/>
      <c r="C235" s="99"/>
      <c r="D235" s="105"/>
      <c r="E235" s="105"/>
      <c r="F235" s="105"/>
      <c r="G235" s="105"/>
      <c r="H235" s="105"/>
      <c r="I235" s="105"/>
      <c r="J235" s="105"/>
      <c r="K235" s="105"/>
      <c r="L235" s="105"/>
      <c r="M235" s="109"/>
      <c r="O235" s="160"/>
    </row>
    <row r="236" spans="2:15" s="104" customFormat="1" x14ac:dyDescent="0.2">
      <c r="B236" s="105"/>
      <c r="C236" s="99"/>
      <c r="D236" s="105"/>
      <c r="E236" s="105"/>
      <c r="F236" s="105"/>
      <c r="G236" s="105"/>
      <c r="H236" s="105"/>
      <c r="I236" s="105"/>
      <c r="J236" s="105"/>
      <c r="K236" s="105"/>
      <c r="L236" s="105"/>
      <c r="M236" s="109"/>
      <c r="O236" s="160"/>
    </row>
    <row r="237" spans="2:15" s="104" customFormat="1" x14ac:dyDescent="0.2">
      <c r="B237" s="105"/>
      <c r="C237" s="99"/>
      <c r="D237" s="105"/>
      <c r="E237" s="105"/>
      <c r="F237" s="105"/>
      <c r="G237" s="105"/>
      <c r="H237" s="105"/>
      <c r="I237" s="105"/>
      <c r="J237" s="105"/>
      <c r="K237" s="105"/>
      <c r="L237" s="105"/>
      <c r="M237" s="109"/>
      <c r="O237" s="160"/>
    </row>
    <row r="238" spans="2:15" s="104" customFormat="1" x14ac:dyDescent="0.2">
      <c r="B238" s="105"/>
      <c r="C238" s="99"/>
      <c r="D238" s="105"/>
      <c r="E238" s="105"/>
      <c r="F238" s="105"/>
      <c r="G238" s="105"/>
      <c r="H238" s="105"/>
      <c r="I238" s="105"/>
      <c r="J238" s="105"/>
      <c r="K238" s="105"/>
      <c r="L238" s="105"/>
      <c r="M238" s="109"/>
      <c r="O238" s="160"/>
    </row>
    <row r="239" spans="2:15" s="104" customFormat="1" x14ac:dyDescent="0.2">
      <c r="B239" s="105"/>
      <c r="C239" s="99"/>
      <c r="D239" s="105"/>
      <c r="E239" s="105"/>
      <c r="F239" s="105"/>
      <c r="G239" s="105"/>
      <c r="H239" s="105"/>
      <c r="I239" s="105"/>
      <c r="J239" s="105"/>
      <c r="K239" s="105"/>
      <c r="L239" s="105"/>
      <c r="M239" s="109"/>
      <c r="O239" s="160"/>
    </row>
    <row r="240" spans="2:15" s="104" customFormat="1" x14ac:dyDescent="0.2">
      <c r="B240" s="105"/>
      <c r="C240" s="99"/>
      <c r="D240" s="105"/>
      <c r="E240" s="105"/>
      <c r="F240" s="105"/>
      <c r="G240" s="105"/>
      <c r="H240" s="105"/>
      <c r="I240" s="105"/>
      <c r="J240" s="105"/>
      <c r="K240" s="105"/>
      <c r="L240" s="105"/>
      <c r="M240" s="109"/>
      <c r="O240" s="160"/>
    </row>
    <row r="241" spans="2:15" s="104" customFormat="1" x14ac:dyDescent="0.2">
      <c r="B241" s="105"/>
      <c r="C241" s="99"/>
      <c r="D241" s="105"/>
      <c r="E241" s="105"/>
      <c r="F241" s="105"/>
      <c r="G241" s="105"/>
      <c r="H241" s="105"/>
      <c r="I241" s="105"/>
      <c r="J241" s="105"/>
      <c r="K241" s="105"/>
      <c r="L241" s="105"/>
      <c r="M241" s="109"/>
      <c r="O241" s="160"/>
    </row>
    <row r="242" spans="2:15" s="104" customFormat="1" x14ac:dyDescent="0.2">
      <c r="B242" s="105"/>
      <c r="C242" s="99"/>
      <c r="D242" s="105"/>
      <c r="E242" s="105"/>
      <c r="F242" s="105"/>
      <c r="G242" s="105"/>
      <c r="H242" s="105"/>
      <c r="I242" s="105"/>
      <c r="J242" s="105"/>
      <c r="K242" s="105"/>
      <c r="L242" s="105"/>
      <c r="M242" s="109"/>
      <c r="O242" s="160"/>
    </row>
    <row r="243" spans="2:15" s="104" customFormat="1" x14ac:dyDescent="0.2">
      <c r="B243" s="105"/>
      <c r="C243" s="99"/>
      <c r="D243" s="105"/>
      <c r="E243" s="105"/>
      <c r="F243" s="105"/>
      <c r="G243" s="105"/>
      <c r="H243" s="105"/>
      <c r="I243" s="105"/>
      <c r="J243" s="105"/>
      <c r="K243" s="105"/>
      <c r="L243" s="105"/>
      <c r="M243" s="109"/>
      <c r="O243" s="160"/>
    </row>
    <row r="244" spans="2:15" s="104" customFormat="1" x14ac:dyDescent="0.2">
      <c r="B244" s="105"/>
      <c r="C244" s="99"/>
      <c r="D244" s="105"/>
      <c r="E244" s="105"/>
      <c r="F244" s="105"/>
      <c r="G244" s="105"/>
      <c r="H244" s="105"/>
      <c r="I244" s="105"/>
      <c r="J244" s="105"/>
      <c r="K244" s="105"/>
      <c r="L244" s="105"/>
      <c r="M244" s="109"/>
      <c r="O244" s="160"/>
    </row>
    <row r="245" spans="2:15" s="104" customFormat="1" x14ac:dyDescent="0.2">
      <c r="B245" s="105"/>
      <c r="C245" s="99"/>
      <c r="D245" s="105"/>
      <c r="E245" s="105"/>
      <c r="F245" s="105"/>
      <c r="G245" s="105"/>
      <c r="H245" s="105"/>
      <c r="I245" s="105"/>
      <c r="J245" s="105"/>
      <c r="K245" s="105"/>
      <c r="L245" s="105"/>
      <c r="M245" s="109"/>
      <c r="O245" s="160"/>
    </row>
    <row r="246" spans="2:15" s="104" customFormat="1" x14ac:dyDescent="0.2">
      <c r="B246" s="105"/>
      <c r="C246" s="99"/>
      <c r="D246" s="105"/>
      <c r="E246" s="105"/>
      <c r="F246" s="105"/>
      <c r="G246" s="105"/>
      <c r="H246" s="105"/>
      <c r="I246" s="105"/>
      <c r="J246" s="105"/>
      <c r="K246" s="105"/>
      <c r="L246" s="105"/>
      <c r="M246" s="109"/>
      <c r="O246" s="160"/>
    </row>
    <row r="247" spans="2:15" s="104" customFormat="1" x14ac:dyDescent="0.2">
      <c r="B247" s="105"/>
      <c r="C247" s="99"/>
      <c r="D247" s="105"/>
      <c r="E247" s="105"/>
      <c r="F247" s="105"/>
      <c r="G247" s="105"/>
      <c r="H247" s="105"/>
      <c r="I247" s="105"/>
      <c r="J247" s="105"/>
      <c r="K247" s="105"/>
      <c r="L247" s="105"/>
      <c r="M247" s="109"/>
      <c r="O247" s="160"/>
    </row>
    <row r="248" spans="2:15" s="104" customFormat="1" x14ac:dyDescent="0.2">
      <c r="B248" s="105"/>
      <c r="C248" s="99"/>
      <c r="D248" s="105"/>
      <c r="E248" s="105"/>
      <c r="F248" s="105"/>
      <c r="G248" s="105"/>
      <c r="H248" s="105"/>
      <c r="I248" s="105"/>
      <c r="J248" s="105"/>
      <c r="K248" s="105"/>
      <c r="L248" s="105"/>
      <c r="M248" s="109"/>
      <c r="O248" s="160"/>
    </row>
    <row r="249" spans="2:15" s="104" customFormat="1" x14ac:dyDescent="0.2">
      <c r="B249" s="105"/>
      <c r="C249" s="99"/>
      <c r="D249" s="105"/>
      <c r="E249" s="105"/>
      <c r="F249" s="105"/>
      <c r="G249" s="105"/>
      <c r="H249" s="105"/>
      <c r="I249" s="105"/>
      <c r="J249" s="105"/>
      <c r="K249" s="105"/>
      <c r="L249" s="105"/>
      <c r="M249" s="109"/>
      <c r="O249" s="160"/>
    </row>
    <row r="250" spans="2:15" s="104" customFormat="1" x14ac:dyDescent="0.2">
      <c r="B250" s="105"/>
      <c r="C250" s="99"/>
      <c r="D250" s="105"/>
      <c r="E250" s="105"/>
      <c r="F250" s="105"/>
      <c r="G250" s="105"/>
      <c r="H250" s="105"/>
      <c r="I250" s="105"/>
      <c r="J250" s="105"/>
      <c r="K250" s="105"/>
      <c r="L250" s="105"/>
      <c r="M250" s="109"/>
      <c r="O250" s="160"/>
    </row>
    <row r="251" spans="2:15" s="104" customFormat="1" x14ac:dyDescent="0.2">
      <c r="B251" s="105"/>
      <c r="C251" s="99"/>
      <c r="D251" s="105"/>
      <c r="E251" s="105"/>
      <c r="F251" s="105"/>
      <c r="G251" s="105"/>
      <c r="H251" s="105"/>
      <c r="I251" s="105"/>
      <c r="J251" s="105"/>
      <c r="K251" s="105"/>
      <c r="L251" s="105"/>
      <c r="M251" s="109"/>
      <c r="O251" s="160"/>
    </row>
    <row r="252" spans="2:15" s="104" customFormat="1" x14ac:dyDescent="0.2">
      <c r="B252" s="105"/>
      <c r="C252" s="99"/>
      <c r="D252" s="105"/>
      <c r="E252" s="105"/>
      <c r="F252" s="105"/>
      <c r="G252" s="105"/>
      <c r="H252" s="105"/>
      <c r="I252" s="105"/>
      <c r="J252" s="105"/>
      <c r="K252" s="105"/>
      <c r="L252" s="105"/>
      <c r="M252" s="109"/>
      <c r="O252" s="160"/>
    </row>
    <row r="253" spans="2:15" s="104" customFormat="1" x14ac:dyDescent="0.2">
      <c r="B253" s="105"/>
      <c r="C253" s="99"/>
      <c r="D253" s="105"/>
      <c r="E253" s="105"/>
      <c r="F253" s="105"/>
      <c r="G253" s="105"/>
      <c r="H253" s="105"/>
      <c r="I253" s="105"/>
      <c r="J253" s="105"/>
      <c r="K253" s="105"/>
      <c r="L253" s="105"/>
      <c r="M253" s="109"/>
      <c r="O253" s="160"/>
    </row>
    <row r="254" spans="2:15" s="104" customFormat="1" x14ac:dyDescent="0.2">
      <c r="B254" s="105"/>
      <c r="C254" s="99"/>
      <c r="D254" s="105"/>
      <c r="E254" s="105"/>
      <c r="F254" s="105"/>
      <c r="G254" s="105"/>
      <c r="H254" s="105"/>
      <c r="I254" s="105"/>
      <c r="J254" s="105"/>
      <c r="K254" s="105"/>
      <c r="L254" s="105"/>
      <c r="M254" s="109"/>
      <c r="O254" s="160"/>
    </row>
    <row r="255" spans="2:15" s="104" customFormat="1" x14ac:dyDescent="0.2">
      <c r="B255" s="105"/>
      <c r="C255" s="99"/>
      <c r="D255" s="105"/>
      <c r="E255" s="105"/>
      <c r="F255" s="105"/>
      <c r="G255" s="105"/>
      <c r="H255" s="105"/>
      <c r="I255" s="105"/>
      <c r="J255" s="105"/>
      <c r="K255" s="105"/>
      <c r="L255" s="105"/>
      <c r="M255" s="109"/>
      <c r="O255" s="160"/>
    </row>
    <row r="256" spans="2:15" s="104" customFormat="1" x14ac:dyDescent="0.2">
      <c r="B256" s="105"/>
      <c r="C256" s="99"/>
      <c r="D256" s="105"/>
      <c r="E256" s="105"/>
      <c r="F256" s="105"/>
      <c r="G256" s="105"/>
      <c r="H256" s="105"/>
      <c r="I256" s="105"/>
      <c r="J256" s="105"/>
      <c r="K256" s="105"/>
      <c r="L256" s="105"/>
      <c r="M256" s="109"/>
      <c r="O256" s="160"/>
    </row>
    <row r="257" spans="2:15" s="104" customFormat="1" x14ac:dyDescent="0.2">
      <c r="B257" s="105"/>
      <c r="C257" s="99"/>
      <c r="D257" s="105"/>
      <c r="E257" s="105"/>
      <c r="F257" s="105"/>
      <c r="G257" s="105"/>
      <c r="H257" s="105"/>
      <c r="I257" s="105"/>
      <c r="J257" s="105"/>
      <c r="K257" s="105"/>
      <c r="L257" s="105"/>
      <c r="M257" s="109"/>
      <c r="O257" s="160"/>
    </row>
    <row r="258" spans="2:15" s="104" customFormat="1" x14ac:dyDescent="0.2">
      <c r="B258" s="105"/>
      <c r="C258" s="99"/>
      <c r="D258" s="105"/>
      <c r="E258" s="105"/>
      <c r="F258" s="105"/>
      <c r="G258" s="105"/>
      <c r="H258" s="105"/>
      <c r="I258" s="105"/>
      <c r="J258" s="105"/>
      <c r="K258" s="105"/>
      <c r="L258" s="105"/>
      <c r="M258" s="109"/>
      <c r="O258" s="160"/>
    </row>
    <row r="259" spans="2:15" s="104" customFormat="1" x14ac:dyDescent="0.2">
      <c r="B259" s="105"/>
      <c r="C259" s="99"/>
      <c r="D259" s="105"/>
      <c r="E259" s="105"/>
      <c r="F259" s="105"/>
      <c r="G259" s="105"/>
      <c r="H259" s="105"/>
      <c r="I259" s="105"/>
      <c r="J259" s="105"/>
      <c r="K259" s="105"/>
      <c r="L259" s="105"/>
      <c r="M259" s="109"/>
      <c r="O259" s="160"/>
    </row>
    <row r="260" spans="2:15" s="104" customFormat="1" x14ac:dyDescent="0.2">
      <c r="B260" s="105"/>
      <c r="C260" s="99"/>
      <c r="D260" s="105"/>
      <c r="E260" s="105"/>
      <c r="F260" s="105"/>
      <c r="G260" s="105"/>
      <c r="H260" s="105"/>
      <c r="I260" s="105"/>
      <c r="J260" s="105"/>
      <c r="K260" s="105"/>
      <c r="L260" s="105"/>
      <c r="M260" s="109"/>
      <c r="O260" s="160"/>
    </row>
    <row r="261" spans="2:15" s="104" customFormat="1" x14ac:dyDescent="0.2">
      <c r="B261" s="105"/>
      <c r="C261" s="99"/>
      <c r="D261" s="105"/>
      <c r="E261" s="105"/>
      <c r="F261" s="105"/>
      <c r="G261" s="105"/>
      <c r="H261" s="105"/>
      <c r="I261" s="105"/>
      <c r="J261" s="105"/>
      <c r="K261" s="105"/>
      <c r="L261" s="105"/>
      <c r="M261" s="109"/>
      <c r="O261" s="160"/>
    </row>
    <row r="262" spans="2:15" s="104" customFormat="1" x14ac:dyDescent="0.2">
      <c r="B262" s="105"/>
      <c r="C262" s="99"/>
      <c r="D262" s="105"/>
      <c r="E262" s="105"/>
      <c r="F262" s="105"/>
      <c r="G262" s="105"/>
      <c r="H262" s="105"/>
      <c r="I262" s="105"/>
      <c r="J262" s="105"/>
      <c r="K262" s="105"/>
      <c r="L262" s="105"/>
      <c r="M262" s="109"/>
      <c r="O262" s="160"/>
    </row>
    <row r="263" spans="2:15" s="104" customFormat="1" x14ac:dyDescent="0.2">
      <c r="B263" s="105"/>
      <c r="C263" s="99"/>
      <c r="D263" s="105"/>
      <c r="E263" s="105"/>
      <c r="F263" s="105"/>
      <c r="G263" s="105"/>
      <c r="H263" s="105"/>
      <c r="I263" s="105"/>
      <c r="J263" s="105"/>
      <c r="K263" s="105"/>
      <c r="L263" s="105"/>
      <c r="M263" s="109"/>
      <c r="O263" s="160"/>
    </row>
    <row r="264" spans="2:15" s="104" customFormat="1" x14ac:dyDescent="0.2">
      <c r="B264" s="105"/>
      <c r="C264" s="99"/>
      <c r="D264" s="105"/>
      <c r="E264" s="105"/>
      <c r="F264" s="105"/>
      <c r="G264" s="105"/>
      <c r="H264" s="105"/>
      <c r="I264" s="105"/>
      <c r="J264" s="105"/>
      <c r="K264" s="105"/>
      <c r="L264" s="105"/>
      <c r="M264" s="109"/>
      <c r="O264" s="160"/>
    </row>
    <row r="265" spans="2:15" s="104" customFormat="1" x14ac:dyDescent="0.2">
      <c r="B265" s="105"/>
      <c r="C265" s="99"/>
      <c r="D265" s="105"/>
      <c r="E265" s="105"/>
      <c r="F265" s="105"/>
      <c r="G265" s="105"/>
      <c r="H265" s="105"/>
      <c r="I265" s="105"/>
      <c r="J265" s="105"/>
      <c r="K265" s="105"/>
      <c r="L265" s="105"/>
      <c r="M265" s="109"/>
      <c r="O265" s="160"/>
    </row>
    <row r="266" spans="2:15" s="104" customFormat="1" x14ac:dyDescent="0.2">
      <c r="B266" s="105"/>
      <c r="C266" s="99"/>
      <c r="D266" s="105"/>
      <c r="E266" s="105"/>
      <c r="F266" s="105"/>
      <c r="G266" s="105"/>
      <c r="H266" s="105"/>
      <c r="I266" s="105"/>
      <c r="J266" s="105"/>
      <c r="K266" s="105"/>
      <c r="L266" s="105"/>
      <c r="M266" s="109"/>
      <c r="O266" s="160"/>
    </row>
    <row r="267" spans="2:15" s="104" customFormat="1" x14ac:dyDescent="0.2">
      <c r="B267" s="105"/>
      <c r="C267" s="99"/>
      <c r="D267" s="105"/>
      <c r="E267" s="105"/>
      <c r="F267" s="105"/>
      <c r="G267" s="105"/>
      <c r="H267" s="105"/>
      <c r="I267" s="105"/>
      <c r="J267" s="105"/>
      <c r="K267" s="105"/>
      <c r="L267" s="105"/>
      <c r="M267" s="109"/>
      <c r="O267" s="160"/>
    </row>
    <row r="268" spans="2:15" s="104" customFormat="1" x14ac:dyDescent="0.2">
      <c r="B268" s="105"/>
      <c r="C268" s="99"/>
      <c r="D268" s="105"/>
      <c r="E268" s="105"/>
      <c r="F268" s="105"/>
      <c r="G268" s="105"/>
      <c r="H268" s="105"/>
      <c r="I268" s="105"/>
      <c r="J268" s="105"/>
      <c r="K268" s="105"/>
      <c r="L268" s="105"/>
      <c r="M268" s="109"/>
      <c r="O268" s="160"/>
    </row>
    <row r="269" spans="2:15" s="104" customFormat="1" x14ac:dyDescent="0.2">
      <c r="B269" s="105"/>
      <c r="C269" s="99"/>
      <c r="D269" s="105"/>
      <c r="E269" s="105"/>
      <c r="F269" s="105"/>
      <c r="G269" s="105"/>
      <c r="H269" s="105"/>
      <c r="I269" s="105"/>
      <c r="J269" s="105"/>
      <c r="K269" s="105"/>
      <c r="L269" s="105"/>
      <c r="M269" s="109"/>
      <c r="O269" s="160"/>
    </row>
    <row r="270" spans="2:15" s="104" customFormat="1" x14ac:dyDescent="0.2">
      <c r="B270" s="105"/>
      <c r="C270" s="99"/>
      <c r="D270" s="105"/>
      <c r="E270" s="105"/>
      <c r="F270" s="105"/>
      <c r="G270" s="105"/>
      <c r="H270" s="105"/>
      <c r="I270" s="105"/>
      <c r="J270" s="105"/>
      <c r="K270" s="105"/>
      <c r="L270" s="105"/>
      <c r="M270" s="109"/>
      <c r="O270" s="160"/>
    </row>
    <row r="271" spans="2:15" s="104" customFormat="1" x14ac:dyDescent="0.2">
      <c r="B271" s="105"/>
      <c r="C271" s="99"/>
      <c r="D271" s="105"/>
      <c r="E271" s="105"/>
      <c r="F271" s="105"/>
      <c r="G271" s="105"/>
      <c r="H271" s="105"/>
      <c r="I271" s="105"/>
      <c r="J271" s="105"/>
      <c r="K271" s="105"/>
      <c r="L271" s="105"/>
      <c r="M271" s="109"/>
      <c r="O271" s="160"/>
    </row>
    <row r="272" spans="2:15" s="104" customFormat="1" x14ac:dyDescent="0.2">
      <c r="B272" s="105"/>
      <c r="C272" s="99"/>
      <c r="D272" s="105"/>
      <c r="E272" s="105"/>
      <c r="F272" s="105"/>
      <c r="G272" s="105"/>
      <c r="H272" s="105"/>
      <c r="I272" s="105"/>
      <c r="J272" s="105"/>
      <c r="K272" s="105"/>
      <c r="L272" s="105"/>
      <c r="M272" s="109"/>
      <c r="O272" s="160"/>
    </row>
    <row r="273" spans="2:15" s="104" customFormat="1" x14ac:dyDescent="0.2">
      <c r="B273" s="105"/>
      <c r="C273" s="99"/>
      <c r="D273" s="105"/>
      <c r="E273" s="105"/>
      <c r="F273" s="105"/>
      <c r="G273" s="105"/>
      <c r="H273" s="105"/>
      <c r="I273" s="105"/>
      <c r="J273" s="105"/>
      <c r="K273" s="105"/>
      <c r="L273" s="105"/>
      <c r="M273" s="109"/>
      <c r="O273" s="160"/>
    </row>
    <row r="274" spans="2:15" s="104" customFormat="1" x14ac:dyDescent="0.2">
      <c r="B274" s="105"/>
      <c r="C274" s="99"/>
      <c r="D274" s="105"/>
      <c r="E274" s="105"/>
      <c r="F274" s="105"/>
      <c r="G274" s="105"/>
      <c r="H274" s="105"/>
      <c r="I274" s="105"/>
      <c r="J274" s="105"/>
      <c r="K274" s="105"/>
      <c r="L274" s="105"/>
      <c r="M274" s="109"/>
      <c r="O274" s="160"/>
    </row>
    <row r="275" spans="2:15" s="104" customFormat="1" x14ac:dyDescent="0.2">
      <c r="B275" s="105"/>
      <c r="C275" s="99"/>
      <c r="D275" s="105"/>
      <c r="E275" s="105"/>
      <c r="F275" s="105"/>
      <c r="G275" s="105"/>
      <c r="H275" s="105"/>
      <c r="I275" s="105"/>
      <c r="J275" s="105"/>
      <c r="K275" s="105"/>
      <c r="L275" s="105"/>
      <c r="M275" s="109"/>
      <c r="O275" s="160"/>
    </row>
    <row r="276" spans="2:15" s="104" customFormat="1" x14ac:dyDescent="0.2">
      <c r="B276" s="105"/>
      <c r="C276" s="99"/>
      <c r="D276" s="105"/>
      <c r="E276" s="105"/>
      <c r="F276" s="105"/>
      <c r="G276" s="105"/>
      <c r="H276" s="105"/>
      <c r="I276" s="105"/>
      <c r="J276" s="105"/>
      <c r="K276" s="105"/>
      <c r="L276" s="105"/>
      <c r="M276" s="109"/>
      <c r="O276" s="160"/>
    </row>
    <row r="277" spans="2:15" s="104" customFormat="1" x14ac:dyDescent="0.2">
      <c r="B277" s="105"/>
      <c r="C277" s="99"/>
      <c r="D277" s="105"/>
      <c r="E277" s="105"/>
      <c r="F277" s="105"/>
      <c r="G277" s="105"/>
      <c r="H277" s="105"/>
      <c r="I277" s="105"/>
      <c r="J277" s="105"/>
      <c r="K277" s="105"/>
      <c r="L277" s="105"/>
      <c r="M277" s="109"/>
      <c r="O277" s="160"/>
    </row>
    <row r="278" spans="2:15" s="104" customFormat="1" x14ac:dyDescent="0.2">
      <c r="B278" s="105"/>
      <c r="C278" s="99"/>
      <c r="D278" s="105"/>
      <c r="E278" s="105"/>
      <c r="F278" s="105"/>
      <c r="G278" s="105"/>
      <c r="H278" s="105"/>
      <c r="I278" s="105"/>
      <c r="J278" s="105"/>
      <c r="K278" s="105"/>
      <c r="L278" s="105"/>
      <c r="M278" s="109"/>
      <c r="O278" s="160"/>
    </row>
    <row r="279" spans="2:15" s="104" customFormat="1" x14ac:dyDescent="0.2">
      <c r="B279" s="105"/>
      <c r="C279" s="99"/>
      <c r="D279" s="105"/>
      <c r="E279" s="105"/>
      <c r="F279" s="105"/>
      <c r="G279" s="105"/>
      <c r="H279" s="105"/>
      <c r="I279" s="105"/>
      <c r="J279" s="105"/>
      <c r="K279" s="105"/>
      <c r="L279" s="105"/>
      <c r="M279" s="109"/>
      <c r="O279" s="160"/>
    </row>
    <row r="280" spans="2:15" s="104" customFormat="1" x14ac:dyDescent="0.2">
      <c r="B280" s="105"/>
      <c r="C280" s="99"/>
      <c r="D280" s="105"/>
      <c r="E280" s="105"/>
      <c r="F280" s="105"/>
      <c r="G280" s="105"/>
      <c r="H280" s="105"/>
      <c r="I280" s="105"/>
      <c r="J280" s="105"/>
      <c r="K280" s="105"/>
      <c r="L280" s="105"/>
      <c r="M280" s="109"/>
      <c r="O280" s="160"/>
    </row>
    <row r="281" spans="2:15" s="104" customFormat="1" x14ac:dyDescent="0.2">
      <c r="B281" s="105"/>
      <c r="C281" s="99"/>
      <c r="D281" s="105"/>
      <c r="E281" s="105"/>
      <c r="F281" s="105"/>
      <c r="G281" s="105"/>
      <c r="H281" s="105"/>
      <c r="I281" s="105"/>
      <c r="J281" s="105"/>
      <c r="K281" s="105"/>
      <c r="L281" s="105"/>
      <c r="M281" s="109"/>
      <c r="O281" s="160"/>
    </row>
    <row r="282" spans="2:15" s="104" customFormat="1" x14ac:dyDescent="0.2">
      <c r="B282" s="105"/>
      <c r="C282" s="99"/>
      <c r="D282" s="105"/>
      <c r="E282" s="105"/>
      <c r="F282" s="105"/>
      <c r="G282" s="105"/>
      <c r="H282" s="105"/>
      <c r="I282" s="105"/>
      <c r="J282" s="105"/>
      <c r="K282" s="105"/>
      <c r="L282" s="105"/>
      <c r="M282" s="109"/>
      <c r="O282" s="160"/>
    </row>
    <row r="283" spans="2:15" s="104" customFormat="1" x14ac:dyDescent="0.2">
      <c r="B283" s="105"/>
      <c r="C283" s="99"/>
      <c r="D283" s="105"/>
      <c r="E283" s="105"/>
      <c r="F283" s="105"/>
      <c r="G283" s="105"/>
      <c r="H283" s="105"/>
      <c r="I283" s="105"/>
      <c r="J283" s="105"/>
      <c r="K283" s="105"/>
      <c r="L283" s="105"/>
      <c r="M283" s="109"/>
      <c r="O283" s="160"/>
    </row>
    <row r="284" spans="2:15" s="104" customFormat="1" x14ac:dyDescent="0.2">
      <c r="B284" s="105"/>
      <c r="C284" s="99"/>
      <c r="D284" s="105"/>
      <c r="E284" s="105"/>
      <c r="F284" s="105"/>
      <c r="G284" s="105"/>
      <c r="H284" s="105"/>
      <c r="I284" s="105"/>
      <c r="J284" s="105"/>
      <c r="K284" s="105"/>
      <c r="L284" s="105"/>
      <c r="M284" s="109"/>
      <c r="O284" s="160"/>
    </row>
    <row r="285" spans="2:15" s="104" customFormat="1" x14ac:dyDescent="0.2">
      <c r="B285" s="105"/>
      <c r="C285" s="99"/>
      <c r="D285" s="105"/>
      <c r="E285" s="105"/>
      <c r="F285" s="105"/>
      <c r="G285" s="105"/>
      <c r="H285" s="105"/>
      <c r="I285" s="105"/>
      <c r="J285" s="105"/>
      <c r="K285" s="105"/>
      <c r="L285" s="105"/>
      <c r="M285" s="109"/>
      <c r="O285" s="160"/>
    </row>
    <row r="286" spans="2:15" s="104" customFormat="1" x14ac:dyDescent="0.2">
      <c r="B286" s="105"/>
      <c r="C286" s="99"/>
      <c r="D286" s="105"/>
      <c r="E286" s="105"/>
      <c r="F286" s="105"/>
      <c r="G286" s="105"/>
      <c r="H286" s="105"/>
      <c r="I286" s="105"/>
      <c r="J286" s="105"/>
      <c r="K286" s="105"/>
      <c r="L286" s="105"/>
      <c r="M286" s="109"/>
      <c r="O286" s="160"/>
    </row>
    <row r="287" spans="2:15" s="104" customFormat="1" x14ac:dyDescent="0.2">
      <c r="B287" s="105"/>
      <c r="C287" s="99"/>
      <c r="D287" s="105"/>
      <c r="E287" s="105"/>
      <c r="F287" s="105"/>
      <c r="G287" s="105"/>
      <c r="H287" s="105"/>
      <c r="I287" s="105"/>
      <c r="J287" s="105"/>
      <c r="K287" s="105"/>
      <c r="L287" s="105"/>
      <c r="M287" s="109"/>
      <c r="O287" s="160"/>
    </row>
    <row r="288" spans="2:15" s="104" customFormat="1" x14ac:dyDescent="0.2">
      <c r="B288" s="105"/>
      <c r="C288" s="99"/>
      <c r="D288" s="105"/>
      <c r="E288" s="105"/>
      <c r="F288" s="105"/>
      <c r="G288" s="105"/>
      <c r="H288" s="105"/>
      <c r="I288" s="105"/>
      <c r="J288" s="105"/>
      <c r="K288" s="105"/>
      <c r="L288" s="105"/>
      <c r="M288" s="109"/>
      <c r="O288" s="160"/>
    </row>
    <row r="289" spans="2:15" s="104" customFormat="1" x14ac:dyDescent="0.2">
      <c r="B289" s="105"/>
      <c r="C289" s="99"/>
      <c r="D289" s="105"/>
      <c r="E289" s="105"/>
      <c r="F289" s="105"/>
      <c r="G289" s="105"/>
      <c r="H289" s="105"/>
      <c r="I289" s="105"/>
      <c r="J289" s="105"/>
      <c r="K289" s="105"/>
      <c r="L289" s="105"/>
      <c r="M289" s="109"/>
      <c r="O289" s="160"/>
    </row>
    <row r="290" spans="2:15" s="104" customFormat="1" x14ac:dyDescent="0.2">
      <c r="B290" s="105"/>
      <c r="C290" s="99"/>
      <c r="D290" s="105"/>
      <c r="E290" s="105"/>
      <c r="F290" s="105"/>
      <c r="G290" s="105"/>
      <c r="H290" s="105"/>
      <c r="I290" s="105"/>
      <c r="J290" s="105"/>
      <c r="K290" s="105"/>
      <c r="L290" s="105"/>
      <c r="M290" s="109"/>
      <c r="O290" s="160"/>
    </row>
    <row r="291" spans="2:15" s="104" customFormat="1" x14ac:dyDescent="0.2">
      <c r="B291" s="105"/>
      <c r="C291" s="99"/>
      <c r="D291" s="105"/>
      <c r="E291" s="105"/>
      <c r="F291" s="105"/>
      <c r="G291" s="105"/>
      <c r="H291" s="105"/>
      <c r="I291" s="105"/>
      <c r="J291" s="105"/>
      <c r="K291" s="105"/>
      <c r="L291" s="105"/>
      <c r="M291" s="109"/>
      <c r="O291" s="160"/>
    </row>
    <row r="292" spans="2:15" s="104" customFormat="1" x14ac:dyDescent="0.2">
      <c r="B292" s="105"/>
      <c r="C292" s="99"/>
      <c r="D292" s="105"/>
      <c r="E292" s="105"/>
      <c r="F292" s="105"/>
      <c r="G292" s="105"/>
      <c r="H292" s="105"/>
      <c r="I292" s="105"/>
      <c r="J292" s="105"/>
      <c r="K292" s="105"/>
      <c r="L292" s="105"/>
      <c r="M292" s="109"/>
      <c r="O292" s="160"/>
    </row>
    <row r="293" spans="2:15" s="104" customFormat="1" x14ac:dyDescent="0.2">
      <c r="B293" s="105"/>
      <c r="C293" s="99"/>
      <c r="D293" s="105"/>
      <c r="E293" s="105"/>
      <c r="F293" s="105"/>
      <c r="G293" s="105"/>
      <c r="H293" s="105"/>
      <c r="I293" s="105"/>
      <c r="J293" s="105"/>
      <c r="K293" s="105"/>
      <c r="L293" s="105"/>
      <c r="M293" s="109"/>
      <c r="O293" s="160"/>
    </row>
    <row r="294" spans="2:15" s="104" customFormat="1" x14ac:dyDescent="0.2">
      <c r="B294" s="105"/>
      <c r="C294" s="99"/>
      <c r="D294" s="105"/>
      <c r="E294" s="105"/>
      <c r="F294" s="105"/>
      <c r="G294" s="105"/>
      <c r="H294" s="105"/>
      <c r="I294" s="105"/>
      <c r="J294" s="105"/>
      <c r="K294" s="105"/>
      <c r="L294" s="105"/>
      <c r="M294" s="109"/>
      <c r="O294" s="160"/>
    </row>
    <row r="295" spans="2:15" s="104" customFormat="1" x14ac:dyDescent="0.2">
      <c r="B295" s="105"/>
      <c r="C295" s="99"/>
      <c r="D295" s="105"/>
      <c r="E295" s="105"/>
      <c r="F295" s="105"/>
      <c r="G295" s="105"/>
      <c r="H295" s="105"/>
      <c r="I295" s="105"/>
      <c r="J295" s="105"/>
      <c r="K295" s="105"/>
      <c r="L295" s="105"/>
      <c r="M295" s="109"/>
      <c r="O295" s="160"/>
    </row>
    <row r="296" spans="2:15" s="104" customFormat="1" x14ac:dyDescent="0.2">
      <c r="B296" s="105"/>
      <c r="C296" s="99"/>
      <c r="D296" s="105"/>
      <c r="E296" s="105"/>
      <c r="F296" s="105"/>
      <c r="G296" s="105"/>
      <c r="H296" s="105"/>
      <c r="I296" s="105"/>
      <c r="J296" s="105"/>
      <c r="K296" s="105"/>
      <c r="L296" s="105"/>
      <c r="M296" s="109"/>
      <c r="O296" s="160"/>
    </row>
    <row r="297" spans="2:15" s="104" customFormat="1" x14ac:dyDescent="0.2">
      <c r="B297" s="105"/>
      <c r="C297" s="99"/>
      <c r="D297" s="105"/>
      <c r="E297" s="105"/>
      <c r="F297" s="105"/>
      <c r="G297" s="105"/>
      <c r="H297" s="105"/>
      <c r="I297" s="105"/>
      <c r="J297" s="105"/>
      <c r="K297" s="105"/>
      <c r="L297" s="105"/>
      <c r="M297" s="109"/>
      <c r="O297" s="160"/>
    </row>
    <row r="298" spans="2:15" s="104" customFormat="1" x14ac:dyDescent="0.2">
      <c r="B298" s="105"/>
      <c r="C298" s="99"/>
      <c r="D298" s="105"/>
      <c r="E298" s="105"/>
      <c r="F298" s="105"/>
      <c r="G298" s="105"/>
      <c r="H298" s="105"/>
      <c r="I298" s="105"/>
      <c r="J298" s="105"/>
      <c r="K298" s="105"/>
      <c r="L298" s="105"/>
      <c r="M298" s="109"/>
      <c r="O298" s="160"/>
    </row>
    <row r="299" spans="2:15" s="104" customFormat="1" x14ac:dyDescent="0.2">
      <c r="B299" s="105"/>
      <c r="C299" s="99"/>
      <c r="D299" s="105"/>
      <c r="E299" s="105"/>
      <c r="F299" s="105"/>
      <c r="G299" s="105"/>
      <c r="H299" s="105"/>
      <c r="I299" s="105"/>
      <c r="J299" s="105"/>
      <c r="K299" s="105"/>
      <c r="L299" s="105"/>
      <c r="M299" s="109"/>
      <c r="O299" s="160"/>
    </row>
    <row r="300" spans="2:15" s="104" customFormat="1" x14ac:dyDescent="0.2">
      <c r="B300" s="105"/>
      <c r="C300" s="99"/>
      <c r="D300" s="105"/>
      <c r="E300" s="105"/>
      <c r="F300" s="105"/>
      <c r="G300" s="105"/>
      <c r="H300" s="105"/>
      <c r="I300" s="105"/>
      <c r="J300" s="105"/>
      <c r="K300" s="105"/>
      <c r="L300" s="105"/>
      <c r="M300" s="109"/>
      <c r="O300" s="160"/>
    </row>
    <row r="301" spans="2:15" s="104" customFormat="1" x14ac:dyDescent="0.2">
      <c r="B301" s="105"/>
      <c r="C301" s="99"/>
      <c r="D301" s="105"/>
      <c r="E301" s="105"/>
      <c r="F301" s="105"/>
      <c r="G301" s="105"/>
      <c r="H301" s="105"/>
      <c r="I301" s="105"/>
      <c r="J301" s="105"/>
      <c r="K301" s="105"/>
      <c r="L301" s="105"/>
      <c r="M301" s="109"/>
      <c r="O301" s="160"/>
    </row>
    <row r="302" spans="2:15" s="104" customFormat="1" x14ac:dyDescent="0.2">
      <c r="B302" s="105"/>
      <c r="C302" s="99"/>
      <c r="D302" s="105"/>
      <c r="E302" s="105"/>
      <c r="F302" s="105"/>
      <c r="G302" s="105"/>
      <c r="H302" s="105"/>
      <c r="I302" s="105"/>
      <c r="J302" s="105"/>
      <c r="K302" s="105"/>
      <c r="L302" s="105"/>
      <c r="M302" s="109"/>
      <c r="O302" s="160"/>
    </row>
    <row r="303" spans="2:15" s="104" customFormat="1" x14ac:dyDescent="0.2">
      <c r="B303" s="105"/>
      <c r="C303" s="99"/>
      <c r="D303" s="105"/>
      <c r="E303" s="105"/>
      <c r="F303" s="105"/>
      <c r="G303" s="105"/>
      <c r="H303" s="105"/>
      <c r="I303" s="105"/>
      <c r="J303" s="105"/>
      <c r="K303" s="105"/>
      <c r="L303" s="105"/>
      <c r="M303" s="109"/>
      <c r="O303" s="160"/>
    </row>
    <row r="304" spans="2:15" s="104" customFormat="1" x14ac:dyDescent="0.2">
      <c r="B304" s="105"/>
      <c r="C304" s="99"/>
      <c r="D304" s="105"/>
      <c r="E304" s="105"/>
      <c r="F304" s="105"/>
      <c r="G304" s="105"/>
      <c r="H304" s="105"/>
      <c r="I304" s="105"/>
      <c r="J304" s="105"/>
      <c r="K304" s="105"/>
      <c r="L304" s="105"/>
      <c r="M304" s="109"/>
      <c r="O304" s="160"/>
    </row>
    <row r="305" spans="2:15" s="104" customFormat="1" x14ac:dyDescent="0.2">
      <c r="B305" s="105"/>
      <c r="C305" s="99"/>
      <c r="D305" s="105"/>
      <c r="E305" s="105"/>
      <c r="F305" s="105"/>
      <c r="G305" s="105"/>
      <c r="H305" s="105"/>
      <c r="I305" s="105"/>
      <c r="J305" s="105"/>
      <c r="K305" s="105"/>
      <c r="L305" s="105"/>
      <c r="M305" s="109"/>
      <c r="O305" s="160"/>
    </row>
    <row r="306" spans="2:15" s="104" customFormat="1" x14ac:dyDescent="0.2">
      <c r="B306" s="105"/>
      <c r="C306" s="99"/>
      <c r="D306" s="105"/>
      <c r="E306" s="105"/>
      <c r="F306" s="105"/>
      <c r="G306" s="105"/>
      <c r="H306" s="105"/>
      <c r="I306" s="105"/>
      <c r="J306" s="105"/>
      <c r="K306" s="105"/>
      <c r="L306" s="105"/>
      <c r="M306" s="109"/>
      <c r="O306" s="160"/>
    </row>
    <row r="307" spans="2:15" s="104" customFormat="1" x14ac:dyDescent="0.2">
      <c r="B307" s="105"/>
      <c r="C307" s="99"/>
      <c r="D307" s="105"/>
      <c r="E307" s="105"/>
      <c r="F307" s="105"/>
      <c r="G307" s="105"/>
      <c r="H307" s="105"/>
      <c r="I307" s="105"/>
      <c r="J307" s="105"/>
      <c r="K307" s="105"/>
      <c r="L307" s="105"/>
      <c r="M307" s="109"/>
      <c r="O307" s="160"/>
    </row>
    <row r="308" spans="2:15" s="104" customFormat="1" x14ac:dyDescent="0.2">
      <c r="B308" s="105"/>
      <c r="C308" s="99"/>
      <c r="D308" s="105"/>
      <c r="E308" s="105"/>
      <c r="F308" s="105"/>
      <c r="G308" s="105"/>
      <c r="H308" s="105"/>
      <c r="I308" s="105"/>
      <c r="J308" s="105"/>
      <c r="K308" s="105"/>
      <c r="L308" s="105"/>
      <c r="M308" s="109"/>
      <c r="O308" s="160"/>
    </row>
    <row r="309" spans="2:15" s="104" customFormat="1" x14ac:dyDescent="0.2">
      <c r="B309" s="105"/>
      <c r="C309" s="99"/>
      <c r="D309" s="105"/>
      <c r="E309" s="105"/>
      <c r="F309" s="105"/>
      <c r="G309" s="105"/>
      <c r="H309" s="105"/>
      <c r="I309" s="105"/>
      <c r="J309" s="105"/>
      <c r="K309" s="105"/>
      <c r="L309" s="105"/>
      <c r="M309" s="109"/>
      <c r="O309" s="160"/>
    </row>
    <row r="310" spans="2:15" s="104" customFormat="1" x14ac:dyDescent="0.2">
      <c r="B310" s="105"/>
      <c r="C310" s="99"/>
      <c r="D310" s="105"/>
      <c r="E310" s="105"/>
      <c r="F310" s="105"/>
      <c r="G310" s="105"/>
      <c r="H310" s="105"/>
      <c r="I310" s="105"/>
      <c r="J310" s="105"/>
      <c r="K310" s="105"/>
      <c r="L310" s="105"/>
      <c r="M310" s="109"/>
      <c r="O310" s="160"/>
    </row>
    <row r="311" spans="2:15" s="104" customFormat="1" x14ac:dyDescent="0.2">
      <c r="B311" s="105"/>
      <c r="C311" s="99"/>
      <c r="D311" s="105"/>
      <c r="E311" s="105"/>
      <c r="F311" s="105"/>
      <c r="G311" s="105"/>
      <c r="H311" s="105"/>
      <c r="I311" s="105"/>
      <c r="J311" s="105"/>
      <c r="K311" s="105"/>
      <c r="L311" s="105"/>
      <c r="M311" s="109"/>
      <c r="O311" s="160"/>
    </row>
    <row r="312" spans="2:15" s="104" customFormat="1" x14ac:dyDescent="0.2">
      <c r="B312" s="105"/>
      <c r="C312" s="99"/>
      <c r="D312" s="105"/>
      <c r="E312" s="105"/>
      <c r="F312" s="105"/>
      <c r="G312" s="105"/>
      <c r="H312" s="105"/>
      <c r="I312" s="105"/>
      <c r="J312" s="105"/>
      <c r="K312" s="105"/>
      <c r="L312" s="105"/>
      <c r="M312" s="109"/>
      <c r="O312" s="160"/>
    </row>
    <row r="313" spans="2:15" s="104" customFormat="1" x14ac:dyDescent="0.2">
      <c r="B313" s="105"/>
      <c r="C313" s="99"/>
      <c r="D313" s="105"/>
      <c r="E313" s="105"/>
      <c r="F313" s="105"/>
      <c r="G313" s="105"/>
      <c r="H313" s="105"/>
      <c r="I313" s="105"/>
      <c r="J313" s="105"/>
      <c r="K313" s="105"/>
      <c r="L313" s="105"/>
      <c r="M313" s="109"/>
      <c r="O313" s="160"/>
    </row>
    <row r="314" spans="2:15" s="104" customFormat="1" x14ac:dyDescent="0.2">
      <c r="B314" s="105"/>
      <c r="C314" s="99"/>
      <c r="D314" s="105"/>
      <c r="E314" s="105"/>
      <c r="F314" s="105"/>
      <c r="G314" s="105"/>
      <c r="H314" s="105"/>
      <c r="I314" s="105"/>
      <c r="J314" s="105"/>
      <c r="K314" s="105"/>
      <c r="L314" s="105"/>
      <c r="M314" s="109"/>
      <c r="O314" s="160"/>
    </row>
    <row r="315" spans="2:15" s="104" customFormat="1" x14ac:dyDescent="0.2">
      <c r="B315" s="105"/>
      <c r="C315" s="99"/>
      <c r="D315" s="105"/>
      <c r="E315" s="105"/>
      <c r="F315" s="105"/>
      <c r="G315" s="105"/>
      <c r="H315" s="105"/>
      <c r="I315" s="105"/>
      <c r="J315" s="105"/>
      <c r="K315" s="105"/>
      <c r="L315" s="105"/>
      <c r="M315" s="109"/>
      <c r="O315" s="160"/>
    </row>
    <row r="316" spans="2:15" s="104" customFormat="1" x14ac:dyDescent="0.2">
      <c r="B316" s="105"/>
      <c r="C316" s="99"/>
      <c r="D316" s="105"/>
      <c r="E316" s="105"/>
      <c r="F316" s="105"/>
      <c r="G316" s="105"/>
      <c r="H316" s="105"/>
      <c r="I316" s="105"/>
      <c r="J316" s="105"/>
      <c r="K316" s="105"/>
      <c r="L316" s="105"/>
      <c r="M316" s="109"/>
      <c r="O316" s="160"/>
    </row>
    <row r="317" spans="2:15" s="104" customFormat="1" x14ac:dyDescent="0.2">
      <c r="B317" s="105"/>
      <c r="C317" s="99"/>
      <c r="D317" s="105"/>
      <c r="E317" s="105"/>
      <c r="F317" s="105"/>
      <c r="G317" s="105"/>
      <c r="H317" s="105"/>
      <c r="I317" s="105"/>
      <c r="J317" s="105"/>
      <c r="K317" s="105"/>
      <c r="L317" s="105"/>
      <c r="M317" s="109"/>
      <c r="O317" s="160"/>
    </row>
    <row r="318" spans="2:15" s="104" customFormat="1" x14ac:dyDescent="0.2">
      <c r="B318" s="105"/>
      <c r="C318" s="99"/>
      <c r="D318" s="105"/>
      <c r="E318" s="105"/>
      <c r="F318" s="105"/>
      <c r="G318" s="105"/>
      <c r="H318" s="105"/>
      <c r="I318" s="105"/>
      <c r="J318" s="105"/>
      <c r="K318" s="105"/>
      <c r="L318" s="105"/>
      <c r="M318" s="109"/>
      <c r="O318" s="160"/>
    </row>
    <row r="319" spans="2:15" s="104" customFormat="1" x14ac:dyDescent="0.2">
      <c r="B319" s="105"/>
      <c r="C319" s="99"/>
      <c r="D319" s="105"/>
      <c r="E319" s="105"/>
      <c r="F319" s="105"/>
      <c r="G319" s="105"/>
      <c r="H319" s="105"/>
      <c r="I319" s="105"/>
      <c r="J319" s="105"/>
      <c r="K319" s="105"/>
      <c r="L319" s="105"/>
      <c r="M319" s="109"/>
      <c r="O319" s="160"/>
    </row>
    <row r="320" spans="2:15" s="104" customFormat="1" x14ac:dyDescent="0.2">
      <c r="B320" s="105"/>
      <c r="C320" s="99"/>
      <c r="D320" s="105"/>
      <c r="E320" s="105"/>
      <c r="F320" s="105"/>
      <c r="G320" s="105"/>
      <c r="H320" s="105"/>
      <c r="I320" s="105"/>
      <c r="J320" s="105"/>
      <c r="K320" s="105"/>
      <c r="L320" s="105"/>
      <c r="M320" s="109"/>
      <c r="O320" s="160"/>
    </row>
    <row r="321" spans="2:15" s="104" customFormat="1" x14ac:dyDescent="0.2">
      <c r="B321" s="105"/>
      <c r="C321" s="99"/>
      <c r="D321" s="105"/>
      <c r="E321" s="105"/>
      <c r="F321" s="105"/>
      <c r="G321" s="105"/>
      <c r="H321" s="105"/>
      <c r="I321" s="105"/>
      <c r="J321" s="105"/>
      <c r="K321" s="105"/>
      <c r="L321" s="105"/>
      <c r="M321" s="109"/>
      <c r="O321" s="160"/>
    </row>
    <row r="322" spans="2:15" s="104" customFormat="1" x14ac:dyDescent="0.2">
      <c r="B322" s="105"/>
      <c r="C322" s="99"/>
      <c r="D322" s="105"/>
      <c r="E322" s="105"/>
      <c r="F322" s="105"/>
      <c r="G322" s="105"/>
      <c r="H322" s="105"/>
      <c r="I322" s="105"/>
      <c r="J322" s="105"/>
      <c r="K322" s="105"/>
      <c r="L322" s="105"/>
      <c r="M322" s="109"/>
      <c r="O322" s="160"/>
    </row>
    <row r="323" spans="2:15" s="104" customFormat="1" x14ac:dyDescent="0.2">
      <c r="B323" s="105"/>
      <c r="C323" s="99"/>
      <c r="D323" s="105"/>
      <c r="E323" s="105"/>
      <c r="F323" s="105"/>
      <c r="G323" s="105"/>
      <c r="H323" s="105"/>
      <c r="I323" s="105"/>
      <c r="J323" s="105"/>
      <c r="K323" s="105"/>
      <c r="L323" s="105"/>
      <c r="M323" s="109"/>
      <c r="O323" s="160"/>
    </row>
    <row r="324" spans="2:15" s="104" customFormat="1" x14ac:dyDescent="0.2">
      <c r="B324" s="105"/>
      <c r="C324" s="99"/>
      <c r="D324" s="105"/>
      <c r="E324" s="105"/>
      <c r="F324" s="105"/>
      <c r="G324" s="105"/>
      <c r="H324" s="105"/>
      <c r="I324" s="105"/>
      <c r="J324" s="105"/>
      <c r="K324" s="105"/>
      <c r="L324" s="105"/>
      <c r="M324" s="109"/>
      <c r="O324" s="160"/>
    </row>
    <row r="325" spans="2:15" s="104" customFormat="1" x14ac:dyDescent="0.2">
      <c r="B325" s="105"/>
      <c r="C325" s="99"/>
      <c r="D325" s="105"/>
      <c r="E325" s="105"/>
      <c r="F325" s="105"/>
      <c r="G325" s="105"/>
      <c r="H325" s="105"/>
      <c r="I325" s="105"/>
      <c r="J325" s="105"/>
      <c r="K325" s="105"/>
      <c r="L325" s="105"/>
      <c r="M325" s="109"/>
      <c r="O325" s="160"/>
    </row>
    <row r="326" spans="2:15" s="104" customFormat="1" x14ac:dyDescent="0.2">
      <c r="B326" s="105"/>
      <c r="C326" s="99"/>
      <c r="D326" s="105"/>
      <c r="E326" s="105"/>
      <c r="F326" s="105"/>
      <c r="G326" s="105"/>
      <c r="H326" s="105"/>
      <c r="I326" s="105"/>
      <c r="J326" s="105"/>
      <c r="K326" s="105"/>
      <c r="L326" s="105"/>
      <c r="M326" s="109"/>
      <c r="O326" s="160"/>
    </row>
    <row r="327" spans="2:15" s="104" customFormat="1" x14ac:dyDescent="0.2">
      <c r="B327" s="105"/>
      <c r="C327" s="99"/>
      <c r="D327" s="105"/>
      <c r="E327" s="105"/>
      <c r="F327" s="105"/>
      <c r="G327" s="105"/>
      <c r="H327" s="105"/>
      <c r="I327" s="105"/>
      <c r="J327" s="105"/>
      <c r="K327" s="105"/>
      <c r="L327" s="105"/>
      <c r="M327" s="109"/>
      <c r="O327" s="160"/>
    </row>
    <row r="328" spans="2:15" s="104" customFormat="1" x14ac:dyDescent="0.2">
      <c r="B328" s="105"/>
      <c r="C328" s="99"/>
      <c r="D328" s="105"/>
      <c r="E328" s="105"/>
      <c r="F328" s="105"/>
      <c r="G328" s="105"/>
      <c r="H328" s="105"/>
      <c r="I328" s="105"/>
      <c r="J328" s="105"/>
      <c r="K328" s="105"/>
      <c r="L328" s="105"/>
      <c r="M328" s="109"/>
      <c r="O328" s="160"/>
    </row>
    <row r="329" spans="2:15" s="104" customFormat="1" x14ac:dyDescent="0.2">
      <c r="B329" s="105"/>
      <c r="C329" s="99"/>
      <c r="D329" s="105"/>
      <c r="E329" s="105"/>
      <c r="F329" s="105"/>
      <c r="G329" s="105"/>
      <c r="H329" s="105"/>
      <c r="I329" s="105"/>
      <c r="J329" s="105"/>
      <c r="K329" s="105"/>
      <c r="L329" s="105"/>
      <c r="M329" s="109"/>
      <c r="O329" s="160"/>
    </row>
    <row r="330" spans="2:15" s="104" customFormat="1" x14ac:dyDescent="0.2">
      <c r="B330" s="105"/>
      <c r="C330" s="99"/>
      <c r="D330" s="105"/>
      <c r="E330" s="105"/>
      <c r="F330" s="105"/>
      <c r="G330" s="105"/>
      <c r="H330" s="105"/>
      <c r="I330" s="105"/>
      <c r="J330" s="105"/>
      <c r="K330" s="105"/>
      <c r="L330" s="105"/>
      <c r="M330" s="109"/>
      <c r="O330" s="160"/>
    </row>
    <row r="331" spans="2:15" s="104" customFormat="1" x14ac:dyDescent="0.2">
      <c r="B331" s="105"/>
      <c r="C331" s="99"/>
      <c r="D331" s="105"/>
      <c r="E331" s="105"/>
      <c r="F331" s="105"/>
      <c r="G331" s="105"/>
      <c r="H331" s="105"/>
      <c r="I331" s="105"/>
      <c r="J331" s="105"/>
      <c r="K331" s="105"/>
      <c r="L331" s="105"/>
      <c r="M331" s="109"/>
      <c r="O331" s="160"/>
    </row>
  </sheetData>
  <autoFilter ref="M8:M228">
    <filterColumn colId="0">
      <filters>
        <filter val="1"/>
      </filters>
    </filterColumn>
  </autoFilter>
  <mergeCells count="19">
    <mergeCell ref="E17:G17"/>
    <mergeCell ref="C5:C7"/>
    <mergeCell ref="D5:D7"/>
    <mergeCell ref="E5:G7"/>
    <mergeCell ref="H6:H7"/>
    <mergeCell ref="E10:G10"/>
    <mergeCell ref="E11:G11"/>
    <mergeCell ref="E12:G12"/>
    <mergeCell ref="E13:G13"/>
    <mergeCell ref="E14:G14"/>
    <mergeCell ref="E15:G15"/>
    <mergeCell ref="E16:G16"/>
    <mergeCell ref="E24:G24"/>
    <mergeCell ref="E18:G18"/>
    <mergeCell ref="E19:G19"/>
    <mergeCell ref="E20:G20"/>
    <mergeCell ref="E21:G21"/>
    <mergeCell ref="E22:G22"/>
    <mergeCell ref="E23:G23"/>
  </mergeCells>
  <conditionalFormatting sqref="C12">
    <cfRule type="cellIs" dxfId="35" priority="14" operator="equal">
      <formula>C11</formula>
    </cfRule>
  </conditionalFormatting>
  <conditionalFormatting sqref="C14">
    <cfRule type="cellIs" dxfId="34" priority="13" operator="equal">
      <formula>C13</formula>
    </cfRule>
  </conditionalFormatting>
  <conditionalFormatting sqref="C11">
    <cfRule type="cellIs" dxfId="33" priority="12" operator="equal">
      <formula>C10</formula>
    </cfRule>
  </conditionalFormatting>
  <conditionalFormatting sqref="C13">
    <cfRule type="cellIs" dxfId="32" priority="11" operator="equal">
      <formula>C12</formula>
    </cfRule>
  </conditionalFormatting>
  <conditionalFormatting sqref="C15">
    <cfRule type="cellIs" dxfId="31" priority="10" operator="equal">
      <formula>C14</formula>
    </cfRule>
  </conditionalFormatting>
  <conditionalFormatting sqref="C16">
    <cfRule type="cellIs" dxfId="30" priority="9" operator="equal">
      <formula>C15</formula>
    </cfRule>
  </conditionalFormatting>
  <conditionalFormatting sqref="C17">
    <cfRule type="cellIs" dxfId="29" priority="8" operator="equal">
      <formula>C16</formula>
    </cfRule>
  </conditionalFormatting>
  <conditionalFormatting sqref="C18">
    <cfRule type="cellIs" dxfId="28" priority="7" operator="equal">
      <formula>C17</formula>
    </cfRule>
  </conditionalFormatting>
  <conditionalFormatting sqref="C19">
    <cfRule type="cellIs" dxfId="27" priority="6" operator="equal">
      <formula>C18</formula>
    </cfRule>
  </conditionalFormatting>
  <conditionalFormatting sqref="C20">
    <cfRule type="cellIs" dxfId="26" priority="5" operator="equal">
      <formula>C19</formula>
    </cfRule>
  </conditionalFormatting>
  <conditionalFormatting sqref="C21">
    <cfRule type="cellIs" dxfId="25" priority="4" operator="equal">
      <formula>C20</formula>
    </cfRule>
  </conditionalFormatting>
  <conditionalFormatting sqref="C22">
    <cfRule type="cellIs" dxfId="24" priority="3" operator="equal">
      <formula>C21</formula>
    </cfRule>
  </conditionalFormatting>
  <conditionalFormatting sqref="C23">
    <cfRule type="cellIs" dxfId="23" priority="2" operator="equal">
      <formula>C22</formula>
    </cfRule>
  </conditionalFormatting>
  <conditionalFormatting sqref="C24">
    <cfRule type="cellIs" dxfId="22" priority="1" operator="equal">
      <formula>C23</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filterMode="1">
    <tabColor rgb="FF00FF00"/>
  </sheetPr>
  <dimension ref="A1:S367"/>
  <sheetViews>
    <sheetView showGridLines="0" view="pageBreakPreview" zoomScale="85" zoomScaleNormal="100" zoomScaleSheetLayoutView="85" workbookViewId="0">
      <selection activeCell="I11" sqref="I11"/>
    </sheetView>
  </sheetViews>
  <sheetFormatPr defaultColWidth="9.28515625" defaultRowHeight="12.75" x14ac:dyDescent="0.2"/>
  <cols>
    <col min="1" max="1" width="9.28515625" style="104"/>
    <col min="2" max="2" width="2.7109375" style="105" customWidth="1"/>
    <col min="3" max="3" width="22.7109375" style="99" customWidth="1"/>
    <col min="4" max="4" width="32.7109375" style="105" customWidth="1"/>
    <col min="5" max="5" width="30.7109375" style="105" customWidth="1"/>
    <col min="6" max="7" width="32.7109375" style="105" customWidth="1"/>
    <col min="8" max="10" width="12.7109375" style="105" customWidth="1"/>
    <col min="11" max="11" width="2.7109375" style="105" customWidth="1"/>
    <col min="12" max="12" width="9.28515625" style="105"/>
    <col min="13" max="13" width="9.28515625" style="109" hidden="1" customWidth="1"/>
    <col min="14" max="14" width="9.28515625" style="105" hidden="1" customWidth="1"/>
    <col min="15" max="15" width="95.7109375" style="148" hidden="1" customWidth="1"/>
    <col min="16" max="19" width="9.28515625" style="105" hidden="1" customWidth="1"/>
    <col min="20" max="16384" width="9.28515625" style="105"/>
  </cols>
  <sheetData>
    <row r="1" spans="1:19" s="92" customFormat="1" ht="15.75" x14ac:dyDescent="0.25">
      <c r="A1" s="91"/>
      <c r="C1" s="93" t="s">
        <v>91</v>
      </c>
      <c r="D1" s="93"/>
      <c r="E1" s="93"/>
      <c r="F1" s="93"/>
      <c r="G1" s="93"/>
      <c r="H1" s="93"/>
      <c r="I1" s="93"/>
      <c r="J1" s="93"/>
      <c r="M1" s="97"/>
      <c r="O1" s="146"/>
    </row>
    <row r="2" spans="1:19" s="92" customFormat="1" ht="15.75" x14ac:dyDescent="0.25">
      <c r="A2" s="91"/>
      <c r="M2" s="97"/>
      <c r="O2" s="146"/>
    </row>
    <row r="3" spans="1:19" s="92" customFormat="1" ht="15.75" x14ac:dyDescent="0.25">
      <c r="A3" s="91"/>
      <c r="C3" s="93" t="s">
        <v>92</v>
      </c>
      <c r="D3" s="93"/>
      <c r="E3" s="93"/>
      <c r="F3" s="93"/>
      <c r="G3" s="93"/>
      <c r="H3" s="93"/>
      <c r="I3" s="93"/>
      <c r="J3" s="93"/>
      <c r="M3" s="97"/>
      <c r="O3" s="146"/>
    </row>
    <row r="4" spans="1:19" s="92" customFormat="1" ht="15.75" x14ac:dyDescent="0.25">
      <c r="A4" s="91"/>
      <c r="M4" s="97"/>
      <c r="O4" s="146"/>
    </row>
    <row r="5" spans="1:19" s="99" customFormat="1" x14ac:dyDescent="0.2">
      <c r="A5" s="98"/>
      <c r="C5" s="196" t="s">
        <v>62</v>
      </c>
      <c r="D5" s="199" t="s">
        <v>63</v>
      </c>
      <c r="E5" s="196" t="s">
        <v>64</v>
      </c>
      <c r="F5" s="223"/>
      <c r="G5" s="208"/>
      <c r="H5" s="100" t="s">
        <v>3</v>
      </c>
      <c r="I5" s="101" t="s">
        <v>4</v>
      </c>
      <c r="J5" s="102"/>
      <c r="M5" s="103"/>
      <c r="O5" s="147"/>
    </row>
    <row r="6" spans="1:19" s="99" customFormat="1" x14ac:dyDescent="0.2">
      <c r="A6" s="98"/>
      <c r="C6" s="197"/>
      <c r="D6" s="200"/>
      <c r="E6" s="197"/>
      <c r="F6" s="224"/>
      <c r="G6" s="209"/>
      <c r="H6" s="174" t="str">
        <f>LEFT([1]Settings!$AB$2,4)+1 &amp; "/" &amp; RIGHT([1]Settings!$AB$2,2)+1</f>
        <v>2021/22</v>
      </c>
      <c r="I6" s="7" t="s">
        <v>5</v>
      </c>
      <c r="J6" s="7"/>
      <c r="M6" s="103"/>
      <c r="O6" s="147"/>
    </row>
    <row r="7" spans="1:19" s="99" customFormat="1" x14ac:dyDescent="0.2">
      <c r="A7" s="98"/>
      <c r="C7" s="198"/>
      <c r="D7" s="201"/>
      <c r="E7" s="198"/>
      <c r="F7" s="225"/>
      <c r="G7" s="210"/>
      <c r="H7" s="176"/>
      <c r="I7" s="8" t="str">
        <f>LEFT([1]Settings!$AB$2,4)+2 &amp; "/" &amp; RIGHT([1]Settings!$AB$2,2)+2</f>
        <v>2022/23</v>
      </c>
      <c r="J7" s="8" t="str">
        <f>LEFT([1]Settings!$AB$2,4)+3 &amp; "/" &amp; RIGHT([1]Settings!$AB$2,2)+3</f>
        <v>2023/24</v>
      </c>
      <c r="M7" s="103"/>
      <c r="O7" s="147"/>
    </row>
    <row r="8" spans="1:19" x14ac:dyDescent="0.2">
      <c r="C8" s="122"/>
      <c r="D8" s="123"/>
      <c r="E8" s="123"/>
      <c r="F8" s="123"/>
      <c r="G8" s="123"/>
      <c r="H8" s="124" t="s">
        <v>6</v>
      </c>
      <c r="I8" s="124" t="s">
        <v>6</v>
      </c>
      <c r="J8" s="125" t="s">
        <v>6</v>
      </c>
      <c r="M8" s="109" t="s">
        <v>33</v>
      </c>
    </row>
    <row r="9" spans="1:19" hidden="1" x14ac:dyDescent="0.2">
      <c r="C9" s="122"/>
      <c r="D9" s="126"/>
      <c r="E9" s="126"/>
      <c r="F9" s="126"/>
      <c r="G9" s="126"/>
      <c r="H9" s="127"/>
      <c r="I9" s="108"/>
      <c r="J9" s="128"/>
      <c r="M9" s="109">
        <v>0</v>
      </c>
    </row>
    <row r="10" spans="1:19" ht="32.1" customHeight="1" x14ac:dyDescent="0.2">
      <c r="A10" s="104">
        <v>1</v>
      </c>
      <c r="C10" s="129" t="s">
        <v>718</v>
      </c>
      <c r="D10" s="130" t="s">
        <v>757</v>
      </c>
      <c r="E10" s="219" t="s">
        <v>720</v>
      </c>
      <c r="F10" s="220" t="s">
        <v>109</v>
      </c>
      <c r="G10" s="221" t="s">
        <v>109</v>
      </c>
      <c r="H10" s="132">
        <v>135302</v>
      </c>
      <c r="I10" s="132">
        <v>140331</v>
      </c>
      <c r="J10" s="132">
        <v>146516</v>
      </c>
      <c r="M10" s="109">
        <f t="shared" ref="M10:M24" si="0">IF(LEN(D10)&gt;2,1,0)</f>
        <v>1</v>
      </c>
      <c r="N10" s="105" t="str">
        <f t="array" ref="N10">IFERROR(INDEX([1]Settings!$AE$4:$BF$200,MATCH(1,([1]Settings!$AT$4:$AT$200=$C$9)*([1]Settings!$AR$4:$AR$200=$A10),0),1),"")</f>
        <v>Municipal Systems Improvement Grant</v>
      </c>
      <c r="O10" s="131" t="str">
        <f>E10</f>
        <v>To assist municipalities to perform their functions and stabilise institutional and governance systems as required in the Municipal Systems Act and related local government legislation.</v>
      </c>
      <c r="Q10" s="109">
        <v>1</v>
      </c>
      <c r="R10" s="109" t="str">
        <f>IFERROR(LOWER(RIGHT(LEFT(ADDRESS(1,Q10),2))),"")</f>
        <v>a</v>
      </c>
      <c r="S10" s="109">
        <f t="shared" ref="S10:S24" si="1">IF(Q10&gt;1,1,IF(Q11&gt;1,1,0))</f>
        <v>0</v>
      </c>
    </row>
    <row r="11" spans="1:19" ht="45" customHeight="1" x14ac:dyDescent="0.2">
      <c r="A11" s="104">
        <v>2</v>
      </c>
      <c r="C11" s="129" t="s">
        <v>736</v>
      </c>
      <c r="D11" s="130" t="s">
        <v>758</v>
      </c>
      <c r="E11" s="219" t="s">
        <v>759</v>
      </c>
      <c r="F11" s="220" t="s">
        <v>109</v>
      </c>
      <c r="G11" s="221" t="s">
        <v>109</v>
      </c>
      <c r="H11" s="132">
        <v>2824257</v>
      </c>
      <c r="I11" s="132">
        <v>3638162</v>
      </c>
      <c r="J11" s="132">
        <v>3821156</v>
      </c>
      <c r="M11" s="109">
        <f t="shared" si="0"/>
        <v>1</v>
      </c>
      <c r="N11" s="105" t="str">
        <f t="array" ref="N11">IFERROR(INDEX([1]Settings!$AE$4:$BF$200,MATCH(1,([1]Settings!$AT$4:$AT$200=$C$9)*([1]Settings!$AR$4:$AR$200=$A11),0),1),"")</f>
        <v>Integrated National Electrification Programme (Eskom) Grant</v>
      </c>
      <c r="O11" s="131" t="str">
        <f t="shared" ref="O11:O24" si="2">E11</f>
        <v>To implement the Integrated National Electrification Programme by providing capital subsidies to Eskom to address the electrification backlog of all existing and planned residential dwellings (including informal settlements, farm dwellers, new and existing dwellings) and the installation of relevant bulk infrastructure in Eskom licenced areas.</v>
      </c>
      <c r="Q11" s="109">
        <f>IF(LEN(C11)&lt;2,0,IF(C11=C10,Q10+1,1))</f>
        <v>1</v>
      </c>
      <c r="R11" s="109" t="str">
        <f>IFERROR(LOWER(RIGHT(LEFT(ADDRESS(1,Q11),2))),"")</f>
        <v>a</v>
      </c>
      <c r="S11" s="109">
        <f t="shared" si="1"/>
        <v>0</v>
      </c>
    </row>
    <row r="12" spans="1:19" ht="45" customHeight="1" x14ac:dyDescent="0.2">
      <c r="A12" s="104">
        <v>3</v>
      </c>
      <c r="C12" s="129" t="s">
        <v>721</v>
      </c>
      <c r="D12" s="130" t="s">
        <v>760</v>
      </c>
      <c r="E12" s="219" t="s">
        <v>761</v>
      </c>
      <c r="F12" s="220" t="s">
        <v>109</v>
      </c>
      <c r="G12" s="221" t="s">
        <v>109</v>
      </c>
      <c r="H12" s="132">
        <v>90755</v>
      </c>
      <c r="I12" s="132">
        <v>100526</v>
      </c>
      <c r="J12" s="132">
        <v>100902</v>
      </c>
      <c r="M12" s="109">
        <f t="shared" si="0"/>
        <v>1</v>
      </c>
      <c r="N12" s="105" t="str">
        <f t="array" ref="N12">IFERROR(INDEX([1]Settings!$AE$4:$BF$200,MATCH(1,([1]Settings!$AT$4:$AT$200=$C$9)*([1]Settings!$AR$4:$AR$200=$A12),0),1),"")</f>
        <v xml:space="preserve">Neighbourhood Development Partnership Grant (Technical Assistance) </v>
      </c>
      <c r="O12" s="131" t="str">
        <f t="shared" si="2"/>
        <v>To plan, catalyse, and invest in targeted locations in order to attract and sustain third party capital investments aimed at spatial transformation, that will improve the quality of life, and access to opportunities for residents in South Africa’s targeted locations, under-served neighbourhoods, generally townships and rural towns; community safety programmes.</v>
      </c>
      <c r="Q12" s="109">
        <f>IF(LEN(C12)&lt;2,0,IF(C12=C11,Q11+1,1))</f>
        <v>1</v>
      </c>
      <c r="R12" s="109" t="str">
        <f t="shared" ref="R12:R24" si="3">IFERROR(LOWER(RIGHT(LEFT(ADDRESS(1,Q12),2))),"")</f>
        <v>a</v>
      </c>
      <c r="S12" s="109">
        <f t="shared" si="1"/>
        <v>0</v>
      </c>
    </row>
    <row r="13" spans="1:19" ht="79.5" customHeight="1" x14ac:dyDescent="0.2">
      <c r="A13" s="104">
        <v>4</v>
      </c>
      <c r="C13" s="129" t="s">
        <v>747</v>
      </c>
      <c r="D13" s="130" t="s">
        <v>762</v>
      </c>
      <c r="E13" s="219" t="s">
        <v>749</v>
      </c>
      <c r="F13" s="220" t="s">
        <v>109</v>
      </c>
      <c r="G13" s="221" t="s">
        <v>109</v>
      </c>
      <c r="H13" s="132">
        <v>3274930</v>
      </c>
      <c r="I13" s="132">
        <v>3550050</v>
      </c>
      <c r="J13" s="132">
        <v>3607327</v>
      </c>
      <c r="M13" s="109">
        <f t="shared" si="0"/>
        <v>1</v>
      </c>
      <c r="N13" s="105" t="str">
        <f t="array" ref="N13">IFERROR(INDEX([1]Settings!$AE$4:$BF$200,MATCH(1,([1]Settings!$AT$4:$AT$200=$C$9)*([1]Settings!$AR$4:$AR$200=$A13),0),1),"")</f>
        <v>Regional Bulk Infrastructure Grant</v>
      </c>
      <c r="O13" s="131" t="str">
        <f t="shared" si="2"/>
        <v>To develop new, refurbish, upgrade and replace ageing bulk water and sanitation infrastructure of regional significance that connects water resources to infrastructure serving extensive areas across municipal boundaries or large regional bulk infrastructure serving numerous communities over a large area within a municipality; to implement bulk infrastructure with a potential of addressing water conservation and water demand management projects or facilitate and contribute to the implementation of local water conservation and water demand management projects that will directly impact on bulk infrastructure requirements.</v>
      </c>
      <c r="Q13" s="109">
        <f>IF(LEN(C13)&lt;2,0,IF(C13=C12,Q12+1,1))</f>
        <v>1</v>
      </c>
      <c r="R13" s="109" t="str">
        <f t="shared" si="3"/>
        <v>a</v>
      </c>
      <c r="S13" s="109">
        <f t="shared" si="1"/>
        <v>1</v>
      </c>
    </row>
    <row r="14" spans="1:19" ht="78.75" customHeight="1" x14ac:dyDescent="0.2">
      <c r="A14" s="104">
        <v>5</v>
      </c>
      <c r="C14" s="129" t="s">
        <v>747</v>
      </c>
      <c r="D14" s="130" t="s">
        <v>763</v>
      </c>
      <c r="E14" s="219" t="s">
        <v>751</v>
      </c>
      <c r="F14" s="220" t="s">
        <v>109</v>
      </c>
      <c r="G14" s="221" t="s">
        <v>109</v>
      </c>
      <c r="H14" s="132">
        <v>729692</v>
      </c>
      <c r="I14" s="132">
        <v>771336</v>
      </c>
      <c r="J14" s="132">
        <v>805332</v>
      </c>
      <c r="M14" s="109">
        <f t="shared" si="0"/>
        <v>1</v>
      </c>
      <c r="N14" s="105" t="str">
        <f t="array" ref="N14">IFERROR(INDEX([1]Settings!$AE$4:$BF$200,MATCH(1,([1]Settings!$AT$4:$AT$200=$C$9)*([1]Settings!$AR$4:$AR$200=$A14),0),1),"")</f>
        <v>Water Services Infrastructure Grant</v>
      </c>
      <c r="O14" s="131" t="str">
        <f t="shared" si="2"/>
        <v>Facilitate the planning and implementation of various water and sanitation projects to accelerate backlog reduction and enhance the sustainability of services especially in rural municipalities; provide basic and intermittent water and sanitation supply that ensures provision of services to identified and prioritised communities, including spring protection and groundwater development; support municipalities in implementing water conservation and water demand management projects; support the close-out of the existing Bucket Eradication Programme intervention in formal residential areas; support drought relief projects in affected municipalities.</v>
      </c>
      <c r="Q14" s="109">
        <f>IF(LEN(C14)&lt;2,0,IF(C14=C13,Q13+1,1))</f>
        <v>2</v>
      </c>
      <c r="R14" s="109" t="str">
        <f t="shared" si="3"/>
        <v>b</v>
      </c>
      <c r="S14" s="109">
        <f t="shared" si="1"/>
        <v>1</v>
      </c>
    </row>
    <row r="15" spans="1:19" ht="25.5" hidden="1" x14ac:dyDescent="0.2">
      <c r="A15" s="104">
        <v>6</v>
      </c>
      <c r="C15" s="129" t="s">
        <v>676</v>
      </c>
      <c r="D15" s="130" t="s">
        <v>109</v>
      </c>
      <c r="E15" s="219" t="s">
        <v>677</v>
      </c>
      <c r="F15" s="220" t="s">
        <v>109</v>
      </c>
      <c r="G15" s="221" t="s">
        <v>109</v>
      </c>
      <c r="H15" s="132" t="s">
        <v>109</v>
      </c>
      <c r="I15" s="132" t="s">
        <v>109</v>
      </c>
      <c r="J15" s="132" t="s">
        <v>109</v>
      </c>
      <c r="M15" s="109">
        <f t="shared" si="0"/>
        <v>0</v>
      </c>
      <c r="N15" s="105" t="str">
        <f t="array" ref="N15">IFERROR(INDEX([1]Settings!$AE$4:$BF$200,MATCH(1,([1]Settings!$AT$4:$AT$200=$C$9)*([1]Settings!$AR$4:$AR$200=$A15),0),1),"")</f>
        <v/>
      </c>
      <c r="O15" s="131" t="str">
        <f t="shared" si="2"/>
        <v>.</v>
      </c>
      <c r="Q15" s="109">
        <f t="shared" ref="Q15:Q24" si="4">IF(LEN(C15)&lt;2,0,IF(C15=C14,Q14+1,1))</f>
        <v>0</v>
      </c>
      <c r="R15" s="109" t="str">
        <f t="shared" si="3"/>
        <v/>
      </c>
      <c r="S15" s="109">
        <f t="shared" si="1"/>
        <v>0</v>
      </c>
    </row>
    <row r="16" spans="1:19" ht="25.5" hidden="1" x14ac:dyDescent="0.2">
      <c r="A16" s="104">
        <v>7</v>
      </c>
      <c r="C16" s="129" t="s">
        <v>676</v>
      </c>
      <c r="D16" s="130" t="s">
        <v>109</v>
      </c>
      <c r="E16" s="219" t="s">
        <v>677</v>
      </c>
      <c r="F16" s="220" t="s">
        <v>109</v>
      </c>
      <c r="G16" s="221" t="s">
        <v>109</v>
      </c>
      <c r="H16" s="132" t="s">
        <v>109</v>
      </c>
      <c r="I16" s="132" t="s">
        <v>109</v>
      </c>
      <c r="J16" s="132" t="s">
        <v>109</v>
      </c>
      <c r="M16" s="109">
        <f t="shared" si="0"/>
        <v>0</v>
      </c>
      <c r="N16" s="105" t="str">
        <f t="array" ref="N16">IFERROR(INDEX([1]Settings!$AE$4:$BF$200,MATCH(1,([1]Settings!$AT$4:$AT$200=$C$9)*([1]Settings!$AR$4:$AR$200=$A16),0),1),"")</f>
        <v/>
      </c>
      <c r="O16" s="131" t="str">
        <f t="shared" si="2"/>
        <v>.</v>
      </c>
      <c r="Q16" s="109">
        <f t="shared" si="4"/>
        <v>0</v>
      </c>
      <c r="R16" s="109" t="str">
        <f t="shared" si="3"/>
        <v/>
      </c>
      <c r="S16" s="109">
        <f t="shared" si="1"/>
        <v>0</v>
      </c>
    </row>
    <row r="17" spans="1:19" ht="25.5" hidden="1" x14ac:dyDescent="0.2">
      <c r="A17" s="104">
        <v>8</v>
      </c>
      <c r="C17" s="129" t="s">
        <v>676</v>
      </c>
      <c r="D17" s="130" t="s">
        <v>109</v>
      </c>
      <c r="E17" s="219" t="s">
        <v>677</v>
      </c>
      <c r="F17" s="220" t="s">
        <v>109</v>
      </c>
      <c r="G17" s="221" t="s">
        <v>109</v>
      </c>
      <c r="H17" s="132" t="s">
        <v>109</v>
      </c>
      <c r="I17" s="132" t="s">
        <v>109</v>
      </c>
      <c r="J17" s="132" t="s">
        <v>109</v>
      </c>
      <c r="M17" s="109">
        <f t="shared" si="0"/>
        <v>0</v>
      </c>
      <c r="N17" s="105" t="str">
        <f t="array" ref="N17">IFERROR(INDEX([1]Settings!$AE$4:$BF$200,MATCH(1,([1]Settings!$AT$4:$AT$200=$C$9)*([1]Settings!$AR$4:$AR$200=$A17),0),1),"")</f>
        <v/>
      </c>
      <c r="O17" s="131" t="str">
        <f t="shared" si="2"/>
        <v>.</v>
      </c>
      <c r="Q17" s="109">
        <f t="shared" si="4"/>
        <v>0</v>
      </c>
      <c r="R17" s="109" t="str">
        <f t="shared" si="3"/>
        <v/>
      </c>
      <c r="S17" s="109">
        <f t="shared" si="1"/>
        <v>0</v>
      </c>
    </row>
    <row r="18" spans="1:19" ht="25.5" hidden="1" x14ac:dyDescent="0.2">
      <c r="A18" s="104">
        <v>9</v>
      </c>
      <c r="C18" s="129" t="s">
        <v>676</v>
      </c>
      <c r="D18" s="130" t="s">
        <v>109</v>
      </c>
      <c r="E18" s="219" t="s">
        <v>677</v>
      </c>
      <c r="F18" s="220" t="s">
        <v>109</v>
      </c>
      <c r="G18" s="221" t="s">
        <v>109</v>
      </c>
      <c r="H18" s="132" t="s">
        <v>109</v>
      </c>
      <c r="I18" s="132" t="s">
        <v>109</v>
      </c>
      <c r="J18" s="132" t="s">
        <v>109</v>
      </c>
      <c r="M18" s="109">
        <f t="shared" si="0"/>
        <v>0</v>
      </c>
      <c r="N18" s="105" t="str">
        <f t="array" ref="N18">IFERROR(INDEX([1]Settings!$AE$4:$BF$200,MATCH(1,([1]Settings!$AT$4:$AT$200=$C$9)*([1]Settings!$AR$4:$AR$200=$A18),0),1),"")</f>
        <v/>
      </c>
      <c r="O18" s="131" t="str">
        <f t="shared" si="2"/>
        <v>.</v>
      </c>
      <c r="Q18" s="109">
        <f t="shared" si="4"/>
        <v>0</v>
      </c>
      <c r="R18" s="109" t="str">
        <f t="shared" si="3"/>
        <v/>
      </c>
      <c r="S18" s="109">
        <f t="shared" si="1"/>
        <v>0</v>
      </c>
    </row>
    <row r="19" spans="1:19" ht="25.5" hidden="1" x14ac:dyDescent="0.2">
      <c r="A19" s="104">
        <v>10</v>
      </c>
      <c r="C19" s="129" t="s">
        <v>676</v>
      </c>
      <c r="D19" s="130" t="s">
        <v>109</v>
      </c>
      <c r="E19" s="219" t="s">
        <v>677</v>
      </c>
      <c r="F19" s="220" t="s">
        <v>109</v>
      </c>
      <c r="G19" s="221" t="s">
        <v>109</v>
      </c>
      <c r="H19" s="132" t="s">
        <v>109</v>
      </c>
      <c r="I19" s="132" t="s">
        <v>109</v>
      </c>
      <c r="J19" s="132" t="s">
        <v>109</v>
      </c>
      <c r="M19" s="109">
        <f t="shared" si="0"/>
        <v>0</v>
      </c>
      <c r="N19" s="105" t="str">
        <f t="array" ref="N19">IFERROR(INDEX([1]Settings!$AE$4:$BF$200,MATCH(1,([1]Settings!$AT$4:$AT$200=$C$9)*([1]Settings!$AR$4:$AR$200=$A19),0),1),"")</f>
        <v/>
      </c>
      <c r="O19" s="131" t="str">
        <f t="shared" si="2"/>
        <v>.</v>
      </c>
      <c r="Q19" s="109">
        <f t="shared" si="4"/>
        <v>0</v>
      </c>
      <c r="R19" s="109" t="str">
        <f t="shared" si="3"/>
        <v/>
      </c>
      <c r="S19" s="109">
        <f t="shared" si="1"/>
        <v>0</v>
      </c>
    </row>
    <row r="20" spans="1:19" ht="25.5" hidden="1" x14ac:dyDescent="0.2">
      <c r="A20" s="104">
        <v>11</v>
      </c>
      <c r="C20" s="129" t="s">
        <v>676</v>
      </c>
      <c r="D20" s="130" t="s">
        <v>109</v>
      </c>
      <c r="E20" s="219" t="s">
        <v>677</v>
      </c>
      <c r="F20" s="220" t="s">
        <v>109</v>
      </c>
      <c r="G20" s="221" t="s">
        <v>109</v>
      </c>
      <c r="H20" s="132" t="s">
        <v>109</v>
      </c>
      <c r="I20" s="132" t="s">
        <v>109</v>
      </c>
      <c r="J20" s="132" t="s">
        <v>109</v>
      </c>
      <c r="M20" s="109">
        <f t="shared" si="0"/>
        <v>0</v>
      </c>
      <c r="N20" s="105" t="str">
        <f t="array" ref="N20">IFERROR(INDEX([1]Settings!$AE$4:$BF$200,MATCH(1,([1]Settings!$AT$4:$AT$200=$C$9)*([1]Settings!$AR$4:$AR$200=$A20),0),1),"")</f>
        <v/>
      </c>
      <c r="O20" s="131" t="str">
        <f t="shared" si="2"/>
        <v>.</v>
      </c>
      <c r="Q20" s="109">
        <f t="shared" si="4"/>
        <v>0</v>
      </c>
      <c r="R20" s="109" t="str">
        <f t="shared" si="3"/>
        <v/>
      </c>
      <c r="S20" s="109">
        <f t="shared" si="1"/>
        <v>0</v>
      </c>
    </row>
    <row r="21" spans="1:19" ht="25.5" hidden="1" x14ac:dyDescent="0.2">
      <c r="A21" s="104">
        <v>12</v>
      </c>
      <c r="C21" s="129" t="s">
        <v>676</v>
      </c>
      <c r="D21" s="130" t="s">
        <v>109</v>
      </c>
      <c r="E21" s="219" t="s">
        <v>677</v>
      </c>
      <c r="F21" s="220" t="s">
        <v>109</v>
      </c>
      <c r="G21" s="221" t="s">
        <v>109</v>
      </c>
      <c r="H21" s="132" t="s">
        <v>109</v>
      </c>
      <c r="I21" s="132" t="s">
        <v>109</v>
      </c>
      <c r="J21" s="132" t="s">
        <v>109</v>
      </c>
      <c r="M21" s="109">
        <f t="shared" si="0"/>
        <v>0</v>
      </c>
      <c r="N21" s="105" t="str">
        <f t="array" ref="N21">IFERROR(INDEX([1]Settings!$AE$4:$BF$200,MATCH(1,([1]Settings!$AT$4:$AT$200=$C$9)*([1]Settings!$AR$4:$AR$200=$A21),0),1),"")</f>
        <v/>
      </c>
      <c r="O21" s="131" t="str">
        <f t="shared" si="2"/>
        <v>.</v>
      </c>
      <c r="Q21" s="109">
        <f t="shared" si="4"/>
        <v>0</v>
      </c>
      <c r="R21" s="109" t="str">
        <f t="shared" si="3"/>
        <v/>
      </c>
      <c r="S21" s="109">
        <f t="shared" si="1"/>
        <v>0</v>
      </c>
    </row>
    <row r="22" spans="1:19" ht="25.5" hidden="1" x14ac:dyDescent="0.2">
      <c r="A22" s="104">
        <v>13</v>
      </c>
      <c r="C22" s="129" t="s">
        <v>676</v>
      </c>
      <c r="D22" s="130" t="s">
        <v>109</v>
      </c>
      <c r="E22" s="219" t="s">
        <v>677</v>
      </c>
      <c r="F22" s="220" t="s">
        <v>109</v>
      </c>
      <c r="G22" s="221" t="s">
        <v>109</v>
      </c>
      <c r="H22" s="132" t="s">
        <v>109</v>
      </c>
      <c r="I22" s="132" t="s">
        <v>109</v>
      </c>
      <c r="J22" s="132" t="s">
        <v>109</v>
      </c>
      <c r="M22" s="109">
        <f t="shared" si="0"/>
        <v>0</v>
      </c>
      <c r="N22" s="105" t="str">
        <f t="array" ref="N22">IFERROR(INDEX([1]Settings!$AE$4:$BF$200,MATCH(1,([1]Settings!$AT$4:$AT$200=$C$9)*([1]Settings!$AR$4:$AR$200=$A22),0),1),"")</f>
        <v/>
      </c>
      <c r="O22" s="131" t="str">
        <f t="shared" si="2"/>
        <v>.</v>
      </c>
      <c r="Q22" s="109">
        <f t="shared" si="4"/>
        <v>0</v>
      </c>
      <c r="R22" s="109" t="str">
        <f t="shared" si="3"/>
        <v/>
      </c>
      <c r="S22" s="109">
        <f t="shared" si="1"/>
        <v>0</v>
      </c>
    </row>
    <row r="23" spans="1:19" ht="25.5" hidden="1" x14ac:dyDescent="0.2">
      <c r="A23" s="104">
        <v>14</v>
      </c>
      <c r="C23" s="129" t="s">
        <v>676</v>
      </c>
      <c r="D23" s="130" t="s">
        <v>109</v>
      </c>
      <c r="E23" s="219" t="s">
        <v>677</v>
      </c>
      <c r="F23" s="220" t="s">
        <v>109</v>
      </c>
      <c r="G23" s="221" t="s">
        <v>109</v>
      </c>
      <c r="H23" s="132" t="s">
        <v>109</v>
      </c>
      <c r="I23" s="132" t="s">
        <v>109</v>
      </c>
      <c r="J23" s="132" t="s">
        <v>109</v>
      </c>
      <c r="M23" s="109">
        <f t="shared" si="0"/>
        <v>0</v>
      </c>
      <c r="N23" s="105" t="str">
        <f t="array" ref="N23">IFERROR(INDEX([1]Settings!$AE$4:$BF$200,MATCH(1,([1]Settings!$AT$4:$AT$200=$C$9)*([1]Settings!$AR$4:$AR$200=$A23),0),1),"")</f>
        <v/>
      </c>
      <c r="O23" s="131" t="str">
        <f t="shared" si="2"/>
        <v>.</v>
      </c>
      <c r="Q23" s="109">
        <f t="shared" si="4"/>
        <v>0</v>
      </c>
      <c r="R23" s="109" t="str">
        <f t="shared" si="3"/>
        <v/>
      </c>
      <c r="S23" s="109">
        <f t="shared" si="1"/>
        <v>0</v>
      </c>
    </row>
    <row r="24" spans="1:19" ht="25.5" hidden="1" x14ac:dyDescent="0.2">
      <c r="A24" s="104">
        <v>15</v>
      </c>
      <c r="C24" s="129" t="s">
        <v>676</v>
      </c>
      <c r="D24" s="130" t="s">
        <v>109</v>
      </c>
      <c r="E24" s="219" t="s">
        <v>677</v>
      </c>
      <c r="F24" s="220" t="s">
        <v>109</v>
      </c>
      <c r="G24" s="221" t="s">
        <v>109</v>
      </c>
      <c r="H24" s="132" t="s">
        <v>109</v>
      </c>
      <c r="I24" s="132" t="s">
        <v>109</v>
      </c>
      <c r="J24" s="132" t="s">
        <v>109</v>
      </c>
      <c r="M24" s="109">
        <f t="shared" si="0"/>
        <v>0</v>
      </c>
      <c r="N24" s="105" t="str">
        <f t="array" ref="N24">IFERROR(INDEX([1]Settings!$AE$4:$BF$200,MATCH(1,([1]Settings!$AT$4:$AT$200=$C$9)*([1]Settings!$AR$4:$AR$200=$A24),0),1),"")</f>
        <v/>
      </c>
      <c r="O24" s="131" t="str">
        <f t="shared" si="2"/>
        <v>.</v>
      </c>
      <c r="Q24" s="109">
        <f t="shared" si="4"/>
        <v>0</v>
      </c>
      <c r="R24" s="109" t="str">
        <f t="shared" si="3"/>
        <v/>
      </c>
      <c r="S24" s="109">
        <f t="shared" si="1"/>
        <v>0</v>
      </c>
    </row>
    <row r="25" spans="1:19" s="104" customFormat="1" x14ac:dyDescent="0.2">
      <c r="B25" s="105"/>
      <c r="C25" s="99"/>
      <c r="D25" s="105"/>
      <c r="E25" s="105"/>
      <c r="F25" s="105"/>
      <c r="G25" s="135" t="s">
        <v>10</v>
      </c>
      <c r="H25" s="77">
        <v>7054936</v>
      </c>
      <c r="I25" s="77">
        <v>8200405</v>
      </c>
      <c r="J25" s="77">
        <v>8481233</v>
      </c>
      <c r="K25" s="105"/>
      <c r="L25" s="105"/>
      <c r="M25" s="109">
        <v>1</v>
      </c>
      <c r="O25" s="160"/>
    </row>
    <row r="26" spans="1:19" s="104" customFormat="1" hidden="1" x14ac:dyDescent="0.2">
      <c r="B26" s="105"/>
      <c r="C26" s="99"/>
      <c r="D26" s="105"/>
      <c r="E26" s="105"/>
      <c r="F26" s="105"/>
      <c r="G26" s="105"/>
      <c r="H26" s="105"/>
      <c r="I26" s="105"/>
      <c r="J26" s="105"/>
      <c r="K26" s="105"/>
      <c r="L26" s="105"/>
      <c r="M26" s="109"/>
      <c r="O26" s="160"/>
    </row>
    <row r="27" spans="1:19" s="104" customFormat="1" hidden="1" x14ac:dyDescent="0.2">
      <c r="B27" s="105"/>
      <c r="C27" s="99"/>
      <c r="D27" s="105"/>
      <c r="E27" s="105"/>
      <c r="F27" s="105"/>
      <c r="G27" s="105"/>
      <c r="K27" s="105"/>
      <c r="L27" s="105"/>
      <c r="M27" s="109"/>
      <c r="O27" s="160"/>
    </row>
    <row r="28" spans="1:19" s="104" customFormat="1" hidden="1" x14ac:dyDescent="0.2">
      <c r="B28" s="105"/>
      <c r="C28" s="99"/>
      <c r="D28" s="105"/>
      <c r="E28" s="105"/>
      <c r="F28" s="105"/>
      <c r="G28" s="105"/>
      <c r="K28" s="105"/>
      <c r="L28" s="105"/>
      <c r="M28" s="109"/>
      <c r="O28" s="160"/>
      <c r="Q28" s="109"/>
      <c r="R28" s="109"/>
      <c r="S28" s="109"/>
    </row>
    <row r="29" spans="1:19" s="104" customFormat="1" hidden="1" x14ac:dyDescent="0.2">
      <c r="B29" s="105"/>
      <c r="C29" s="99"/>
      <c r="D29" s="105"/>
      <c r="E29" s="105"/>
      <c r="F29" s="105"/>
      <c r="G29" s="105"/>
      <c r="H29" s="105"/>
      <c r="I29" s="105"/>
      <c r="J29" s="105"/>
      <c r="K29" s="105"/>
      <c r="L29" s="105"/>
      <c r="M29" s="109"/>
      <c r="O29" s="160"/>
      <c r="Q29" s="109"/>
      <c r="R29" s="109"/>
      <c r="S29" s="109"/>
    </row>
    <row r="30" spans="1:19" s="104" customFormat="1" hidden="1" x14ac:dyDescent="0.2">
      <c r="B30" s="105"/>
      <c r="C30" s="99"/>
      <c r="D30" s="105"/>
      <c r="E30" s="105"/>
      <c r="F30" s="105"/>
      <c r="G30" s="105"/>
      <c r="K30" s="105"/>
      <c r="L30" s="105"/>
      <c r="M30" s="109"/>
      <c r="O30" s="160"/>
      <c r="Q30" s="109"/>
      <c r="R30" s="109"/>
      <c r="S30" s="109"/>
    </row>
    <row r="31" spans="1:19" s="104" customFormat="1" hidden="1" x14ac:dyDescent="0.2">
      <c r="B31" s="105"/>
      <c r="C31" s="99"/>
      <c r="D31" s="105"/>
      <c r="E31" s="105"/>
      <c r="F31" s="105"/>
      <c r="G31" s="105"/>
      <c r="K31" s="105"/>
      <c r="L31" s="105"/>
      <c r="M31" s="109"/>
      <c r="O31" s="160"/>
      <c r="Q31" s="109"/>
      <c r="R31" s="109"/>
      <c r="S31" s="109"/>
    </row>
    <row r="32" spans="1:19" s="104" customFormat="1" hidden="1" x14ac:dyDescent="0.2">
      <c r="B32" s="105"/>
      <c r="C32" s="99"/>
      <c r="D32" s="105"/>
      <c r="E32" s="105"/>
      <c r="F32" s="105"/>
      <c r="G32" s="105"/>
      <c r="H32" s="105"/>
      <c r="I32" s="105"/>
      <c r="J32" s="105"/>
      <c r="K32" s="105"/>
      <c r="L32" s="105"/>
      <c r="M32" s="109"/>
      <c r="O32" s="160"/>
      <c r="Q32" s="109"/>
      <c r="R32" s="109"/>
      <c r="S32" s="109"/>
    </row>
    <row r="33" spans="2:19" s="104" customFormat="1" hidden="1" x14ac:dyDescent="0.2">
      <c r="B33" s="105"/>
      <c r="C33" s="99"/>
      <c r="D33" s="105"/>
      <c r="E33" s="105"/>
      <c r="F33" s="105"/>
      <c r="G33" s="105"/>
      <c r="H33" s="105"/>
      <c r="I33" s="105"/>
      <c r="J33" s="105"/>
      <c r="K33" s="105"/>
      <c r="L33" s="105"/>
      <c r="M33" s="109"/>
      <c r="O33" s="160"/>
      <c r="Q33" s="109"/>
      <c r="R33" s="109"/>
      <c r="S33" s="109"/>
    </row>
    <row r="34" spans="2:19" s="104" customFormat="1" hidden="1" x14ac:dyDescent="0.2">
      <c r="B34" s="105"/>
      <c r="C34" s="99"/>
      <c r="D34" s="105"/>
      <c r="E34" s="105"/>
      <c r="F34" s="105"/>
      <c r="G34" s="105"/>
      <c r="H34" s="105"/>
      <c r="I34" s="105"/>
      <c r="J34" s="105"/>
      <c r="K34" s="105"/>
      <c r="L34" s="105"/>
      <c r="M34" s="109"/>
      <c r="O34" s="160"/>
      <c r="Q34" s="109"/>
      <c r="R34" s="109"/>
      <c r="S34" s="109"/>
    </row>
    <row r="35" spans="2:19" s="104" customFormat="1" hidden="1" x14ac:dyDescent="0.2">
      <c r="B35" s="105"/>
      <c r="C35" s="99"/>
      <c r="D35" s="105"/>
      <c r="E35" s="105"/>
      <c r="F35" s="105"/>
      <c r="G35" s="105"/>
      <c r="H35" s="105"/>
      <c r="I35" s="105"/>
      <c r="J35" s="105"/>
      <c r="K35" s="105"/>
      <c r="L35" s="105"/>
      <c r="M35" s="109"/>
      <c r="O35" s="160"/>
      <c r="Q35" s="109"/>
      <c r="R35" s="109"/>
      <c r="S35" s="109"/>
    </row>
    <row r="36" spans="2:19" s="104" customFormat="1" hidden="1" x14ac:dyDescent="0.2">
      <c r="B36" s="105"/>
      <c r="C36" s="99"/>
      <c r="D36" s="105"/>
      <c r="E36" s="105"/>
      <c r="F36" s="105"/>
      <c r="G36" s="105"/>
      <c r="H36" s="105"/>
      <c r="I36" s="105"/>
      <c r="J36" s="105"/>
      <c r="K36" s="105"/>
      <c r="L36" s="105"/>
      <c r="M36" s="109"/>
      <c r="O36" s="160"/>
      <c r="Q36" s="109"/>
      <c r="R36" s="109"/>
      <c r="S36" s="109"/>
    </row>
    <row r="37" spans="2:19" s="104" customFormat="1" hidden="1" x14ac:dyDescent="0.2">
      <c r="B37" s="105"/>
      <c r="C37" s="99"/>
      <c r="D37" s="105"/>
      <c r="E37" s="105"/>
      <c r="F37" s="105"/>
      <c r="G37" s="105"/>
      <c r="H37" s="105"/>
      <c r="I37" s="105"/>
      <c r="J37" s="105"/>
      <c r="K37" s="105"/>
      <c r="L37" s="105"/>
      <c r="M37" s="109"/>
      <c r="O37" s="160"/>
      <c r="Q37" s="109"/>
      <c r="R37" s="109"/>
      <c r="S37" s="109"/>
    </row>
    <row r="38" spans="2:19" s="104" customFormat="1" hidden="1" x14ac:dyDescent="0.2">
      <c r="B38" s="105"/>
      <c r="C38" s="99"/>
      <c r="D38" s="105"/>
      <c r="E38" s="105"/>
      <c r="F38" s="105"/>
      <c r="G38" s="105"/>
      <c r="H38" s="105"/>
      <c r="I38" s="105"/>
      <c r="J38" s="105"/>
      <c r="K38" s="105"/>
      <c r="L38" s="105"/>
      <c r="M38" s="109"/>
      <c r="O38" s="160"/>
      <c r="Q38" s="109"/>
      <c r="R38" s="109"/>
      <c r="S38" s="109"/>
    </row>
    <row r="39" spans="2:19" s="104" customFormat="1" hidden="1" x14ac:dyDescent="0.2">
      <c r="B39" s="105"/>
      <c r="C39" s="99"/>
      <c r="D39" s="105"/>
      <c r="E39" s="105"/>
      <c r="F39" s="105"/>
      <c r="G39" s="105"/>
      <c r="K39" s="105"/>
      <c r="L39" s="105"/>
      <c r="M39" s="109"/>
      <c r="O39" s="160"/>
      <c r="Q39" s="109"/>
      <c r="R39" s="109"/>
      <c r="S39" s="109"/>
    </row>
    <row r="40" spans="2:19" s="104" customFormat="1" hidden="1" x14ac:dyDescent="0.2">
      <c r="B40" s="105"/>
      <c r="C40" s="99"/>
      <c r="D40" s="105"/>
      <c r="E40" s="105"/>
      <c r="F40" s="105"/>
      <c r="G40" s="105"/>
      <c r="H40" s="105"/>
      <c r="I40" s="105"/>
      <c r="J40" s="105"/>
      <c r="K40" s="105"/>
      <c r="L40" s="105"/>
      <c r="M40" s="109"/>
      <c r="O40" s="160"/>
      <c r="Q40" s="109"/>
      <c r="R40" s="109"/>
      <c r="S40" s="109"/>
    </row>
    <row r="41" spans="2:19" s="104" customFormat="1" hidden="1" x14ac:dyDescent="0.2">
      <c r="B41" s="105"/>
      <c r="C41" s="99"/>
      <c r="D41" s="105"/>
      <c r="E41" s="105"/>
      <c r="F41" s="105"/>
      <c r="G41" s="105"/>
      <c r="H41" s="105"/>
      <c r="I41" s="105"/>
      <c r="J41" s="105"/>
      <c r="K41" s="105"/>
      <c r="L41" s="105"/>
      <c r="M41" s="109"/>
      <c r="O41" s="160"/>
      <c r="Q41" s="109"/>
      <c r="R41" s="109"/>
      <c r="S41" s="109"/>
    </row>
    <row r="42" spans="2:19" s="104" customFormat="1" hidden="1" x14ac:dyDescent="0.2">
      <c r="B42" s="105"/>
      <c r="C42" s="99"/>
      <c r="D42" s="105"/>
      <c r="E42" s="105"/>
      <c r="F42" s="105"/>
      <c r="G42" s="105"/>
      <c r="H42" s="105"/>
      <c r="I42" s="105"/>
      <c r="J42" s="105"/>
      <c r="K42" s="105"/>
      <c r="L42" s="105"/>
      <c r="M42" s="109"/>
      <c r="O42" s="160"/>
      <c r="Q42" s="109"/>
      <c r="R42" s="109"/>
      <c r="S42" s="109"/>
    </row>
    <row r="43" spans="2:19" s="104" customFormat="1" hidden="1" x14ac:dyDescent="0.2">
      <c r="B43" s="105"/>
      <c r="C43" s="99"/>
      <c r="D43" s="105"/>
      <c r="E43" s="105"/>
      <c r="F43" s="105"/>
      <c r="G43" s="105"/>
      <c r="H43" s="105"/>
      <c r="I43" s="105"/>
      <c r="J43" s="105"/>
      <c r="K43" s="105"/>
      <c r="L43" s="105"/>
      <c r="M43" s="109"/>
      <c r="O43" s="160"/>
    </row>
    <row r="44" spans="2:19" s="104" customFormat="1" hidden="1" x14ac:dyDescent="0.2">
      <c r="B44" s="105"/>
      <c r="C44" s="99"/>
      <c r="D44" s="105"/>
      <c r="E44" s="105"/>
      <c r="F44" s="105"/>
      <c r="G44" s="105"/>
      <c r="H44" s="105"/>
      <c r="I44" s="105"/>
      <c r="J44" s="105"/>
      <c r="K44" s="105"/>
      <c r="L44" s="105"/>
      <c r="M44" s="109"/>
      <c r="O44" s="160"/>
    </row>
    <row r="45" spans="2:19" s="104" customFormat="1" hidden="1" x14ac:dyDescent="0.2">
      <c r="B45" s="105"/>
      <c r="C45" s="99"/>
      <c r="D45" s="105"/>
      <c r="E45" s="105"/>
      <c r="F45" s="105"/>
      <c r="G45" s="105"/>
      <c r="H45" s="105"/>
      <c r="I45" s="105"/>
      <c r="J45" s="105"/>
      <c r="K45" s="105"/>
      <c r="L45" s="105"/>
      <c r="M45" s="109"/>
      <c r="O45" s="160"/>
    </row>
    <row r="46" spans="2:19" s="104" customFormat="1" hidden="1" x14ac:dyDescent="0.2">
      <c r="B46" s="105"/>
      <c r="C46" s="99"/>
      <c r="D46" s="105"/>
      <c r="E46" s="105"/>
      <c r="F46" s="105"/>
      <c r="G46" s="105"/>
      <c r="H46" s="105"/>
      <c r="I46" s="105"/>
      <c r="J46" s="105"/>
      <c r="K46" s="105"/>
      <c r="L46" s="105"/>
      <c r="M46" s="109"/>
      <c r="O46" s="160"/>
    </row>
    <row r="47" spans="2:19" s="104" customFormat="1" hidden="1" x14ac:dyDescent="0.2">
      <c r="B47" s="105"/>
      <c r="C47" s="99"/>
      <c r="D47" s="105"/>
      <c r="E47" s="105"/>
      <c r="F47" s="105"/>
      <c r="G47" s="105"/>
      <c r="H47" s="105"/>
      <c r="I47" s="105"/>
      <c r="J47" s="105"/>
      <c r="K47" s="105"/>
      <c r="L47" s="105"/>
      <c r="M47" s="109"/>
      <c r="O47" s="160"/>
    </row>
    <row r="48" spans="2:19" s="104" customFormat="1" hidden="1" x14ac:dyDescent="0.2">
      <c r="B48" s="105"/>
      <c r="C48" s="99"/>
      <c r="D48" s="105"/>
      <c r="E48" s="105"/>
      <c r="F48" s="105"/>
      <c r="G48" s="105"/>
      <c r="H48" s="105"/>
      <c r="I48" s="105"/>
      <c r="J48" s="105"/>
      <c r="K48" s="105"/>
      <c r="L48" s="105"/>
      <c r="M48" s="109"/>
      <c r="O48" s="160"/>
    </row>
    <row r="49" spans="2:15" s="104" customFormat="1" hidden="1" x14ac:dyDescent="0.2">
      <c r="B49" s="105"/>
      <c r="C49" s="99"/>
      <c r="D49" s="105"/>
      <c r="E49" s="105"/>
      <c r="F49" s="105"/>
      <c r="G49" s="105"/>
      <c r="H49" s="105"/>
      <c r="I49" s="105"/>
      <c r="J49" s="105"/>
      <c r="K49" s="105"/>
      <c r="L49" s="105"/>
      <c r="M49" s="109"/>
      <c r="O49" s="160"/>
    </row>
    <row r="50" spans="2:15" s="104" customFormat="1" hidden="1" x14ac:dyDescent="0.2">
      <c r="B50" s="105"/>
      <c r="C50" s="99"/>
      <c r="D50" s="105"/>
      <c r="E50" s="105"/>
      <c r="F50" s="105"/>
      <c r="G50" s="105"/>
      <c r="H50" s="105"/>
      <c r="I50" s="105"/>
      <c r="J50" s="105"/>
      <c r="K50" s="105"/>
      <c r="L50" s="105"/>
      <c r="M50" s="109"/>
      <c r="O50" s="160"/>
    </row>
    <row r="51" spans="2:15" s="104" customFormat="1" hidden="1" x14ac:dyDescent="0.2">
      <c r="B51" s="105"/>
      <c r="C51" s="99"/>
      <c r="D51" s="105"/>
      <c r="E51" s="105"/>
      <c r="F51" s="105"/>
      <c r="G51" s="105"/>
      <c r="H51" s="105"/>
      <c r="I51" s="105"/>
      <c r="J51" s="105"/>
      <c r="K51" s="105"/>
      <c r="L51" s="105"/>
      <c r="M51" s="109"/>
      <c r="O51" s="160"/>
    </row>
    <row r="52" spans="2:15" s="104" customFormat="1" hidden="1" x14ac:dyDescent="0.2">
      <c r="B52" s="105"/>
      <c r="C52" s="99"/>
      <c r="D52" s="105"/>
      <c r="E52" s="105"/>
      <c r="F52" s="105"/>
      <c r="G52" s="105"/>
      <c r="H52" s="105"/>
      <c r="I52" s="105"/>
      <c r="J52" s="105"/>
      <c r="K52" s="105"/>
      <c r="L52" s="105"/>
      <c r="M52" s="109"/>
      <c r="O52" s="160"/>
    </row>
    <row r="53" spans="2:15" s="104" customFormat="1" hidden="1" x14ac:dyDescent="0.2">
      <c r="B53" s="105"/>
      <c r="C53" s="99"/>
      <c r="D53" s="105"/>
      <c r="E53" s="105"/>
      <c r="F53" s="105"/>
      <c r="G53" s="105"/>
      <c r="H53" s="105"/>
      <c r="I53" s="105"/>
      <c r="J53" s="105"/>
      <c r="K53" s="105"/>
      <c r="L53" s="105"/>
      <c r="M53" s="109"/>
      <c r="O53" s="160"/>
    </row>
    <row r="54" spans="2:15" s="104" customFormat="1" hidden="1" x14ac:dyDescent="0.2">
      <c r="B54" s="105"/>
      <c r="C54" s="99"/>
      <c r="D54" s="105"/>
      <c r="E54" s="105"/>
      <c r="F54" s="105"/>
      <c r="G54" s="105"/>
      <c r="H54" s="105"/>
      <c r="I54" s="105"/>
      <c r="J54" s="105"/>
      <c r="K54" s="105"/>
      <c r="L54" s="105"/>
      <c r="M54" s="109"/>
      <c r="O54" s="160"/>
    </row>
    <row r="55" spans="2:15" s="104" customFormat="1" hidden="1" x14ac:dyDescent="0.2">
      <c r="B55" s="105"/>
      <c r="C55" s="99"/>
      <c r="D55" s="105"/>
      <c r="E55" s="105"/>
      <c r="F55" s="105"/>
      <c r="G55" s="105"/>
      <c r="H55" s="105"/>
      <c r="I55" s="105"/>
      <c r="J55" s="105"/>
      <c r="K55" s="105"/>
      <c r="L55" s="105"/>
      <c r="M55" s="109"/>
      <c r="O55" s="160"/>
    </row>
    <row r="56" spans="2:15" s="104" customFormat="1" hidden="1" x14ac:dyDescent="0.2">
      <c r="B56" s="105"/>
      <c r="C56" s="99"/>
      <c r="D56" s="105"/>
      <c r="E56" s="105"/>
      <c r="F56" s="105"/>
      <c r="G56" s="105"/>
      <c r="H56" s="105"/>
      <c r="I56" s="105"/>
      <c r="J56" s="105"/>
      <c r="K56" s="105"/>
      <c r="L56" s="105"/>
      <c r="M56" s="109"/>
      <c r="O56" s="160"/>
    </row>
    <row r="57" spans="2:15" s="104" customFormat="1" hidden="1" x14ac:dyDescent="0.2">
      <c r="B57" s="105"/>
      <c r="C57" s="99"/>
      <c r="D57" s="105"/>
      <c r="E57" s="105"/>
      <c r="F57" s="105"/>
      <c r="G57" s="105"/>
      <c r="H57" s="105"/>
      <c r="I57" s="105"/>
      <c r="J57" s="105"/>
      <c r="K57" s="105"/>
      <c r="L57" s="105"/>
      <c r="M57" s="109"/>
      <c r="O57" s="160"/>
    </row>
    <row r="58" spans="2:15" s="104" customFormat="1" hidden="1" x14ac:dyDescent="0.2">
      <c r="B58" s="105"/>
      <c r="C58" s="99"/>
      <c r="D58" s="105"/>
      <c r="E58" s="105"/>
      <c r="F58" s="105"/>
      <c r="G58" s="105"/>
      <c r="H58" s="105"/>
      <c r="I58" s="105"/>
      <c r="J58" s="105"/>
      <c r="K58" s="105"/>
      <c r="L58" s="105"/>
      <c r="M58" s="109"/>
      <c r="O58" s="160"/>
    </row>
    <row r="59" spans="2:15" s="104" customFormat="1" hidden="1" x14ac:dyDescent="0.2">
      <c r="B59" s="105"/>
      <c r="C59" s="99"/>
      <c r="D59" s="105"/>
      <c r="E59" s="105"/>
      <c r="F59" s="105"/>
      <c r="G59" s="105"/>
      <c r="H59" s="105"/>
      <c r="I59" s="105"/>
      <c r="J59" s="105"/>
      <c r="K59" s="105"/>
      <c r="L59" s="105"/>
      <c r="M59" s="109"/>
      <c r="O59" s="160"/>
    </row>
    <row r="60" spans="2:15" s="104" customFormat="1" hidden="1" x14ac:dyDescent="0.2">
      <c r="B60" s="105"/>
      <c r="C60" s="99"/>
      <c r="D60" s="105"/>
      <c r="E60" s="105"/>
      <c r="F60" s="105"/>
      <c r="G60" s="105"/>
      <c r="H60" s="105"/>
      <c r="I60" s="105"/>
      <c r="J60" s="105"/>
      <c r="K60" s="105"/>
      <c r="L60" s="105"/>
      <c r="M60" s="109"/>
      <c r="O60" s="160"/>
    </row>
    <row r="61" spans="2:15" s="104" customFormat="1" hidden="1" x14ac:dyDescent="0.2">
      <c r="B61" s="105"/>
      <c r="C61" s="99"/>
      <c r="D61" s="105"/>
      <c r="E61" s="105"/>
      <c r="F61" s="105"/>
      <c r="G61" s="105"/>
      <c r="H61" s="105"/>
      <c r="I61" s="105"/>
      <c r="J61" s="105"/>
      <c r="K61" s="105"/>
      <c r="L61" s="105"/>
      <c r="M61" s="109"/>
      <c r="O61" s="160"/>
    </row>
    <row r="62" spans="2:15" s="104" customFormat="1" hidden="1" x14ac:dyDescent="0.2">
      <c r="B62" s="105"/>
      <c r="C62" s="99"/>
      <c r="D62" s="105"/>
      <c r="E62" s="105"/>
      <c r="F62" s="105"/>
      <c r="G62" s="105"/>
      <c r="H62" s="105"/>
      <c r="I62" s="105"/>
      <c r="J62" s="105"/>
      <c r="K62" s="105"/>
      <c r="L62" s="105"/>
      <c r="M62" s="109"/>
      <c r="O62" s="160"/>
    </row>
    <row r="63" spans="2:15" s="104" customFormat="1" hidden="1" x14ac:dyDescent="0.2">
      <c r="B63" s="105"/>
      <c r="C63" s="99"/>
      <c r="D63" s="105"/>
      <c r="E63" s="105"/>
      <c r="F63" s="105"/>
      <c r="G63" s="105"/>
      <c r="H63" s="105"/>
      <c r="I63" s="105"/>
      <c r="J63" s="105"/>
      <c r="K63" s="105"/>
      <c r="L63" s="105"/>
      <c r="M63" s="109"/>
      <c r="O63" s="160"/>
    </row>
    <row r="64" spans="2:15" s="104" customFormat="1" hidden="1" x14ac:dyDescent="0.2">
      <c r="B64" s="105"/>
      <c r="C64" s="99"/>
      <c r="D64" s="105"/>
      <c r="E64" s="105"/>
      <c r="F64" s="105"/>
      <c r="G64" s="105"/>
      <c r="H64" s="105"/>
      <c r="I64" s="105"/>
      <c r="J64" s="105"/>
      <c r="K64" s="105"/>
      <c r="L64" s="105"/>
      <c r="M64" s="109"/>
      <c r="O64" s="160"/>
    </row>
    <row r="65" spans="2:15" s="104" customFormat="1" hidden="1" x14ac:dyDescent="0.2">
      <c r="B65" s="105"/>
      <c r="C65" s="99"/>
      <c r="D65" s="105"/>
      <c r="E65" s="105"/>
      <c r="F65" s="105"/>
      <c r="G65" s="105"/>
      <c r="H65" s="105"/>
      <c r="I65" s="105"/>
      <c r="J65" s="105"/>
      <c r="K65" s="105"/>
      <c r="L65" s="105"/>
      <c r="M65" s="109"/>
      <c r="O65" s="160"/>
    </row>
    <row r="66" spans="2:15" s="104" customFormat="1" hidden="1" x14ac:dyDescent="0.2">
      <c r="B66" s="105"/>
      <c r="C66" s="99"/>
      <c r="D66" s="105"/>
      <c r="E66" s="105"/>
      <c r="F66" s="105"/>
      <c r="G66" s="105"/>
      <c r="H66" s="105"/>
      <c r="I66" s="105"/>
      <c r="J66" s="105"/>
      <c r="K66" s="105"/>
      <c r="L66" s="105"/>
      <c r="M66" s="109"/>
      <c r="O66" s="160"/>
    </row>
    <row r="67" spans="2:15" s="104" customFormat="1" hidden="1" x14ac:dyDescent="0.2">
      <c r="B67" s="105"/>
      <c r="C67" s="99"/>
      <c r="D67" s="105"/>
      <c r="E67" s="105"/>
      <c r="F67" s="105"/>
      <c r="G67" s="105"/>
      <c r="H67" s="105"/>
      <c r="I67" s="105"/>
      <c r="J67" s="105"/>
      <c r="K67" s="105"/>
      <c r="L67" s="105"/>
      <c r="M67" s="109"/>
      <c r="O67" s="160"/>
    </row>
    <row r="68" spans="2:15" s="104" customFormat="1" hidden="1" x14ac:dyDescent="0.2">
      <c r="B68" s="105"/>
      <c r="C68" s="99"/>
      <c r="D68" s="105"/>
      <c r="E68" s="105"/>
      <c r="F68" s="105"/>
      <c r="G68" s="105"/>
      <c r="H68" s="105"/>
      <c r="I68" s="105"/>
      <c r="J68" s="105"/>
      <c r="K68" s="105"/>
      <c r="L68" s="105"/>
      <c r="M68" s="109"/>
      <c r="O68" s="160"/>
    </row>
    <row r="69" spans="2:15" s="104" customFormat="1" hidden="1" x14ac:dyDescent="0.2">
      <c r="B69" s="105"/>
      <c r="C69" s="99"/>
      <c r="D69" s="105"/>
      <c r="E69" s="105"/>
      <c r="F69" s="105"/>
      <c r="G69" s="105"/>
      <c r="H69" s="105"/>
      <c r="I69" s="105"/>
      <c r="J69" s="105"/>
      <c r="K69" s="105"/>
      <c r="L69" s="105"/>
      <c r="M69" s="109"/>
      <c r="O69" s="160"/>
    </row>
    <row r="70" spans="2:15" s="104" customFormat="1" hidden="1" x14ac:dyDescent="0.2">
      <c r="B70" s="105"/>
      <c r="C70" s="99"/>
      <c r="D70" s="105"/>
      <c r="E70" s="105"/>
      <c r="F70" s="105"/>
      <c r="G70" s="105"/>
      <c r="H70" s="105"/>
      <c r="I70" s="105"/>
      <c r="J70" s="105"/>
      <c r="K70" s="105"/>
      <c r="L70" s="105"/>
      <c r="M70" s="109"/>
      <c r="O70" s="160"/>
    </row>
    <row r="71" spans="2:15" s="104" customFormat="1" hidden="1" x14ac:dyDescent="0.2">
      <c r="B71" s="105"/>
      <c r="C71" s="99"/>
      <c r="D71" s="105"/>
      <c r="E71" s="105"/>
      <c r="F71" s="105"/>
      <c r="G71" s="105"/>
      <c r="H71" s="105"/>
      <c r="I71" s="105"/>
      <c r="J71" s="105"/>
      <c r="K71" s="105"/>
      <c r="L71" s="105"/>
      <c r="M71" s="109"/>
      <c r="O71" s="160"/>
    </row>
    <row r="72" spans="2:15" s="104" customFormat="1" hidden="1" x14ac:dyDescent="0.2">
      <c r="B72" s="105"/>
      <c r="C72" s="99"/>
      <c r="D72" s="105"/>
      <c r="E72" s="105"/>
      <c r="F72" s="105"/>
      <c r="G72" s="105"/>
      <c r="H72" s="105"/>
      <c r="I72" s="105"/>
      <c r="J72" s="105"/>
      <c r="K72" s="105"/>
      <c r="L72" s="105"/>
      <c r="M72" s="109"/>
      <c r="O72" s="160"/>
    </row>
    <row r="73" spans="2:15" s="104" customFormat="1" hidden="1" x14ac:dyDescent="0.2">
      <c r="B73" s="105"/>
      <c r="C73" s="99"/>
      <c r="D73" s="105"/>
      <c r="E73" s="105"/>
      <c r="F73" s="105"/>
      <c r="G73" s="105"/>
      <c r="H73" s="105"/>
      <c r="I73" s="105"/>
      <c r="J73" s="105"/>
      <c r="K73" s="105"/>
      <c r="L73" s="105"/>
      <c r="M73" s="109"/>
      <c r="O73" s="160"/>
    </row>
    <row r="74" spans="2:15" s="104" customFormat="1" hidden="1" x14ac:dyDescent="0.2">
      <c r="B74" s="105"/>
      <c r="C74" s="99"/>
      <c r="D74" s="105"/>
      <c r="E74" s="105"/>
      <c r="F74" s="105"/>
      <c r="G74" s="105"/>
      <c r="H74" s="105"/>
      <c r="I74" s="105"/>
      <c r="J74" s="105"/>
      <c r="K74" s="105"/>
      <c r="L74" s="105"/>
      <c r="M74" s="109"/>
      <c r="O74" s="160"/>
    </row>
    <row r="75" spans="2:15" s="104" customFormat="1" hidden="1" x14ac:dyDescent="0.2">
      <c r="B75" s="105"/>
      <c r="C75" s="99"/>
      <c r="D75" s="105"/>
      <c r="E75" s="105"/>
      <c r="F75" s="105"/>
      <c r="G75" s="105"/>
      <c r="H75" s="105"/>
      <c r="I75" s="105"/>
      <c r="J75" s="105"/>
      <c r="K75" s="105"/>
      <c r="L75" s="105"/>
      <c r="M75" s="109"/>
      <c r="O75" s="160"/>
    </row>
    <row r="76" spans="2:15" s="104" customFormat="1" hidden="1" x14ac:dyDescent="0.2">
      <c r="B76" s="105"/>
      <c r="C76" s="99"/>
      <c r="D76" s="105"/>
      <c r="E76" s="105"/>
      <c r="F76" s="105"/>
      <c r="G76" s="105"/>
      <c r="H76" s="105"/>
      <c r="I76" s="105"/>
      <c r="J76" s="105"/>
      <c r="K76" s="105"/>
      <c r="L76" s="105"/>
      <c r="M76" s="109"/>
      <c r="O76" s="160"/>
    </row>
    <row r="77" spans="2:15" s="104" customFormat="1" hidden="1" x14ac:dyDescent="0.2">
      <c r="B77" s="105"/>
      <c r="C77" s="99"/>
      <c r="D77" s="105"/>
      <c r="E77" s="105"/>
      <c r="F77" s="105"/>
      <c r="G77" s="105"/>
      <c r="H77" s="105"/>
      <c r="I77" s="105"/>
      <c r="J77" s="105"/>
      <c r="K77" s="105"/>
      <c r="L77" s="105"/>
      <c r="M77" s="109"/>
      <c r="O77" s="160"/>
    </row>
    <row r="78" spans="2:15" s="104" customFormat="1" hidden="1" x14ac:dyDescent="0.2">
      <c r="B78" s="105"/>
      <c r="C78" s="99"/>
      <c r="D78" s="105"/>
      <c r="E78" s="105"/>
      <c r="F78" s="105"/>
      <c r="G78" s="105"/>
      <c r="H78" s="105"/>
      <c r="I78" s="105"/>
      <c r="J78" s="105"/>
      <c r="K78" s="105"/>
      <c r="L78" s="105"/>
      <c r="M78" s="109"/>
      <c r="O78" s="160"/>
    </row>
    <row r="79" spans="2:15" s="104" customFormat="1" hidden="1" x14ac:dyDescent="0.2">
      <c r="B79" s="105"/>
      <c r="C79" s="99"/>
      <c r="D79" s="105"/>
      <c r="E79" s="105"/>
      <c r="F79" s="105"/>
      <c r="G79" s="105"/>
      <c r="H79" s="105"/>
      <c r="I79" s="105"/>
      <c r="J79" s="105"/>
      <c r="K79" s="105"/>
      <c r="L79" s="105"/>
      <c r="M79" s="109"/>
      <c r="O79" s="160"/>
    </row>
    <row r="80" spans="2:15" s="104" customFormat="1" hidden="1" x14ac:dyDescent="0.2">
      <c r="B80" s="105"/>
      <c r="C80" s="99"/>
      <c r="D80" s="105"/>
      <c r="E80" s="105"/>
      <c r="F80" s="105"/>
      <c r="G80" s="105"/>
      <c r="H80" s="105"/>
      <c r="I80" s="105"/>
      <c r="J80" s="105"/>
      <c r="K80" s="105"/>
      <c r="L80" s="105"/>
      <c r="M80" s="109"/>
      <c r="O80" s="160"/>
    </row>
    <row r="81" spans="2:15" s="104" customFormat="1" hidden="1" x14ac:dyDescent="0.2">
      <c r="B81" s="105"/>
      <c r="C81" s="99"/>
      <c r="D81" s="105"/>
      <c r="E81" s="105"/>
      <c r="F81" s="105"/>
      <c r="G81" s="105"/>
      <c r="H81" s="105"/>
      <c r="I81" s="105"/>
      <c r="J81" s="105"/>
      <c r="K81" s="105"/>
      <c r="L81" s="105"/>
      <c r="M81" s="109"/>
      <c r="O81" s="160"/>
    </row>
    <row r="82" spans="2:15" s="104" customFormat="1" hidden="1" x14ac:dyDescent="0.2">
      <c r="B82" s="105"/>
      <c r="C82" s="99"/>
      <c r="D82" s="105"/>
      <c r="E82" s="105"/>
      <c r="F82" s="105"/>
      <c r="G82" s="105"/>
      <c r="H82" s="105"/>
      <c r="I82" s="105"/>
      <c r="J82" s="105"/>
      <c r="K82" s="105"/>
      <c r="L82" s="105"/>
      <c r="M82" s="109"/>
      <c r="O82" s="160"/>
    </row>
    <row r="83" spans="2:15" s="104" customFormat="1" hidden="1" x14ac:dyDescent="0.2">
      <c r="B83" s="105"/>
      <c r="C83" s="99"/>
      <c r="D83" s="105"/>
      <c r="E83" s="105"/>
      <c r="F83" s="105"/>
      <c r="G83" s="105"/>
      <c r="H83" s="105"/>
      <c r="I83" s="105"/>
      <c r="J83" s="105"/>
      <c r="K83" s="105"/>
      <c r="L83" s="105"/>
      <c r="M83" s="109"/>
      <c r="O83" s="160"/>
    </row>
    <row r="84" spans="2:15" s="104" customFormat="1" hidden="1" x14ac:dyDescent="0.2">
      <c r="B84" s="105"/>
      <c r="C84" s="99"/>
      <c r="D84" s="105"/>
      <c r="E84" s="105"/>
      <c r="F84" s="105"/>
      <c r="G84" s="105"/>
      <c r="H84" s="105"/>
      <c r="I84" s="105"/>
      <c r="J84" s="105"/>
      <c r="K84" s="105"/>
      <c r="L84" s="105"/>
      <c r="M84" s="109"/>
      <c r="O84" s="160"/>
    </row>
    <row r="85" spans="2:15" s="104" customFormat="1" hidden="1" x14ac:dyDescent="0.2">
      <c r="B85" s="105"/>
      <c r="C85" s="99"/>
      <c r="D85" s="105"/>
      <c r="E85" s="105"/>
      <c r="F85" s="105"/>
      <c r="G85" s="105"/>
      <c r="H85" s="105"/>
      <c r="I85" s="105"/>
      <c r="J85" s="105"/>
      <c r="K85" s="105"/>
      <c r="L85" s="105"/>
      <c r="M85" s="109"/>
      <c r="O85" s="160"/>
    </row>
    <row r="86" spans="2:15" s="104" customFormat="1" hidden="1" x14ac:dyDescent="0.2">
      <c r="B86" s="105"/>
      <c r="C86" s="99"/>
      <c r="D86" s="105"/>
      <c r="E86" s="105"/>
      <c r="F86" s="105"/>
      <c r="G86" s="105"/>
      <c r="H86" s="105"/>
      <c r="I86" s="105"/>
      <c r="J86" s="105"/>
      <c r="K86" s="105"/>
      <c r="L86" s="105"/>
      <c r="M86" s="109"/>
      <c r="O86" s="160"/>
    </row>
    <row r="87" spans="2:15" s="104" customFormat="1" hidden="1" x14ac:dyDescent="0.2">
      <c r="B87" s="105"/>
      <c r="C87" s="99"/>
      <c r="D87" s="105"/>
      <c r="E87" s="105"/>
      <c r="F87" s="105"/>
      <c r="G87" s="105"/>
      <c r="H87" s="105"/>
      <c r="I87" s="105"/>
      <c r="J87" s="105"/>
      <c r="K87" s="105"/>
      <c r="L87" s="105"/>
      <c r="M87" s="109"/>
      <c r="O87" s="160"/>
    </row>
    <row r="88" spans="2:15" s="104" customFormat="1" hidden="1" x14ac:dyDescent="0.2">
      <c r="B88" s="105"/>
      <c r="C88" s="99"/>
      <c r="D88" s="105"/>
      <c r="E88" s="105"/>
      <c r="F88" s="105"/>
      <c r="G88" s="105"/>
      <c r="H88" s="105"/>
      <c r="I88" s="105"/>
      <c r="J88" s="105"/>
      <c r="K88" s="105"/>
      <c r="L88" s="105"/>
      <c r="M88" s="109"/>
      <c r="O88" s="160"/>
    </row>
    <row r="89" spans="2:15" s="104" customFormat="1" hidden="1" x14ac:dyDescent="0.2">
      <c r="B89" s="105"/>
      <c r="C89" s="99"/>
      <c r="D89" s="105"/>
      <c r="E89" s="105"/>
      <c r="F89" s="105"/>
      <c r="G89" s="105"/>
      <c r="H89" s="105"/>
      <c r="I89" s="105"/>
      <c r="J89" s="105"/>
      <c r="K89" s="105"/>
      <c r="L89" s="105"/>
      <c r="M89" s="109"/>
      <c r="O89" s="160"/>
    </row>
    <row r="90" spans="2:15" s="104" customFormat="1" hidden="1" x14ac:dyDescent="0.2">
      <c r="B90" s="105"/>
      <c r="C90" s="99"/>
      <c r="D90" s="105"/>
      <c r="E90" s="105"/>
      <c r="F90" s="105"/>
      <c r="G90" s="105"/>
      <c r="H90" s="105"/>
      <c r="I90" s="105"/>
      <c r="J90" s="105"/>
      <c r="K90" s="105"/>
      <c r="L90" s="105"/>
      <c r="M90" s="109"/>
      <c r="O90" s="160"/>
    </row>
    <row r="91" spans="2:15" s="104" customFormat="1" hidden="1" x14ac:dyDescent="0.2">
      <c r="B91" s="105"/>
      <c r="C91" s="99"/>
      <c r="D91" s="105"/>
      <c r="E91" s="105"/>
      <c r="F91" s="105"/>
      <c r="G91" s="105"/>
      <c r="H91" s="105"/>
      <c r="I91" s="105"/>
      <c r="J91" s="105"/>
      <c r="K91" s="105"/>
      <c r="L91" s="105"/>
      <c r="M91" s="109"/>
      <c r="O91" s="160"/>
    </row>
    <row r="92" spans="2:15" s="104" customFormat="1" hidden="1" x14ac:dyDescent="0.2">
      <c r="B92" s="105"/>
      <c r="C92" s="99"/>
      <c r="D92" s="105"/>
      <c r="E92" s="105"/>
      <c r="F92" s="105"/>
      <c r="G92" s="105"/>
      <c r="H92" s="105"/>
      <c r="I92" s="105"/>
      <c r="J92" s="105"/>
      <c r="K92" s="105"/>
      <c r="L92" s="105"/>
      <c r="M92" s="109"/>
      <c r="O92" s="160"/>
    </row>
    <row r="93" spans="2:15" s="104" customFormat="1" hidden="1" x14ac:dyDescent="0.2">
      <c r="B93" s="105"/>
      <c r="C93" s="99"/>
      <c r="D93" s="105"/>
      <c r="E93" s="105"/>
      <c r="F93" s="105"/>
      <c r="G93" s="105"/>
      <c r="H93" s="105"/>
      <c r="I93" s="105"/>
      <c r="J93" s="105"/>
      <c r="K93" s="105"/>
      <c r="L93" s="105"/>
      <c r="M93" s="109"/>
      <c r="O93" s="160"/>
    </row>
    <row r="94" spans="2:15" s="104" customFormat="1" hidden="1" x14ac:dyDescent="0.2">
      <c r="B94" s="105"/>
      <c r="C94" s="99"/>
      <c r="D94" s="105"/>
      <c r="E94" s="105"/>
      <c r="F94" s="105"/>
      <c r="G94" s="105"/>
      <c r="H94" s="105"/>
      <c r="I94" s="105"/>
      <c r="J94" s="105"/>
      <c r="K94" s="105"/>
      <c r="L94" s="105"/>
      <c r="M94" s="109"/>
      <c r="O94" s="160"/>
    </row>
    <row r="95" spans="2:15" s="104" customFormat="1" hidden="1" x14ac:dyDescent="0.2">
      <c r="B95" s="105"/>
      <c r="C95" s="99"/>
      <c r="D95" s="105"/>
      <c r="E95" s="105"/>
      <c r="F95" s="105"/>
      <c r="G95" s="105"/>
      <c r="H95" s="105"/>
      <c r="I95" s="105"/>
      <c r="J95" s="105"/>
      <c r="K95" s="105"/>
      <c r="L95" s="105"/>
      <c r="M95" s="109"/>
      <c r="O95" s="160"/>
    </row>
    <row r="96" spans="2:15" s="104" customFormat="1" hidden="1" x14ac:dyDescent="0.2">
      <c r="B96" s="105"/>
      <c r="C96" s="99"/>
      <c r="D96" s="105"/>
      <c r="E96" s="105"/>
      <c r="F96" s="105"/>
      <c r="G96" s="105"/>
      <c r="H96" s="105"/>
      <c r="I96" s="105"/>
      <c r="J96" s="105"/>
      <c r="K96" s="105"/>
      <c r="L96" s="105"/>
      <c r="M96" s="109"/>
      <c r="O96" s="160"/>
    </row>
    <row r="97" spans="2:15" s="104" customFormat="1" hidden="1" x14ac:dyDescent="0.2">
      <c r="B97" s="105"/>
      <c r="C97" s="99"/>
      <c r="D97" s="105"/>
      <c r="E97" s="105"/>
      <c r="F97" s="105"/>
      <c r="G97" s="105"/>
      <c r="H97" s="105"/>
      <c r="I97" s="105"/>
      <c r="J97" s="105"/>
      <c r="K97" s="105"/>
      <c r="L97" s="105"/>
      <c r="M97" s="109"/>
      <c r="O97" s="160"/>
    </row>
    <row r="98" spans="2:15" s="104" customFormat="1" hidden="1" x14ac:dyDescent="0.2">
      <c r="B98" s="105"/>
      <c r="C98" s="99"/>
      <c r="D98" s="105"/>
      <c r="E98" s="105"/>
      <c r="F98" s="105"/>
      <c r="G98" s="105"/>
      <c r="H98" s="105"/>
      <c r="I98" s="105"/>
      <c r="J98" s="105"/>
      <c r="K98" s="105"/>
      <c r="L98" s="105"/>
      <c r="M98" s="109"/>
      <c r="O98" s="160"/>
    </row>
    <row r="99" spans="2:15" s="104" customFormat="1" hidden="1" x14ac:dyDescent="0.2">
      <c r="B99" s="105"/>
      <c r="C99" s="99"/>
      <c r="D99" s="105"/>
      <c r="E99" s="105"/>
      <c r="F99" s="105"/>
      <c r="G99" s="105"/>
      <c r="H99" s="105"/>
      <c r="I99" s="105"/>
      <c r="J99" s="105"/>
      <c r="K99" s="105"/>
      <c r="L99" s="105"/>
      <c r="M99" s="109"/>
      <c r="O99" s="160"/>
    </row>
    <row r="100" spans="2:15" s="104" customFormat="1" hidden="1" x14ac:dyDescent="0.2">
      <c r="B100" s="105"/>
      <c r="C100" s="99"/>
      <c r="D100" s="105"/>
      <c r="E100" s="105"/>
      <c r="F100" s="105"/>
      <c r="G100" s="105"/>
      <c r="H100" s="105"/>
      <c r="I100" s="105"/>
      <c r="J100" s="105"/>
      <c r="K100" s="105"/>
      <c r="L100" s="105"/>
      <c r="M100" s="109"/>
      <c r="O100" s="160"/>
    </row>
    <row r="101" spans="2:15" s="104" customFormat="1" hidden="1" x14ac:dyDescent="0.2">
      <c r="B101" s="105"/>
      <c r="C101" s="99"/>
      <c r="D101" s="105"/>
      <c r="E101" s="105"/>
      <c r="F101" s="105"/>
      <c r="G101" s="105"/>
      <c r="H101" s="105"/>
      <c r="I101" s="105"/>
      <c r="J101" s="105"/>
      <c r="K101" s="105"/>
      <c r="L101" s="105"/>
      <c r="M101" s="109"/>
      <c r="O101" s="160"/>
    </row>
    <row r="102" spans="2:15" s="104" customFormat="1" hidden="1" x14ac:dyDescent="0.2">
      <c r="B102" s="105"/>
      <c r="C102" s="99"/>
      <c r="D102" s="105"/>
      <c r="E102" s="105"/>
      <c r="F102" s="105"/>
      <c r="G102" s="105"/>
      <c r="H102" s="105"/>
      <c r="I102" s="105"/>
      <c r="J102" s="105"/>
      <c r="K102" s="105"/>
      <c r="L102" s="105"/>
      <c r="M102" s="109"/>
      <c r="O102" s="160"/>
    </row>
    <row r="103" spans="2:15" s="104" customFormat="1" hidden="1" x14ac:dyDescent="0.2">
      <c r="B103" s="105"/>
      <c r="C103" s="99"/>
      <c r="D103" s="105"/>
      <c r="E103" s="105"/>
      <c r="F103" s="105"/>
      <c r="G103" s="105"/>
      <c r="H103" s="105"/>
      <c r="I103" s="105"/>
      <c r="J103" s="105"/>
      <c r="K103" s="105"/>
      <c r="L103" s="105"/>
      <c r="M103" s="109"/>
      <c r="O103" s="160"/>
    </row>
    <row r="104" spans="2:15" s="104" customFormat="1" hidden="1" x14ac:dyDescent="0.2">
      <c r="B104" s="105"/>
      <c r="C104" s="99"/>
      <c r="D104" s="105"/>
      <c r="E104" s="105"/>
      <c r="F104" s="105"/>
      <c r="G104" s="105"/>
      <c r="H104" s="105"/>
      <c r="I104" s="105"/>
      <c r="J104" s="105"/>
      <c r="K104" s="105"/>
      <c r="L104" s="105"/>
      <c r="M104" s="109"/>
      <c r="O104" s="160"/>
    </row>
    <row r="105" spans="2:15" s="104" customFormat="1" hidden="1" x14ac:dyDescent="0.2">
      <c r="B105" s="105"/>
      <c r="C105" s="99"/>
      <c r="D105" s="105"/>
      <c r="E105" s="105"/>
      <c r="F105" s="105"/>
      <c r="G105" s="105"/>
      <c r="H105" s="105"/>
      <c r="I105" s="105"/>
      <c r="J105" s="105"/>
      <c r="K105" s="105"/>
      <c r="L105" s="105"/>
      <c r="M105" s="109"/>
      <c r="O105" s="160"/>
    </row>
    <row r="106" spans="2:15" s="104" customFormat="1" hidden="1" x14ac:dyDescent="0.2">
      <c r="B106" s="105"/>
      <c r="C106" s="99"/>
      <c r="D106" s="105"/>
      <c r="E106" s="105"/>
      <c r="F106" s="105"/>
      <c r="G106" s="105"/>
      <c r="H106" s="105"/>
      <c r="I106" s="105"/>
      <c r="J106" s="105"/>
      <c r="K106" s="105"/>
      <c r="L106" s="105"/>
      <c r="M106" s="109"/>
      <c r="O106" s="160"/>
    </row>
    <row r="107" spans="2:15" s="104" customFormat="1" hidden="1" x14ac:dyDescent="0.2">
      <c r="B107" s="105"/>
      <c r="C107" s="99"/>
      <c r="D107" s="105"/>
      <c r="E107" s="105"/>
      <c r="F107" s="105"/>
      <c r="G107" s="105"/>
      <c r="H107" s="105"/>
      <c r="I107" s="105"/>
      <c r="J107" s="105"/>
      <c r="K107" s="105"/>
      <c r="L107" s="105"/>
      <c r="M107" s="109"/>
      <c r="O107" s="160"/>
    </row>
    <row r="108" spans="2:15" s="104" customFormat="1" hidden="1" x14ac:dyDescent="0.2">
      <c r="B108" s="105"/>
      <c r="C108" s="99"/>
      <c r="D108" s="105"/>
      <c r="E108" s="105"/>
      <c r="F108" s="105"/>
      <c r="G108" s="105"/>
      <c r="H108" s="105"/>
      <c r="I108" s="105"/>
      <c r="J108" s="105"/>
      <c r="K108" s="105"/>
      <c r="L108" s="105"/>
      <c r="M108" s="109"/>
      <c r="O108" s="160"/>
    </row>
    <row r="109" spans="2:15" s="104" customFormat="1" hidden="1" x14ac:dyDescent="0.2">
      <c r="B109" s="105"/>
      <c r="C109" s="99"/>
      <c r="D109" s="105"/>
      <c r="E109" s="105"/>
      <c r="F109" s="105"/>
      <c r="G109" s="105"/>
      <c r="H109" s="105"/>
      <c r="I109" s="105"/>
      <c r="J109" s="105"/>
      <c r="K109" s="105"/>
      <c r="L109" s="105"/>
      <c r="M109" s="109"/>
      <c r="O109" s="160"/>
    </row>
    <row r="110" spans="2:15" s="104" customFormat="1" hidden="1" x14ac:dyDescent="0.2">
      <c r="B110" s="105"/>
      <c r="C110" s="99"/>
      <c r="D110" s="105"/>
      <c r="E110" s="105"/>
      <c r="F110" s="105"/>
      <c r="G110" s="105"/>
      <c r="H110" s="105"/>
      <c r="I110" s="105"/>
      <c r="J110" s="105"/>
      <c r="K110" s="105"/>
      <c r="L110" s="105"/>
      <c r="M110" s="109"/>
      <c r="O110" s="160"/>
    </row>
    <row r="111" spans="2:15" s="104" customFormat="1" hidden="1" x14ac:dyDescent="0.2">
      <c r="B111" s="105"/>
      <c r="C111" s="99"/>
      <c r="D111" s="105"/>
      <c r="E111" s="105"/>
      <c r="F111" s="105"/>
      <c r="G111" s="105"/>
      <c r="H111" s="105"/>
      <c r="I111" s="105"/>
      <c r="J111" s="105"/>
      <c r="K111" s="105"/>
      <c r="L111" s="105"/>
      <c r="M111" s="109"/>
      <c r="O111" s="160"/>
    </row>
    <row r="112" spans="2:15" s="104" customFormat="1" hidden="1" x14ac:dyDescent="0.2">
      <c r="B112" s="105"/>
      <c r="C112" s="99"/>
      <c r="D112" s="105"/>
      <c r="E112" s="105"/>
      <c r="F112" s="105"/>
      <c r="G112" s="105"/>
      <c r="H112" s="105"/>
      <c r="I112" s="105"/>
      <c r="J112" s="105"/>
      <c r="K112" s="105"/>
      <c r="L112" s="105"/>
      <c r="M112" s="109"/>
      <c r="O112" s="160"/>
    </row>
    <row r="113" spans="2:15" s="104" customFormat="1" hidden="1" x14ac:dyDescent="0.2">
      <c r="B113" s="105"/>
      <c r="C113" s="99"/>
      <c r="D113" s="105"/>
      <c r="E113" s="105"/>
      <c r="F113" s="105"/>
      <c r="G113" s="105"/>
      <c r="H113" s="105"/>
      <c r="I113" s="105"/>
      <c r="J113" s="105"/>
      <c r="K113" s="105"/>
      <c r="L113" s="105"/>
      <c r="M113" s="109"/>
      <c r="O113" s="160"/>
    </row>
    <row r="114" spans="2:15" s="104" customFormat="1" hidden="1" x14ac:dyDescent="0.2">
      <c r="B114" s="105"/>
      <c r="C114" s="99"/>
      <c r="D114" s="105"/>
      <c r="E114" s="105"/>
      <c r="F114" s="105"/>
      <c r="G114" s="105"/>
      <c r="H114" s="105"/>
      <c r="I114" s="105"/>
      <c r="J114" s="105"/>
      <c r="K114" s="105"/>
      <c r="L114" s="105"/>
      <c r="M114" s="109"/>
      <c r="O114" s="160"/>
    </row>
    <row r="115" spans="2:15" s="104" customFormat="1" hidden="1" x14ac:dyDescent="0.2">
      <c r="B115" s="105"/>
      <c r="C115" s="99"/>
      <c r="D115" s="105"/>
      <c r="E115" s="105"/>
      <c r="F115" s="105"/>
      <c r="G115" s="105"/>
      <c r="H115" s="105"/>
      <c r="I115" s="105"/>
      <c r="J115" s="105"/>
      <c r="K115" s="105"/>
      <c r="L115" s="105"/>
      <c r="M115" s="109"/>
      <c r="O115" s="160"/>
    </row>
    <row r="116" spans="2:15" s="104" customFormat="1" hidden="1" x14ac:dyDescent="0.2">
      <c r="B116" s="105"/>
      <c r="C116" s="99"/>
      <c r="D116" s="105"/>
      <c r="E116" s="105"/>
      <c r="F116" s="105"/>
      <c r="G116" s="105"/>
      <c r="H116" s="105"/>
      <c r="I116" s="105"/>
      <c r="J116" s="105"/>
      <c r="K116" s="105"/>
      <c r="L116" s="105"/>
      <c r="M116" s="109"/>
      <c r="O116" s="160"/>
    </row>
    <row r="117" spans="2:15" s="104" customFormat="1" hidden="1" x14ac:dyDescent="0.2">
      <c r="B117" s="105"/>
      <c r="C117" s="99"/>
      <c r="D117" s="105"/>
      <c r="E117" s="105"/>
      <c r="F117" s="105"/>
      <c r="G117" s="105"/>
      <c r="H117" s="105"/>
      <c r="I117" s="105"/>
      <c r="J117" s="105"/>
      <c r="K117" s="105"/>
      <c r="L117" s="105"/>
      <c r="M117" s="109"/>
      <c r="O117" s="160"/>
    </row>
    <row r="118" spans="2:15" s="104" customFormat="1" hidden="1" x14ac:dyDescent="0.2">
      <c r="B118" s="105"/>
      <c r="C118" s="99"/>
      <c r="D118" s="105"/>
      <c r="E118" s="105"/>
      <c r="F118" s="105"/>
      <c r="G118" s="105"/>
      <c r="H118" s="105"/>
      <c r="I118" s="105"/>
      <c r="J118" s="105"/>
      <c r="K118" s="105"/>
      <c r="L118" s="105"/>
      <c r="M118" s="109"/>
      <c r="O118" s="160"/>
    </row>
    <row r="119" spans="2:15" s="104" customFormat="1" hidden="1" x14ac:dyDescent="0.2">
      <c r="B119" s="105"/>
      <c r="C119" s="99"/>
      <c r="D119" s="141"/>
      <c r="E119" s="141"/>
      <c r="F119" s="141"/>
      <c r="G119" s="141"/>
      <c r="H119" s="105"/>
      <c r="I119" s="105"/>
      <c r="J119" s="105"/>
      <c r="K119" s="105"/>
      <c r="L119" s="105"/>
      <c r="M119" s="109"/>
      <c r="O119" s="160"/>
    </row>
    <row r="120" spans="2:15" s="104" customFormat="1" hidden="1" x14ac:dyDescent="0.2">
      <c r="B120" s="105"/>
      <c r="C120" s="99"/>
      <c r="D120" s="141"/>
      <c r="E120" s="141"/>
      <c r="F120" s="141"/>
      <c r="G120" s="141"/>
      <c r="H120" s="105"/>
      <c r="I120" s="105"/>
      <c r="J120" s="105"/>
      <c r="K120" s="105"/>
      <c r="L120" s="105"/>
      <c r="M120" s="109"/>
      <c r="O120" s="160"/>
    </row>
    <row r="121" spans="2:15" s="104" customFormat="1" hidden="1" x14ac:dyDescent="0.2">
      <c r="B121" s="105"/>
      <c r="C121" s="99"/>
      <c r="D121" s="141"/>
      <c r="E121" s="141"/>
      <c r="F121" s="141"/>
      <c r="G121" s="141"/>
      <c r="H121" s="105"/>
      <c r="I121" s="105"/>
      <c r="J121" s="105"/>
      <c r="K121" s="105"/>
      <c r="L121" s="105"/>
      <c r="M121" s="109"/>
      <c r="O121" s="160"/>
    </row>
    <row r="122" spans="2:15" s="104" customFormat="1" hidden="1" x14ac:dyDescent="0.2">
      <c r="B122" s="105"/>
      <c r="C122" s="99"/>
      <c r="D122" s="141"/>
      <c r="E122" s="141"/>
      <c r="F122" s="141"/>
      <c r="G122" s="141"/>
      <c r="H122" s="105"/>
      <c r="I122" s="105"/>
      <c r="J122" s="105"/>
      <c r="K122" s="105"/>
      <c r="L122" s="105"/>
      <c r="M122" s="109"/>
      <c r="O122" s="160"/>
    </row>
    <row r="123" spans="2:15" s="104" customFormat="1" hidden="1" x14ac:dyDescent="0.2">
      <c r="B123" s="105"/>
      <c r="C123" s="99"/>
      <c r="D123" s="141"/>
      <c r="E123" s="141"/>
      <c r="F123" s="141"/>
      <c r="G123" s="141"/>
      <c r="H123" s="105"/>
      <c r="I123" s="105"/>
      <c r="J123" s="105"/>
      <c r="K123" s="105"/>
      <c r="L123" s="105"/>
      <c r="M123" s="109"/>
      <c r="O123" s="160"/>
    </row>
    <row r="124" spans="2:15" s="104" customFormat="1" hidden="1" x14ac:dyDescent="0.2">
      <c r="B124" s="105"/>
      <c r="C124" s="99"/>
      <c r="D124" s="141"/>
      <c r="E124" s="141"/>
      <c r="F124" s="141"/>
      <c r="G124" s="141"/>
      <c r="H124" s="105"/>
      <c r="I124" s="105"/>
      <c r="J124" s="105"/>
      <c r="K124" s="105"/>
      <c r="L124" s="105"/>
      <c r="M124" s="109"/>
      <c r="O124" s="160"/>
    </row>
    <row r="125" spans="2:15" s="104" customFormat="1" hidden="1" x14ac:dyDescent="0.2">
      <c r="B125" s="105"/>
      <c r="C125" s="99"/>
      <c r="D125" s="141"/>
      <c r="E125" s="141"/>
      <c r="F125" s="141"/>
      <c r="G125" s="141"/>
      <c r="H125" s="105"/>
      <c r="I125" s="105"/>
      <c r="J125" s="105"/>
      <c r="K125" s="105"/>
      <c r="L125" s="105"/>
      <c r="M125" s="109"/>
      <c r="O125" s="160"/>
    </row>
    <row r="126" spans="2:15" s="104" customFormat="1" hidden="1" x14ac:dyDescent="0.2">
      <c r="B126" s="105"/>
      <c r="C126" s="99"/>
      <c r="D126" s="141"/>
      <c r="E126" s="141"/>
      <c r="F126" s="141"/>
      <c r="G126" s="141"/>
      <c r="H126" s="105"/>
      <c r="I126" s="105"/>
      <c r="J126" s="105"/>
      <c r="K126" s="105"/>
      <c r="L126" s="105"/>
      <c r="M126" s="109"/>
      <c r="O126" s="160"/>
    </row>
    <row r="127" spans="2:15" s="104" customFormat="1" hidden="1" x14ac:dyDescent="0.2">
      <c r="B127" s="105"/>
      <c r="C127" s="99"/>
      <c r="D127" s="141"/>
      <c r="E127" s="141"/>
      <c r="F127" s="141"/>
      <c r="G127" s="141"/>
      <c r="H127" s="105"/>
      <c r="I127" s="105"/>
      <c r="J127" s="105"/>
      <c r="K127" s="105"/>
      <c r="L127" s="105"/>
      <c r="M127" s="109"/>
      <c r="O127" s="160"/>
    </row>
    <row r="128" spans="2:15" s="104" customFormat="1" hidden="1" x14ac:dyDescent="0.2">
      <c r="B128" s="105"/>
      <c r="C128" s="99"/>
      <c r="D128" s="141"/>
      <c r="E128" s="141"/>
      <c r="F128" s="141"/>
      <c r="G128" s="141"/>
      <c r="H128" s="105"/>
      <c r="I128" s="105"/>
      <c r="J128" s="105"/>
      <c r="K128" s="105"/>
      <c r="L128" s="105"/>
      <c r="M128" s="109"/>
      <c r="O128" s="160"/>
    </row>
    <row r="129" spans="2:15" s="104" customFormat="1" hidden="1" x14ac:dyDescent="0.2">
      <c r="B129" s="105"/>
      <c r="C129" s="99"/>
      <c r="D129" s="142"/>
      <c r="E129" s="142"/>
      <c r="F129" s="142"/>
      <c r="G129" s="142"/>
      <c r="H129" s="105"/>
      <c r="I129" s="105"/>
      <c r="J129" s="105"/>
      <c r="K129" s="105"/>
      <c r="L129" s="105"/>
      <c r="M129" s="109"/>
      <c r="O129" s="160"/>
    </row>
    <row r="130" spans="2:15" s="104" customFormat="1" hidden="1" x14ac:dyDescent="0.2">
      <c r="B130" s="105"/>
      <c r="C130" s="99"/>
      <c r="D130" s="105"/>
      <c r="E130" s="105"/>
      <c r="F130" s="105"/>
      <c r="G130" s="105"/>
      <c r="H130" s="105"/>
      <c r="I130" s="105"/>
      <c r="J130" s="105"/>
      <c r="K130" s="105"/>
      <c r="L130" s="105"/>
      <c r="M130" s="109"/>
      <c r="O130" s="160"/>
    </row>
    <row r="131" spans="2:15" s="104" customFormat="1" hidden="1" x14ac:dyDescent="0.2">
      <c r="B131" s="105"/>
      <c r="C131" s="99"/>
      <c r="D131" s="105"/>
      <c r="E131" s="105"/>
      <c r="F131" s="105"/>
      <c r="G131" s="105"/>
      <c r="H131" s="105"/>
      <c r="I131" s="105"/>
      <c r="J131" s="105"/>
      <c r="K131" s="105"/>
      <c r="L131" s="105"/>
      <c r="M131" s="109"/>
      <c r="O131" s="160"/>
    </row>
    <row r="132" spans="2:15" s="104" customFormat="1" hidden="1" x14ac:dyDescent="0.2">
      <c r="B132" s="105"/>
      <c r="C132" s="99"/>
      <c r="D132" s="105"/>
      <c r="E132" s="105"/>
      <c r="F132" s="105"/>
      <c r="G132" s="105"/>
      <c r="H132" s="105"/>
      <c r="I132" s="105"/>
      <c r="J132" s="105"/>
      <c r="K132" s="105"/>
      <c r="L132" s="105"/>
      <c r="M132" s="109"/>
      <c r="O132" s="160"/>
    </row>
    <row r="133" spans="2:15" s="104" customFormat="1" hidden="1" x14ac:dyDescent="0.2">
      <c r="B133" s="105"/>
      <c r="C133" s="99"/>
      <c r="D133" s="105"/>
      <c r="E133" s="105"/>
      <c r="F133" s="105"/>
      <c r="G133" s="105"/>
      <c r="H133" s="105"/>
      <c r="I133" s="105"/>
      <c r="J133" s="105"/>
      <c r="K133" s="105"/>
      <c r="L133" s="105"/>
      <c r="M133" s="109"/>
      <c r="O133" s="160"/>
    </row>
    <row r="134" spans="2:15" s="104" customFormat="1" hidden="1" x14ac:dyDescent="0.2">
      <c r="B134" s="105"/>
      <c r="C134" s="99"/>
      <c r="D134" s="105"/>
      <c r="E134" s="105"/>
      <c r="F134" s="105"/>
      <c r="G134" s="105"/>
      <c r="H134" s="105"/>
      <c r="I134" s="105"/>
      <c r="J134" s="105"/>
      <c r="K134" s="105"/>
      <c r="L134" s="105"/>
      <c r="M134" s="109"/>
      <c r="O134" s="160"/>
    </row>
    <row r="135" spans="2:15" s="104" customFormat="1" hidden="1" x14ac:dyDescent="0.2">
      <c r="B135" s="105"/>
      <c r="C135" s="99"/>
      <c r="D135" s="105"/>
      <c r="E135" s="105"/>
      <c r="F135" s="105"/>
      <c r="G135" s="105"/>
      <c r="H135" s="105"/>
      <c r="I135" s="105"/>
      <c r="J135" s="105"/>
      <c r="K135" s="105"/>
      <c r="L135" s="105"/>
      <c r="M135" s="109"/>
      <c r="O135" s="160"/>
    </row>
    <row r="136" spans="2:15" s="104" customFormat="1" hidden="1" x14ac:dyDescent="0.2">
      <c r="B136" s="105"/>
      <c r="C136" s="99"/>
      <c r="D136" s="105"/>
      <c r="E136" s="105"/>
      <c r="F136" s="105"/>
      <c r="G136" s="105"/>
      <c r="H136" s="105"/>
      <c r="I136" s="105"/>
      <c r="J136" s="105"/>
      <c r="K136" s="105"/>
      <c r="L136" s="105"/>
      <c r="M136" s="109"/>
      <c r="O136" s="160"/>
    </row>
    <row r="137" spans="2:15" s="104" customFormat="1" hidden="1" x14ac:dyDescent="0.2">
      <c r="B137" s="105"/>
      <c r="C137" s="99"/>
      <c r="D137" s="105"/>
      <c r="E137" s="105"/>
      <c r="F137" s="105"/>
      <c r="G137" s="105"/>
      <c r="H137" s="105"/>
      <c r="I137" s="105"/>
      <c r="J137" s="105"/>
      <c r="K137" s="105"/>
      <c r="L137" s="105"/>
      <c r="M137" s="109"/>
      <c r="O137" s="160"/>
    </row>
    <row r="138" spans="2:15" s="104" customFormat="1" hidden="1" x14ac:dyDescent="0.2">
      <c r="B138" s="105"/>
      <c r="C138" s="99"/>
      <c r="D138" s="105"/>
      <c r="E138" s="105"/>
      <c r="F138" s="105"/>
      <c r="G138" s="105"/>
      <c r="H138" s="105"/>
      <c r="I138" s="105"/>
      <c r="J138" s="105"/>
      <c r="K138" s="105"/>
      <c r="L138" s="105"/>
      <c r="M138" s="109"/>
      <c r="O138" s="160"/>
    </row>
    <row r="139" spans="2:15" s="104" customFormat="1" hidden="1" x14ac:dyDescent="0.2">
      <c r="B139" s="105"/>
      <c r="C139" s="99"/>
      <c r="D139" s="105"/>
      <c r="E139" s="105"/>
      <c r="F139" s="105"/>
      <c r="G139" s="105"/>
      <c r="H139" s="105"/>
      <c r="I139" s="105"/>
      <c r="J139" s="105"/>
      <c r="K139" s="105"/>
      <c r="L139" s="105"/>
      <c r="M139" s="109"/>
      <c r="O139" s="160"/>
    </row>
    <row r="140" spans="2:15" s="104" customFormat="1" hidden="1" x14ac:dyDescent="0.2">
      <c r="B140" s="105"/>
      <c r="C140" s="99"/>
      <c r="D140" s="105"/>
      <c r="E140" s="105"/>
      <c r="F140" s="105"/>
      <c r="G140" s="105"/>
      <c r="H140" s="105"/>
      <c r="I140" s="105"/>
      <c r="J140" s="105"/>
      <c r="K140" s="105"/>
      <c r="L140" s="105"/>
      <c r="M140" s="109"/>
      <c r="O140" s="160"/>
    </row>
    <row r="141" spans="2:15" s="104" customFormat="1" hidden="1" x14ac:dyDescent="0.2">
      <c r="B141" s="105"/>
      <c r="C141" s="99"/>
      <c r="D141" s="105"/>
      <c r="E141" s="105"/>
      <c r="F141" s="105"/>
      <c r="G141" s="105"/>
      <c r="H141" s="105"/>
      <c r="I141" s="105"/>
      <c r="J141" s="105"/>
      <c r="K141" s="105"/>
      <c r="L141" s="105"/>
      <c r="M141" s="109"/>
      <c r="O141" s="160"/>
    </row>
    <row r="142" spans="2:15" s="104" customFormat="1" hidden="1" x14ac:dyDescent="0.2">
      <c r="B142" s="105"/>
      <c r="C142" s="99"/>
      <c r="D142" s="105"/>
      <c r="E142" s="105"/>
      <c r="F142" s="105"/>
      <c r="G142" s="105"/>
      <c r="H142" s="105"/>
      <c r="I142" s="105"/>
      <c r="J142" s="105"/>
      <c r="K142" s="105"/>
      <c r="L142" s="105"/>
      <c r="M142" s="109"/>
      <c r="O142" s="160"/>
    </row>
    <row r="143" spans="2:15" s="104" customFormat="1" hidden="1" x14ac:dyDescent="0.2">
      <c r="B143" s="105"/>
      <c r="C143" s="99"/>
      <c r="D143" s="105"/>
      <c r="E143" s="105"/>
      <c r="F143" s="105"/>
      <c r="G143" s="105"/>
      <c r="H143" s="105"/>
      <c r="I143" s="105"/>
      <c r="J143" s="105"/>
      <c r="K143" s="105"/>
      <c r="L143" s="105"/>
      <c r="M143" s="109"/>
      <c r="O143" s="160"/>
    </row>
    <row r="144" spans="2:15" s="104" customFormat="1" hidden="1" x14ac:dyDescent="0.2">
      <c r="B144" s="105"/>
      <c r="C144" s="99"/>
      <c r="D144" s="105"/>
      <c r="E144" s="105"/>
      <c r="F144" s="105"/>
      <c r="G144" s="105"/>
      <c r="H144" s="105"/>
      <c r="I144" s="105"/>
      <c r="J144" s="105"/>
      <c r="K144" s="105"/>
      <c r="L144" s="105"/>
      <c r="M144" s="109"/>
      <c r="O144" s="160"/>
    </row>
    <row r="145" spans="2:15" s="104" customFormat="1" hidden="1" x14ac:dyDescent="0.2">
      <c r="B145" s="105"/>
      <c r="C145" s="99"/>
      <c r="D145" s="105"/>
      <c r="E145" s="105"/>
      <c r="F145" s="105"/>
      <c r="G145" s="105"/>
      <c r="H145" s="105"/>
      <c r="I145" s="105"/>
      <c r="J145" s="105"/>
      <c r="K145" s="105"/>
      <c r="L145" s="105"/>
      <c r="M145" s="109"/>
      <c r="O145" s="160"/>
    </row>
    <row r="146" spans="2:15" s="104" customFormat="1" hidden="1" x14ac:dyDescent="0.2">
      <c r="B146" s="105"/>
      <c r="C146" s="99"/>
      <c r="D146" s="105"/>
      <c r="E146" s="105"/>
      <c r="F146" s="105"/>
      <c r="G146" s="105"/>
      <c r="H146" s="105"/>
      <c r="I146" s="105"/>
      <c r="J146" s="105"/>
      <c r="K146" s="105"/>
      <c r="L146" s="105"/>
      <c r="M146" s="109"/>
      <c r="O146" s="160"/>
    </row>
    <row r="147" spans="2:15" s="104" customFormat="1" hidden="1" x14ac:dyDescent="0.2">
      <c r="B147" s="105"/>
      <c r="C147" s="99"/>
      <c r="D147" s="105"/>
      <c r="E147" s="105"/>
      <c r="F147" s="105"/>
      <c r="G147" s="105"/>
      <c r="H147" s="105"/>
      <c r="I147" s="105"/>
      <c r="J147" s="105"/>
      <c r="K147" s="105"/>
      <c r="L147" s="105"/>
      <c r="M147" s="109"/>
      <c r="O147" s="160"/>
    </row>
    <row r="148" spans="2:15" s="104" customFormat="1" hidden="1" x14ac:dyDescent="0.2">
      <c r="B148" s="105"/>
      <c r="C148" s="99"/>
      <c r="D148" s="105"/>
      <c r="E148" s="105"/>
      <c r="F148" s="105"/>
      <c r="G148" s="105"/>
      <c r="H148" s="105"/>
      <c r="I148" s="105"/>
      <c r="J148" s="105"/>
      <c r="K148" s="105"/>
      <c r="L148" s="105"/>
      <c r="M148" s="109"/>
      <c r="O148" s="160"/>
    </row>
    <row r="149" spans="2:15" s="104" customFormat="1" hidden="1" x14ac:dyDescent="0.2">
      <c r="B149" s="105"/>
      <c r="C149" s="99"/>
      <c r="D149" s="105"/>
      <c r="E149" s="105"/>
      <c r="F149" s="105"/>
      <c r="G149" s="105"/>
      <c r="H149" s="105"/>
      <c r="I149" s="105"/>
      <c r="J149" s="105"/>
      <c r="K149" s="105"/>
      <c r="L149" s="105"/>
      <c r="M149" s="109"/>
      <c r="O149" s="160"/>
    </row>
    <row r="150" spans="2:15" s="104" customFormat="1" hidden="1" x14ac:dyDescent="0.2">
      <c r="B150" s="105"/>
      <c r="C150" s="99"/>
      <c r="D150" s="105"/>
      <c r="E150" s="105"/>
      <c r="F150" s="105"/>
      <c r="G150" s="105"/>
      <c r="H150" s="105"/>
      <c r="I150" s="105"/>
      <c r="J150" s="105"/>
      <c r="K150" s="105"/>
      <c r="L150" s="105"/>
      <c r="M150" s="109"/>
      <c r="O150" s="160"/>
    </row>
    <row r="151" spans="2:15" s="104" customFormat="1" hidden="1" x14ac:dyDescent="0.2">
      <c r="B151" s="105"/>
      <c r="C151" s="99"/>
      <c r="D151" s="105"/>
      <c r="E151" s="105"/>
      <c r="F151" s="105"/>
      <c r="G151" s="105"/>
      <c r="H151" s="105"/>
      <c r="I151" s="105"/>
      <c r="J151" s="105"/>
      <c r="K151" s="105"/>
      <c r="L151" s="105"/>
      <c r="M151" s="109"/>
      <c r="O151" s="160"/>
    </row>
    <row r="152" spans="2:15" s="104" customFormat="1" hidden="1" x14ac:dyDescent="0.2">
      <c r="B152" s="105"/>
      <c r="C152" s="99"/>
      <c r="D152" s="105"/>
      <c r="E152" s="105"/>
      <c r="F152" s="105"/>
      <c r="G152" s="105"/>
      <c r="H152" s="105"/>
      <c r="I152" s="105"/>
      <c r="J152" s="105"/>
      <c r="K152" s="105"/>
      <c r="L152" s="105"/>
      <c r="M152" s="109"/>
      <c r="O152" s="160"/>
    </row>
    <row r="153" spans="2:15" s="104" customFormat="1" hidden="1" x14ac:dyDescent="0.2">
      <c r="B153" s="105"/>
      <c r="C153" s="99"/>
      <c r="D153" s="105"/>
      <c r="E153" s="105"/>
      <c r="F153" s="105"/>
      <c r="G153" s="105"/>
      <c r="H153" s="105"/>
      <c r="I153" s="105"/>
      <c r="J153" s="105"/>
      <c r="K153" s="105"/>
      <c r="L153" s="105"/>
      <c r="M153" s="109"/>
      <c r="O153" s="160"/>
    </row>
    <row r="154" spans="2:15" s="104" customFormat="1" hidden="1" x14ac:dyDescent="0.2">
      <c r="B154" s="105"/>
      <c r="C154" s="99"/>
      <c r="D154" s="105"/>
      <c r="E154" s="105"/>
      <c r="F154" s="105"/>
      <c r="G154" s="105"/>
      <c r="H154" s="105"/>
      <c r="I154" s="105"/>
      <c r="J154" s="105"/>
      <c r="K154" s="105"/>
      <c r="L154" s="105"/>
      <c r="M154" s="109"/>
      <c r="O154" s="160"/>
    </row>
    <row r="155" spans="2:15" s="104" customFormat="1" hidden="1" x14ac:dyDescent="0.2">
      <c r="B155" s="105"/>
      <c r="C155" s="99"/>
      <c r="D155" s="105"/>
      <c r="E155" s="105"/>
      <c r="F155" s="105"/>
      <c r="G155" s="105"/>
      <c r="H155" s="105"/>
      <c r="I155" s="105"/>
      <c r="J155" s="105"/>
      <c r="K155" s="105"/>
      <c r="L155" s="105"/>
      <c r="M155" s="109"/>
      <c r="O155" s="160"/>
    </row>
    <row r="156" spans="2:15" s="104" customFormat="1" hidden="1" x14ac:dyDescent="0.2">
      <c r="B156" s="105"/>
      <c r="C156" s="99"/>
      <c r="D156" s="105"/>
      <c r="E156" s="105"/>
      <c r="F156" s="105"/>
      <c r="G156" s="105"/>
      <c r="H156" s="105"/>
      <c r="I156" s="105"/>
      <c r="J156" s="105"/>
      <c r="K156" s="105"/>
      <c r="L156" s="105"/>
      <c r="M156" s="109"/>
      <c r="O156" s="160"/>
    </row>
    <row r="157" spans="2:15" s="104" customFormat="1" hidden="1" x14ac:dyDescent="0.2">
      <c r="B157" s="105"/>
      <c r="C157" s="99"/>
      <c r="D157" s="105"/>
      <c r="E157" s="105"/>
      <c r="F157" s="105"/>
      <c r="G157" s="105"/>
      <c r="H157" s="105"/>
      <c r="I157" s="105"/>
      <c r="J157" s="105"/>
      <c r="K157" s="105"/>
      <c r="L157" s="105"/>
      <c r="M157" s="109"/>
      <c r="O157" s="160"/>
    </row>
    <row r="158" spans="2:15" s="104" customFormat="1" hidden="1" x14ac:dyDescent="0.2">
      <c r="B158" s="105"/>
      <c r="C158" s="99"/>
      <c r="D158" s="105"/>
      <c r="E158" s="105"/>
      <c r="F158" s="105"/>
      <c r="G158" s="105"/>
      <c r="H158" s="105"/>
      <c r="I158" s="105"/>
      <c r="J158" s="105"/>
      <c r="K158" s="105"/>
      <c r="L158" s="105"/>
      <c r="M158" s="109"/>
      <c r="O158" s="160"/>
    </row>
    <row r="159" spans="2:15" s="104" customFormat="1" hidden="1" x14ac:dyDescent="0.2">
      <c r="B159" s="105"/>
      <c r="C159" s="99"/>
      <c r="D159" s="105"/>
      <c r="E159" s="105"/>
      <c r="F159" s="105"/>
      <c r="G159" s="105"/>
      <c r="H159" s="105"/>
      <c r="I159" s="105"/>
      <c r="J159" s="105"/>
      <c r="K159" s="105"/>
      <c r="L159" s="105"/>
      <c r="M159" s="109"/>
      <c r="O159" s="160"/>
    </row>
    <row r="160" spans="2:15" s="104" customFormat="1" hidden="1" x14ac:dyDescent="0.2">
      <c r="B160" s="105"/>
      <c r="C160" s="99"/>
      <c r="D160" s="105"/>
      <c r="E160" s="105"/>
      <c r="F160" s="105"/>
      <c r="G160" s="105"/>
      <c r="H160" s="105"/>
      <c r="I160" s="105"/>
      <c r="J160" s="105"/>
      <c r="K160" s="105"/>
      <c r="L160" s="105"/>
      <c r="M160" s="109"/>
      <c r="O160" s="160"/>
    </row>
    <row r="161" spans="2:15" s="104" customFormat="1" hidden="1" x14ac:dyDescent="0.2">
      <c r="B161" s="105"/>
      <c r="C161" s="99"/>
      <c r="D161" s="105"/>
      <c r="E161" s="105"/>
      <c r="F161" s="105"/>
      <c r="G161" s="105"/>
      <c r="H161" s="105"/>
      <c r="I161" s="105"/>
      <c r="J161" s="105"/>
      <c r="K161" s="105"/>
      <c r="L161" s="105"/>
      <c r="M161" s="109"/>
      <c r="O161" s="160"/>
    </row>
    <row r="162" spans="2:15" s="104" customFormat="1" hidden="1" x14ac:dyDescent="0.2">
      <c r="B162" s="105"/>
      <c r="C162" s="99"/>
      <c r="D162" s="105"/>
      <c r="E162" s="105"/>
      <c r="F162" s="105"/>
      <c r="G162" s="105"/>
      <c r="H162" s="105"/>
      <c r="I162" s="105"/>
      <c r="J162" s="105"/>
      <c r="K162" s="105"/>
      <c r="L162" s="105"/>
      <c r="M162" s="109"/>
      <c r="O162" s="160"/>
    </row>
    <row r="163" spans="2:15" s="104" customFormat="1" hidden="1" x14ac:dyDescent="0.2">
      <c r="B163" s="105"/>
      <c r="C163" s="99"/>
      <c r="D163" s="105"/>
      <c r="E163" s="105"/>
      <c r="F163" s="105"/>
      <c r="G163" s="105"/>
      <c r="H163" s="105"/>
      <c r="I163" s="105"/>
      <c r="J163" s="105"/>
      <c r="K163" s="105"/>
      <c r="L163" s="105"/>
      <c r="M163" s="109"/>
      <c r="O163" s="160"/>
    </row>
    <row r="164" spans="2:15" s="104" customFormat="1" hidden="1" x14ac:dyDescent="0.2">
      <c r="B164" s="105"/>
      <c r="C164" s="99"/>
      <c r="D164" s="105"/>
      <c r="E164" s="105"/>
      <c r="F164" s="105"/>
      <c r="G164" s="105"/>
      <c r="H164" s="105"/>
      <c r="I164" s="105"/>
      <c r="J164" s="105"/>
      <c r="K164" s="105"/>
      <c r="L164" s="105"/>
      <c r="M164" s="109"/>
      <c r="O164" s="160"/>
    </row>
    <row r="165" spans="2:15" s="104" customFormat="1" hidden="1" x14ac:dyDescent="0.2">
      <c r="B165" s="105"/>
      <c r="C165" s="99"/>
      <c r="D165" s="105"/>
      <c r="E165" s="105"/>
      <c r="F165" s="105"/>
      <c r="G165" s="105"/>
      <c r="H165" s="105"/>
      <c r="I165" s="105"/>
      <c r="J165" s="105"/>
      <c r="K165" s="105"/>
      <c r="L165" s="105"/>
      <c r="M165" s="109"/>
      <c r="O165" s="160"/>
    </row>
    <row r="166" spans="2:15" s="104" customFormat="1" hidden="1" x14ac:dyDescent="0.2">
      <c r="B166" s="105"/>
      <c r="C166" s="99"/>
      <c r="D166" s="105"/>
      <c r="E166" s="105"/>
      <c r="F166" s="105"/>
      <c r="G166" s="105"/>
      <c r="H166" s="105"/>
      <c r="I166" s="105"/>
      <c r="J166" s="105"/>
      <c r="K166" s="105"/>
      <c r="L166" s="105"/>
      <c r="M166" s="109"/>
      <c r="O166" s="160"/>
    </row>
    <row r="167" spans="2:15" s="104" customFormat="1" hidden="1" x14ac:dyDescent="0.2">
      <c r="B167" s="105"/>
      <c r="C167" s="99"/>
      <c r="D167" s="105"/>
      <c r="E167" s="105"/>
      <c r="F167" s="105"/>
      <c r="G167" s="105"/>
      <c r="H167" s="105"/>
      <c r="I167" s="105"/>
      <c r="J167" s="105"/>
      <c r="K167" s="105"/>
      <c r="L167" s="105"/>
      <c r="M167" s="109"/>
      <c r="O167" s="160"/>
    </row>
    <row r="168" spans="2:15" s="104" customFormat="1" hidden="1" x14ac:dyDescent="0.2">
      <c r="B168" s="105"/>
      <c r="C168" s="99"/>
      <c r="D168" s="105"/>
      <c r="E168" s="105"/>
      <c r="F168" s="105"/>
      <c r="G168" s="105"/>
      <c r="H168" s="105"/>
      <c r="I168" s="105"/>
      <c r="J168" s="105"/>
      <c r="K168" s="105"/>
      <c r="L168" s="105"/>
      <c r="M168" s="109"/>
      <c r="O168" s="160"/>
    </row>
    <row r="169" spans="2:15" s="104" customFormat="1" hidden="1" x14ac:dyDescent="0.2">
      <c r="B169" s="105"/>
      <c r="C169" s="99"/>
      <c r="D169" s="105"/>
      <c r="E169" s="105"/>
      <c r="F169" s="105"/>
      <c r="G169" s="105"/>
      <c r="H169" s="105"/>
      <c r="I169" s="105"/>
      <c r="J169" s="105"/>
      <c r="K169" s="105"/>
      <c r="L169" s="105"/>
      <c r="M169" s="109"/>
      <c r="O169" s="160"/>
    </row>
    <row r="170" spans="2:15" s="104" customFormat="1" hidden="1" x14ac:dyDescent="0.2">
      <c r="B170" s="105"/>
      <c r="C170" s="99"/>
      <c r="D170" s="105"/>
      <c r="E170" s="105"/>
      <c r="F170" s="105"/>
      <c r="G170" s="105"/>
      <c r="H170" s="105"/>
      <c r="I170" s="105"/>
      <c r="J170" s="105"/>
      <c r="K170" s="105"/>
      <c r="L170" s="105"/>
      <c r="M170" s="109"/>
      <c r="O170" s="160"/>
    </row>
    <row r="171" spans="2:15" s="104" customFormat="1" hidden="1" x14ac:dyDescent="0.2">
      <c r="B171" s="105"/>
      <c r="C171" s="99"/>
      <c r="D171" s="105"/>
      <c r="E171" s="105"/>
      <c r="F171" s="105"/>
      <c r="G171" s="105"/>
      <c r="H171" s="105"/>
      <c r="I171" s="105"/>
      <c r="J171" s="105"/>
      <c r="K171" s="105"/>
      <c r="L171" s="105"/>
      <c r="M171" s="109"/>
      <c r="O171" s="160"/>
    </row>
    <row r="172" spans="2:15" s="104" customFormat="1" hidden="1" x14ac:dyDescent="0.2">
      <c r="B172" s="105"/>
      <c r="C172" s="99"/>
      <c r="D172" s="105"/>
      <c r="E172" s="105"/>
      <c r="F172" s="105"/>
      <c r="G172" s="105"/>
      <c r="H172" s="105"/>
      <c r="I172" s="105"/>
      <c r="J172" s="105"/>
      <c r="K172" s="105"/>
      <c r="L172" s="105"/>
      <c r="M172" s="109"/>
      <c r="O172" s="160"/>
    </row>
    <row r="173" spans="2:15" s="104" customFormat="1" hidden="1" x14ac:dyDescent="0.2">
      <c r="B173" s="105"/>
      <c r="C173" s="99"/>
      <c r="D173" s="105"/>
      <c r="E173" s="105"/>
      <c r="F173" s="105"/>
      <c r="G173" s="105"/>
      <c r="H173" s="105"/>
      <c r="I173" s="105"/>
      <c r="J173" s="105"/>
      <c r="K173" s="105"/>
      <c r="L173" s="105"/>
      <c r="M173" s="109"/>
      <c r="O173" s="160"/>
    </row>
    <row r="174" spans="2:15" s="104" customFormat="1" hidden="1" x14ac:dyDescent="0.2">
      <c r="B174" s="105"/>
      <c r="C174" s="99"/>
      <c r="D174" s="105"/>
      <c r="E174" s="105"/>
      <c r="F174" s="105"/>
      <c r="G174" s="105"/>
      <c r="H174" s="105"/>
      <c r="I174" s="105"/>
      <c r="J174" s="105"/>
      <c r="K174" s="105"/>
      <c r="L174" s="105"/>
      <c r="M174" s="109"/>
      <c r="O174" s="160"/>
    </row>
    <row r="175" spans="2:15" s="104" customFormat="1" hidden="1" x14ac:dyDescent="0.2">
      <c r="B175" s="105"/>
      <c r="C175" s="99"/>
      <c r="D175" s="105"/>
      <c r="E175" s="105"/>
      <c r="F175" s="105"/>
      <c r="G175" s="105"/>
      <c r="H175" s="105"/>
      <c r="I175" s="105"/>
      <c r="J175" s="105"/>
      <c r="K175" s="105"/>
      <c r="L175" s="105"/>
      <c r="M175" s="109"/>
      <c r="O175" s="160"/>
    </row>
    <row r="176" spans="2:15" s="104" customFormat="1" hidden="1" x14ac:dyDescent="0.2">
      <c r="B176" s="105"/>
      <c r="C176" s="99"/>
      <c r="D176" s="105"/>
      <c r="E176" s="105"/>
      <c r="F176" s="105"/>
      <c r="G176" s="105"/>
      <c r="H176" s="105"/>
      <c r="I176" s="105"/>
      <c r="J176" s="105"/>
      <c r="K176" s="105"/>
      <c r="L176" s="105"/>
      <c r="M176" s="109"/>
      <c r="O176" s="160"/>
    </row>
    <row r="177" spans="2:15" s="104" customFormat="1" hidden="1" x14ac:dyDescent="0.2">
      <c r="B177" s="105"/>
      <c r="C177" s="99"/>
      <c r="D177" s="105"/>
      <c r="E177" s="105"/>
      <c r="F177" s="105"/>
      <c r="G177" s="105"/>
      <c r="H177" s="105"/>
      <c r="I177" s="105"/>
      <c r="J177" s="105"/>
      <c r="K177" s="105"/>
      <c r="L177" s="105"/>
      <c r="M177" s="109"/>
      <c r="O177" s="160"/>
    </row>
    <row r="178" spans="2:15" s="104" customFormat="1" hidden="1" x14ac:dyDescent="0.2">
      <c r="B178" s="105"/>
      <c r="C178" s="99"/>
      <c r="D178" s="105"/>
      <c r="E178" s="105"/>
      <c r="F178" s="105"/>
      <c r="G178" s="105"/>
      <c r="H178" s="105"/>
      <c r="I178" s="105"/>
      <c r="J178" s="105"/>
      <c r="K178" s="105"/>
      <c r="L178" s="105"/>
      <c r="M178" s="109"/>
      <c r="O178" s="160"/>
    </row>
    <row r="179" spans="2:15" s="104" customFormat="1" hidden="1" x14ac:dyDescent="0.2">
      <c r="B179" s="105"/>
      <c r="C179" s="99"/>
      <c r="D179" s="105"/>
      <c r="E179" s="105"/>
      <c r="F179" s="105"/>
      <c r="G179" s="105"/>
      <c r="H179" s="105"/>
      <c r="I179" s="105"/>
      <c r="J179" s="105"/>
      <c r="K179" s="105"/>
      <c r="L179" s="105"/>
      <c r="M179" s="109"/>
      <c r="O179" s="160"/>
    </row>
    <row r="180" spans="2:15" s="104" customFormat="1" hidden="1" x14ac:dyDescent="0.2">
      <c r="B180" s="105"/>
      <c r="C180" s="99"/>
      <c r="D180" s="105"/>
      <c r="E180" s="105"/>
      <c r="F180" s="105"/>
      <c r="G180" s="105"/>
      <c r="H180" s="105"/>
      <c r="I180" s="105"/>
      <c r="J180" s="105"/>
      <c r="K180" s="105"/>
      <c r="L180" s="105"/>
      <c r="M180" s="109"/>
      <c r="O180" s="160"/>
    </row>
    <row r="181" spans="2:15" s="104" customFormat="1" hidden="1" x14ac:dyDescent="0.2">
      <c r="B181" s="105"/>
      <c r="C181" s="99"/>
      <c r="D181" s="105"/>
      <c r="E181" s="105"/>
      <c r="F181" s="105"/>
      <c r="G181" s="105"/>
      <c r="H181" s="105"/>
      <c r="I181" s="105"/>
      <c r="J181" s="105"/>
      <c r="K181" s="105"/>
      <c r="L181" s="105"/>
      <c r="M181" s="109"/>
      <c r="O181" s="160"/>
    </row>
    <row r="182" spans="2:15" s="104" customFormat="1" hidden="1" x14ac:dyDescent="0.2">
      <c r="B182" s="105"/>
      <c r="C182" s="99"/>
      <c r="D182" s="105"/>
      <c r="E182" s="105"/>
      <c r="F182" s="105"/>
      <c r="G182" s="105"/>
      <c r="H182" s="105"/>
      <c r="I182" s="105"/>
      <c r="J182" s="105"/>
      <c r="K182" s="105"/>
      <c r="L182" s="105"/>
      <c r="M182" s="109"/>
      <c r="O182" s="160"/>
    </row>
    <row r="183" spans="2:15" s="104" customFormat="1" hidden="1" x14ac:dyDescent="0.2">
      <c r="B183" s="105"/>
      <c r="C183" s="99"/>
      <c r="D183" s="105"/>
      <c r="E183" s="105"/>
      <c r="F183" s="105"/>
      <c r="G183" s="105"/>
      <c r="H183" s="105"/>
      <c r="I183" s="105"/>
      <c r="J183" s="105"/>
      <c r="K183" s="105"/>
      <c r="L183" s="105"/>
      <c r="M183" s="109"/>
      <c r="O183" s="160"/>
    </row>
    <row r="184" spans="2:15" s="104" customFormat="1" hidden="1" x14ac:dyDescent="0.2">
      <c r="B184" s="105"/>
      <c r="C184" s="99"/>
      <c r="D184" s="105"/>
      <c r="E184" s="105"/>
      <c r="F184" s="105"/>
      <c r="G184" s="105"/>
      <c r="H184" s="105"/>
      <c r="I184" s="105"/>
      <c r="J184" s="105"/>
      <c r="K184" s="105"/>
      <c r="L184" s="105"/>
      <c r="M184" s="109"/>
      <c r="O184" s="160"/>
    </row>
    <row r="185" spans="2:15" s="104" customFormat="1" hidden="1" x14ac:dyDescent="0.2">
      <c r="B185" s="105"/>
      <c r="C185" s="143"/>
      <c r="D185" s="141"/>
      <c r="E185" s="141"/>
      <c r="F185" s="141"/>
      <c r="G185" s="141"/>
      <c r="H185" s="141"/>
      <c r="I185" s="141"/>
      <c r="J185" s="141"/>
      <c r="K185" s="105"/>
      <c r="L185" s="105"/>
      <c r="M185" s="109"/>
      <c r="O185" s="160"/>
    </row>
    <row r="186" spans="2:15" s="104" customFormat="1" hidden="1" x14ac:dyDescent="0.2">
      <c r="B186" s="105"/>
      <c r="C186" s="143"/>
      <c r="D186" s="141"/>
      <c r="E186" s="141"/>
      <c r="F186" s="141"/>
      <c r="G186" s="141"/>
      <c r="H186" s="141"/>
      <c r="I186" s="141"/>
      <c r="J186" s="141"/>
      <c r="K186" s="105"/>
      <c r="L186" s="105"/>
      <c r="M186" s="109"/>
      <c r="O186" s="160"/>
    </row>
    <row r="187" spans="2:15" s="104" customFormat="1" hidden="1" x14ac:dyDescent="0.2">
      <c r="B187" s="105"/>
      <c r="C187" s="143"/>
      <c r="D187" s="141"/>
      <c r="E187" s="141"/>
      <c r="F187" s="141"/>
      <c r="G187" s="141"/>
      <c r="H187" s="141"/>
      <c r="I187" s="141"/>
      <c r="J187" s="141"/>
      <c r="K187" s="105"/>
      <c r="L187" s="105"/>
      <c r="M187" s="109"/>
      <c r="O187" s="160"/>
    </row>
    <row r="188" spans="2:15" s="104" customFormat="1" hidden="1" x14ac:dyDescent="0.2">
      <c r="B188" s="105"/>
      <c r="C188" s="143"/>
      <c r="D188" s="141"/>
      <c r="E188" s="141"/>
      <c r="F188" s="141"/>
      <c r="G188" s="141"/>
      <c r="H188" s="141"/>
      <c r="I188" s="141"/>
      <c r="J188" s="141"/>
      <c r="K188" s="105"/>
      <c r="L188" s="105"/>
      <c r="M188" s="109"/>
      <c r="O188" s="160"/>
    </row>
    <row r="189" spans="2:15" s="104" customFormat="1" hidden="1" x14ac:dyDescent="0.2">
      <c r="B189" s="105"/>
      <c r="C189" s="143"/>
      <c r="D189" s="141"/>
      <c r="E189" s="141"/>
      <c r="F189" s="141"/>
      <c r="G189" s="141"/>
      <c r="H189" s="141"/>
      <c r="I189" s="141"/>
      <c r="J189" s="141"/>
      <c r="K189" s="105"/>
      <c r="L189" s="105"/>
      <c r="M189" s="109"/>
      <c r="O189" s="160"/>
    </row>
    <row r="190" spans="2:15" s="104" customFormat="1" hidden="1" x14ac:dyDescent="0.2">
      <c r="B190" s="105"/>
      <c r="C190" s="143"/>
      <c r="D190" s="141"/>
      <c r="E190" s="141"/>
      <c r="F190" s="141"/>
      <c r="G190" s="141"/>
      <c r="H190" s="141"/>
      <c r="I190" s="141"/>
      <c r="J190" s="141"/>
      <c r="K190" s="105"/>
      <c r="L190" s="105"/>
      <c r="M190" s="109"/>
      <c r="O190" s="160"/>
    </row>
    <row r="191" spans="2:15" s="104" customFormat="1" hidden="1" x14ac:dyDescent="0.2">
      <c r="B191" s="105"/>
      <c r="C191" s="143"/>
      <c r="D191" s="141"/>
      <c r="E191" s="141"/>
      <c r="F191" s="141"/>
      <c r="G191" s="141"/>
      <c r="H191" s="141"/>
      <c r="I191" s="141"/>
      <c r="J191" s="141"/>
      <c r="K191" s="105"/>
      <c r="L191" s="105"/>
      <c r="M191" s="109"/>
      <c r="O191" s="160"/>
    </row>
    <row r="192" spans="2:15" s="104" customFormat="1" hidden="1" x14ac:dyDescent="0.2">
      <c r="B192" s="105"/>
      <c r="C192" s="143"/>
      <c r="D192" s="141"/>
      <c r="E192" s="141"/>
      <c r="F192" s="141"/>
      <c r="G192" s="141"/>
      <c r="H192" s="141"/>
      <c r="I192" s="141"/>
      <c r="J192" s="141"/>
      <c r="K192" s="105"/>
      <c r="L192" s="105"/>
      <c r="M192" s="109"/>
      <c r="O192" s="160"/>
    </row>
    <row r="193" spans="2:15" s="104" customFormat="1" hidden="1" x14ac:dyDescent="0.2">
      <c r="B193" s="105"/>
      <c r="C193" s="143"/>
      <c r="D193" s="141"/>
      <c r="E193" s="141"/>
      <c r="F193" s="141"/>
      <c r="G193" s="141"/>
      <c r="H193" s="141"/>
      <c r="I193" s="141"/>
      <c r="J193" s="141"/>
      <c r="K193" s="105"/>
      <c r="L193" s="105"/>
      <c r="M193" s="109"/>
      <c r="O193" s="160"/>
    </row>
    <row r="194" spans="2:15" s="104" customFormat="1" hidden="1" x14ac:dyDescent="0.2">
      <c r="B194" s="105"/>
      <c r="C194" s="143"/>
      <c r="D194" s="141"/>
      <c r="E194" s="141"/>
      <c r="F194" s="141"/>
      <c r="G194" s="141"/>
      <c r="H194" s="141"/>
      <c r="I194" s="141"/>
      <c r="J194" s="141"/>
      <c r="K194" s="105"/>
      <c r="L194" s="105"/>
      <c r="M194" s="109"/>
      <c r="O194" s="160"/>
    </row>
    <row r="195" spans="2:15" s="104" customFormat="1" hidden="1" x14ac:dyDescent="0.2">
      <c r="B195" s="105"/>
      <c r="C195" s="144"/>
      <c r="D195" s="142"/>
      <c r="E195" s="142"/>
      <c r="F195" s="142"/>
      <c r="G195" s="142"/>
      <c r="H195" s="142"/>
      <c r="I195" s="142"/>
      <c r="J195" s="142"/>
      <c r="K195" s="105"/>
      <c r="L195" s="105"/>
      <c r="M195" s="109"/>
      <c r="O195" s="160"/>
    </row>
    <row r="196" spans="2:15" s="104" customFormat="1" hidden="1" x14ac:dyDescent="0.2">
      <c r="B196" s="105"/>
      <c r="C196" s="99"/>
      <c r="D196" s="105"/>
      <c r="E196" s="105"/>
      <c r="F196" s="105"/>
      <c r="G196" s="105"/>
      <c r="H196" s="105"/>
      <c r="I196" s="105"/>
      <c r="J196" s="105"/>
      <c r="K196" s="105"/>
      <c r="L196" s="105"/>
      <c r="M196" s="109"/>
      <c r="O196" s="160"/>
    </row>
    <row r="197" spans="2:15" s="104" customFormat="1" hidden="1" x14ac:dyDescent="0.2">
      <c r="B197" s="105"/>
      <c r="C197" s="99"/>
      <c r="D197" s="105"/>
      <c r="E197" s="105"/>
      <c r="F197" s="105"/>
      <c r="G197" s="105"/>
      <c r="H197" s="105"/>
      <c r="I197" s="105"/>
      <c r="J197" s="105"/>
      <c r="K197" s="105"/>
      <c r="L197" s="105"/>
      <c r="M197" s="109"/>
      <c r="O197" s="160"/>
    </row>
    <row r="198" spans="2:15" s="104" customFormat="1" hidden="1" x14ac:dyDescent="0.2">
      <c r="B198" s="105"/>
      <c r="C198" s="99"/>
      <c r="D198" s="105"/>
      <c r="E198" s="105"/>
      <c r="F198" s="105"/>
      <c r="G198" s="105"/>
      <c r="H198" s="105"/>
      <c r="I198" s="105"/>
      <c r="J198" s="105"/>
      <c r="K198" s="105"/>
      <c r="L198" s="105"/>
      <c r="M198" s="109"/>
      <c r="O198" s="160"/>
    </row>
    <row r="199" spans="2:15" s="104" customFormat="1" hidden="1" x14ac:dyDescent="0.2">
      <c r="B199" s="105"/>
      <c r="C199" s="99"/>
      <c r="D199" s="105"/>
      <c r="E199" s="105"/>
      <c r="F199" s="105"/>
      <c r="G199" s="105"/>
      <c r="H199" s="105"/>
      <c r="I199" s="105"/>
      <c r="J199" s="105"/>
      <c r="K199" s="105"/>
      <c r="L199" s="105"/>
      <c r="M199" s="109"/>
      <c r="O199" s="160"/>
    </row>
    <row r="200" spans="2:15" s="104" customFormat="1" hidden="1" x14ac:dyDescent="0.2">
      <c r="B200" s="105"/>
      <c r="C200" s="99"/>
      <c r="D200" s="105"/>
      <c r="E200" s="105"/>
      <c r="F200" s="105"/>
      <c r="G200" s="105"/>
      <c r="H200" s="105"/>
      <c r="I200" s="105"/>
      <c r="J200" s="105"/>
      <c r="K200" s="105"/>
      <c r="L200" s="105"/>
      <c r="M200" s="109"/>
      <c r="O200" s="160"/>
    </row>
    <row r="201" spans="2:15" s="104" customFormat="1" hidden="1" x14ac:dyDescent="0.2">
      <c r="B201" s="105"/>
      <c r="C201" s="99"/>
      <c r="D201" s="105"/>
      <c r="E201" s="105"/>
      <c r="F201" s="105"/>
      <c r="G201" s="105"/>
      <c r="H201" s="105"/>
      <c r="I201" s="105"/>
      <c r="J201" s="105"/>
      <c r="K201" s="105"/>
      <c r="L201" s="105"/>
      <c r="M201" s="109"/>
      <c r="O201" s="160"/>
    </row>
    <row r="202" spans="2:15" s="104" customFormat="1" hidden="1" x14ac:dyDescent="0.2">
      <c r="B202" s="105"/>
      <c r="C202" s="99"/>
      <c r="D202" s="105"/>
      <c r="E202" s="105"/>
      <c r="F202" s="105"/>
      <c r="G202" s="105"/>
      <c r="H202" s="105"/>
      <c r="I202" s="105"/>
      <c r="J202" s="105"/>
      <c r="K202" s="105"/>
      <c r="L202" s="105"/>
      <c r="M202" s="109"/>
      <c r="O202" s="160"/>
    </row>
    <row r="203" spans="2:15" s="104" customFormat="1" hidden="1" x14ac:dyDescent="0.2">
      <c r="B203" s="105"/>
      <c r="C203" s="99"/>
      <c r="D203" s="105"/>
      <c r="E203" s="105"/>
      <c r="F203" s="105"/>
      <c r="G203" s="105"/>
      <c r="H203" s="105"/>
      <c r="I203" s="105"/>
      <c r="J203" s="105"/>
      <c r="K203" s="105"/>
      <c r="L203" s="105"/>
      <c r="M203" s="109"/>
      <c r="O203" s="160"/>
    </row>
    <row r="204" spans="2:15" s="104" customFormat="1" hidden="1" x14ac:dyDescent="0.2">
      <c r="B204" s="105"/>
      <c r="C204" s="99"/>
      <c r="D204" s="105"/>
      <c r="E204" s="105"/>
      <c r="F204" s="105"/>
      <c r="G204" s="105"/>
      <c r="H204" s="105"/>
      <c r="I204" s="105"/>
      <c r="J204" s="105"/>
      <c r="K204" s="105"/>
      <c r="L204" s="105"/>
      <c r="M204" s="109"/>
      <c r="O204" s="160"/>
    </row>
    <row r="205" spans="2:15" s="104" customFormat="1" hidden="1" x14ac:dyDescent="0.2">
      <c r="B205" s="105"/>
      <c r="C205" s="99"/>
      <c r="D205" s="105"/>
      <c r="E205" s="105"/>
      <c r="F205" s="105"/>
      <c r="G205" s="105"/>
      <c r="H205" s="105"/>
      <c r="I205" s="105"/>
      <c r="J205" s="105"/>
      <c r="K205" s="105"/>
      <c r="L205" s="105"/>
      <c r="M205" s="109"/>
      <c r="O205" s="160"/>
    </row>
    <row r="206" spans="2:15" s="104" customFormat="1" hidden="1" x14ac:dyDescent="0.2">
      <c r="B206" s="105"/>
      <c r="C206" s="99"/>
      <c r="D206" s="105"/>
      <c r="E206" s="105"/>
      <c r="F206" s="105"/>
      <c r="G206" s="105"/>
      <c r="H206" s="105"/>
      <c r="I206" s="105"/>
      <c r="J206" s="105"/>
      <c r="K206" s="105"/>
      <c r="L206" s="105"/>
      <c r="M206" s="109"/>
      <c r="O206" s="160"/>
    </row>
    <row r="207" spans="2:15" s="104" customFormat="1" hidden="1" x14ac:dyDescent="0.2">
      <c r="B207" s="105"/>
      <c r="C207" s="99"/>
      <c r="D207" s="105"/>
      <c r="E207" s="105"/>
      <c r="F207" s="105"/>
      <c r="G207" s="105"/>
      <c r="H207" s="105"/>
      <c r="I207" s="105"/>
      <c r="J207" s="105"/>
      <c r="K207" s="105"/>
      <c r="L207" s="105"/>
      <c r="M207" s="109"/>
      <c r="O207" s="160"/>
    </row>
    <row r="208" spans="2:15" s="104" customFormat="1" hidden="1" x14ac:dyDescent="0.2">
      <c r="B208" s="105"/>
      <c r="C208" s="99"/>
      <c r="D208" s="105"/>
      <c r="E208" s="105"/>
      <c r="F208" s="105"/>
      <c r="G208" s="105"/>
      <c r="H208" s="105"/>
      <c r="I208" s="105"/>
      <c r="J208" s="105"/>
      <c r="K208" s="105"/>
      <c r="L208" s="105"/>
      <c r="M208" s="109"/>
      <c r="O208" s="160"/>
    </row>
    <row r="209" spans="2:15" s="104" customFormat="1" hidden="1" x14ac:dyDescent="0.2">
      <c r="B209" s="105"/>
      <c r="C209" s="99"/>
      <c r="D209" s="105"/>
      <c r="E209" s="105"/>
      <c r="F209" s="105"/>
      <c r="G209" s="105"/>
      <c r="H209" s="105"/>
      <c r="I209" s="105"/>
      <c r="J209" s="105"/>
      <c r="K209" s="105"/>
      <c r="L209" s="105"/>
      <c r="M209" s="109"/>
      <c r="O209" s="160"/>
    </row>
    <row r="210" spans="2:15" s="104" customFormat="1" hidden="1" x14ac:dyDescent="0.2">
      <c r="B210" s="105"/>
      <c r="C210" s="99"/>
      <c r="D210" s="105"/>
      <c r="E210" s="105"/>
      <c r="F210" s="105"/>
      <c r="G210" s="105"/>
      <c r="H210" s="105"/>
      <c r="I210" s="105"/>
      <c r="J210" s="105"/>
      <c r="K210" s="105"/>
      <c r="L210" s="105"/>
      <c r="M210" s="109"/>
      <c r="O210" s="160"/>
    </row>
    <row r="211" spans="2:15" s="104" customFormat="1" hidden="1" x14ac:dyDescent="0.2">
      <c r="B211" s="105"/>
      <c r="C211" s="99"/>
      <c r="D211" s="105"/>
      <c r="E211" s="105"/>
      <c r="F211" s="105"/>
      <c r="G211" s="105"/>
      <c r="H211" s="105"/>
      <c r="I211" s="105"/>
      <c r="J211" s="105"/>
      <c r="K211" s="105"/>
      <c r="L211" s="105"/>
      <c r="M211" s="109"/>
      <c r="O211" s="160"/>
    </row>
    <row r="212" spans="2:15" s="104" customFormat="1" hidden="1" x14ac:dyDescent="0.2">
      <c r="B212" s="105"/>
      <c r="C212" s="99"/>
      <c r="D212" s="105"/>
      <c r="E212" s="105"/>
      <c r="F212" s="105"/>
      <c r="G212" s="105"/>
      <c r="H212" s="105"/>
      <c r="I212" s="105"/>
      <c r="J212" s="105"/>
      <c r="K212" s="105"/>
      <c r="L212" s="105"/>
      <c r="M212" s="109"/>
      <c r="O212" s="160"/>
    </row>
    <row r="213" spans="2:15" s="104" customFormat="1" hidden="1" x14ac:dyDescent="0.2">
      <c r="B213" s="105"/>
      <c r="C213" s="99"/>
      <c r="D213" s="105"/>
      <c r="E213" s="105"/>
      <c r="F213" s="105"/>
      <c r="G213" s="105"/>
      <c r="H213" s="105"/>
      <c r="I213" s="105"/>
      <c r="J213" s="105"/>
      <c r="K213" s="105"/>
      <c r="L213" s="105"/>
      <c r="M213" s="109"/>
      <c r="O213" s="160"/>
    </row>
    <row r="214" spans="2:15" s="104" customFormat="1" hidden="1" x14ac:dyDescent="0.2">
      <c r="B214" s="105"/>
      <c r="C214" s="99"/>
      <c r="D214" s="105"/>
      <c r="E214" s="105"/>
      <c r="F214" s="105"/>
      <c r="G214" s="105"/>
      <c r="H214" s="105"/>
      <c r="I214" s="105"/>
      <c r="J214" s="105"/>
      <c r="K214" s="105"/>
      <c r="L214" s="105"/>
      <c r="M214" s="109"/>
      <c r="O214" s="160"/>
    </row>
    <row r="215" spans="2:15" s="104" customFormat="1" hidden="1" x14ac:dyDescent="0.2">
      <c r="B215" s="105"/>
      <c r="C215" s="99"/>
      <c r="D215" s="105"/>
      <c r="E215" s="105"/>
      <c r="F215" s="105"/>
      <c r="G215" s="105"/>
      <c r="H215" s="105"/>
      <c r="I215" s="105"/>
      <c r="J215" s="105"/>
      <c r="K215" s="105"/>
      <c r="L215" s="105"/>
      <c r="M215" s="109"/>
      <c r="O215" s="160"/>
    </row>
    <row r="216" spans="2:15" s="104" customFormat="1" hidden="1" x14ac:dyDescent="0.2">
      <c r="B216" s="105"/>
      <c r="C216" s="99"/>
      <c r="D216" s="105"/>
      <c r="E216" s="105"/>
      <c r="F216" s="105"/>
      <c r="G216" s="105"/>
      <c r="H216" s="105"/>
      <c r="I216" s="105"/>
      <c r="J216" s="105"/>
      <c r="K216" s="105"/>
      <c r="L216" s="105"/>
      <c r="M216" s="109"/>
      <c r="O216" s="160"/>
    </row>
    <row r="217" spans="2:15" s="104" customFormat="1" hidden="1" x14ac:dyDescent="0.2">
      <c r="B217" s="105"/>
      <c r="C217" s="99"/>
      <c r="D217" s="105"/>
      <c r="E217" s="105"/>
      <c r="F217" s="105"/>
      <c r="G217" s="105"/>
      <c r="H217" s="105"/>
      <c r="I217" s="105"/>
      <c r="J217" s="105"/>
      <c r="K217" s="105"/>
      <c r="L217" s="105"/>
      <c r="M217" s="109"/>
      <c r="O217" s="160"/>
    </row>
    <row r="218" spans="2:15" s="104" customFormat="1" hidden="1" x14ac:dyDescent="0.2">
      <c r="B218" s="105"/>
      <c r="C218" s="99"/>
      <c r="D218" s="105"/>
      <c r="E218" s="105"/>
      <c r="F218" s="105"/>
      <c r="G218" s="105"/>
      <c r="H218" s="105"/>
      <c r="I218" s="105"/>
      <c r="J218" s="105"/>
      <c r="K218" s="105"/>
      <c r="L218" s="105"/>
      <c r="M218" s="109"/>
      <c r="O218" s="160"/>
    </row>
    <row r="219" spans="2:15" s="104" customFormat="1" hidden="1" x14ac:dyDescent="0.2">
      <c r="B219" s="105"/>
      <c r="C219" s="99"/>
      <c r="D219" s="105"/>
      <c r="E219" s="105"/>
      <c r="F219" s="105"/>
      <c r="G219" s="105"/>
      <c r="H219" s="105"/>
      <c r="I219" s="105"/>
      <c r="J219" s="105"/>
      <c r="K219" s="105"/>
      <c r="L219" s="105"/>
      <c r="M219" s="109"/>
      <c r="O219" s="160"/>
    </row>
    <row r="220" spans="2:15" s="104" customFormat="1" hidden="1" x14ac:dyDescent="0.2">
      <c r="B220" s="105"/>
      <c r="C220" s="99"/>
      <c r="D220" s="105"/>
      <c r="E220" s="105"/>
      <c r="F220" s="105"/>
      <c r="G220" s="105"/>
      <c r="H220" s="105"/>
      <c r="I220" s="105"/>
      <c r="J220" s="105"/>
      <c r="K220" s="105"/>
      <c r="L220" s="105"/>
      <c r="M220" s="109"/>
      <c r="O220" s="160"/>
    </row>
    <row r="221" spans="2:15" s="104" customFormat="1" hidden="1" x14ac:dyDescent="0.2">
      <c r="B221" s="105"/>
      <c r="C221" s="99"/>
      <c r="D221" s="105"/>
      <c r="E221" s="105"/>
      <c r="F221" s="105"/>
      <c r="G221" s="105"/>
      <c r="H221" s="105"/>
      <c r="I221" s="105"/>
      <c r="J221" s="105"/>
      <c r="K221" s="105"/>
      <c r="L221" s="105"/>
      <c r="M221" s="109"/>
      <c r="O221" s="160"/>
    </row>
    <row r="222" spans="2:15" s="104" customFormat="1" hidden="1" x14ac:dyDescent="0.2">
      <c r="B222" s="105"/>
      <c r="C222" s="99"/>
      <c r="D222" s="105"/>
      <c r="E222" s="105"/>
      <c r="F222" s="105"/>
      <c r="G222" s="105"/>
      <c r="H222" s="105"/>
      <c r="I222" s="105"/>
      <c r="J222" s="105"/>
      <c r="K222" s="105"/>
      <c r="L222" s="105"/>
      <c r="M222" s="109"/>
      <c r="O222" s="160"/>
    </row>
    <row r="223" spans="2:15" s="104" customFormat="1" hidden="1" x14ac:dyDescent="0.2">
      <c r="B223" s="105"/>
      <c r="C223" s="99"/>
      <c r="D223" s="105"/>
      <c r="E223" s="105"/>
      <c r="F223" s="105"/>
      <c r="G223" s="105"/>
      <c r="H223" s="105"/>
      <c r="I223" s="105"/>
      <c r="J223" s="105"/>
      <c r="K223" s="105"/>
      <c r="L223" s="105"/>
      <c r="M223" s="109"/>
      <c r="O223" s="160"/>
    </row>
    <row r="224" spans="2:15" s="104" customFormat="1" hidden="1" x14ac:dyDescent="0.2">
      <c r="B224" s="105"/>
      <c r="C224" s="99"/>
      <c r="D224" s="105"/>
      <c r="E224" s="105"/>
      <c r="F224" s="105"/>
      <c r="G224" s="105"/>
      <c r="H224" s="105"/>
      <c r="I224" s="105"/>
      <c r="J224" s="105"/>
      <c r="K224" s="105"/>
      <c r="L224" s="105"/>
      <c r="M224" s="109"/>
      <c r="O224" s="160"/>
    </row>
    <row r="225" spans="2:15" s="104" customFormat="1" hidden="1" x14ac:dyDescent="0.2">
      <c r="B225" s="105"/>
      <c r="C225" s="99"/>
      <c r="D225" s="105"/>
      <c r="E225" s="105"/>
      <c r="F225" s="105"/>
      <c r="G225" s="105"/>
      <c r="H225" s="105"/>
      <c r="I225" s="105"/>
      <c r="J225" s="105"/>
      <c r="K225" s="105"/>
      <c r="L225" s="105"/>
      <c r="M225" s="109"/>
      <c r="O225" s="160"/>
    </row>
    <row r="226" spans="2:15" s="104" customFormat="1" hidden="1" x14ac:dyDescent="0.2">
      <c r="B226" s="105"/>
      <c r="C226" s="99"/>
      <c r="D226" s="105"/>
      <c r="E226" s="105"/>
      <c r="F226" s="105"/>
      <c r="G226" s="105"/>
      <c r="H226" s="105"/>
      <c r="I226" s="105"/>
      <c r="J226" s="105"/>
      <c r="K226" s="105"/>
      <c r="L226" s="105"/>
      <c r="M226" s="109"/>
      <c r="O226" s="160"/>
    </row>
    <row r="227" spans="2:15" s="104" customFormat="1" hidden="1" x14ac:dyDescent="0.2">
      <c r="B227" s="105"/>
      <c r="C227" s="99"/>
      <c r="D227" s="105"/>
      <c r="E227" s="105"/>
      <c r="F227" s="105"/>
      <c r="G227" s="105"/>
      <c r="H227" s="105"/>
      <c r="I227" s="105"/>
      <c r="J227" s="105"/>
      <c r="K227" s="105"/>
      <c r="L227" s="105"/>
      <c r="M227" s="109"/>
      <c r="O227" s="160"/>
    </row>
    <row r="228" spans="2:15" s="104" customFormat="1" hidden="1" x14ac:dyDescent="0.2">
      <c r="B228" s="105"/>
      <c r="C228" s="99"/>
      <c r="D228" s="105"/>
      <c r="E228" s="105"/>
      <c r="F228" s="105"/>
      <c r="G228" s="105"/>
      <c r="H228" s="105"/>
      <c r="I228" s="105"/>
      <c r="J228" s="105"/>
      <c r="K228" s="105"/>
      <c r="L228" s="105"/>
      <c r="M228" s="109"/>
      <c r="O228" s="160"/>
    </row>
    <row r="229" spans="2:15" s="104" customFormat="1" hidden="1" x14ac:dyDescent="0.2">
      <c r="B229" s="105"/>
      <c r="C229" s="99"/>
      <c r="D229" s="105"/>
      <c r="E229" s="105"/>
      <c r="F229" s="105"/>
      <c r="G229" s="105"/>
      <c r="H229" s="105"/>
      <c r="I229" s="105"/>
      <c r="J229" s="105"/>
      <c r="K229" s="105"/>
      <c r="L229" s="105"/>
      <c r="M229" s="109"/>
      <c r="O229" s="160"/>
    </row>
    <row r="230" spans="2:15" s="104" customFormat="1" hidden="1" x14ac:dyDescent="0.2">
      <c r="B230" s="105"/>
      <c r="C230" s="99"/>
      <c r="D230" s="105"/>
      <c r="E230" s="105"/>
      <c r="F230" s="105"/>
      <c r="G230" s="230" t="s">
        <v>59</v>
      </c>
      <c r="H230" s="230"/>
      <c r="I230" s="230"/>
      <c r="J230" s="230"/>
      <c r="K230" s="105"/>
      <c r="L230" s="105"/>
      <c r="M230" s="109"/>
      <c r="O230" s="160"/>
    </row>
    <row r="231" spans="2:15" s="104" customFormat="1" hidden="1" x14ac:dyDescent="0.2">
      <c r="B231" s="105"/>
      <c r="C231" s="99"/>
      <c r="D231" s="105"/>
      <c r="E231" s="105"/>
      <c r="F231" s="105"/>
      <c r="G231" s="161" t="s">
        <v>93</v>
      </c>
      <c r="H231" s="29">
        <f>H10-'[3]Annex A'!F454</f>
        <v>0</v>
      </c>
      <c r="I231" s="29">
        <f>I10-'[3]Annex A'!G454</f>
        <v>0</v>
      </c>
      <c r="J231" s="29">
        <f>J10-'[3]Annex A'!H454</f>
        <v>0</v>
      </c>
      <c r="K231" s="105"/>
      <c r="L231" s="105"/>
      <c r="M231" s="109"/>
      <c r="O231" s="160"/>
    </row>
    <row r="232" spans="2:15" s="104" customFormat="1" hidden="1" x14ac:dyDescent="0.2">
      <c r="B232" s="105"/>
      <c r="C232" s="99"/>
      <c r="D232" s="105"/>
      <c r="E232" s="105"/>
      <c r="F232" s="105"/>
      <c r="G232" s="161" t="s">
        <v>85</v>
      </c>
      <c r="H232" s="29">
        <f>H11-'[4]Annex A'!F426</f>
        <v>0</v>
      </c>
      <c r="I232" s="29">
        <f>I11-'[4]Annex A'!G426</f>
        <v>0</v>
      </c>
      <c r="J232" s="29">
        <f>J11-'[4]Annex A'!H426</f>
        <v>0</v>
      </c>
      <c r="K232" s="105"/>
      <c r="L232" s="105"/>
      <c r="M232" s="109"/>
      <c r="O232" s="160"/>
    </row>
    <row r="233" spans="2:15" s="104" customFormat="1" hidden="1" x14ac:dyDescent="0.2">
      <c r="B233" s="105"/>
      <c r="C233" s="99"/>
      <c r="D233" s="105"/>
      <c r="E233" s="105"/>
      <c r="F233" s="105"/>
      <c r="G233" s="161" t="s">
        <v>86</v>
      </c>
      <c r="H233" s="29">
        <f>H12-'[5]Annex A'!F454</f>
        <v>0</v>
      </c>
      <c r="I233" s="29">
        <f>I12-'[5]Annex A'!G454</f>
        <v>0</v>
      </c>
      <c r="J233" s="29">
        <f>J12-'[5]Annex A'!H454</f>
        <v>0</v>
      </c>
      <c r="K233" s="105"/>
      <c r="L233" s="105"/>
      <c r="M233" s="109"/>
      <c r="O233" s="160"/>
    </row>
    <row r="234" spans="2:15" s="104" customFormat="1" hidden="1" x14ac:dyDescent="0.2">
      <c r="B234" s="105"/>
      <c r="C234" s="99"/>
      <c r="D234" s="105"/>
      <c r="E234" s="105"/>
      <c r="F234" s="105"/>
      <c r="G234" s="161" t="s">
        <v>87</v>
      </c>
      <c r="H234" s="29">
        <f>H14-'[6]Annex A'!F454</f>
        <v>0</v>
      </c>
      <c r="I234" s="29">
        <f>I14-'[6]Annex A'!G454</f>
        <v>0</v>
      </c>
      <c r="J234" s="29">
        <f>J14-'[6]Annex A'!H454</f>
        <v>0</v>
      </c>
      <c r="K234" s="29"/>
      <c r="L234" s="105"/>
      <c r="M234" s="109"/>
      <c r="O234" s="160"/>
    </row>
    <row r="235" spans="2:15" s="104" customFormat="1" hidden="1" x14ac:dyDescent="0.2">
      <c r="B235" s="105"/>
      <c r="C235" s="99"/>
      <c r="D235" s="105"/>
      <c r="E235" s="105"/>
      <c r="F235" s="105"/>
      <c r="G235" s="161" t="s">
        <v>88</v>
      </c>
      <c r="H235" s="29">
        <f>H13-'[6]Annex A'!F426</f>
        <v>0</v>
      </c>
      <c r="I235" s="29">
        <f>I13-'[6]Annex A'!G426</f>
        <v>0</v>
      </c>
      <c r="J235" s="29">
        <f>J13-'[6]Annex A'!H426</f>
        <v>0</v>
      </c>
      <c r="K235" s="29"/>
      <c r="L235" s="105"/>
      <c r="M235" s="109"/>
      <c r="O235" s="160"/>
    </row>
    <row r="236" spans="2:15" s="104" customFormat="1" x14ac:dyDescent="0.2">
      <c r="B236" s="105"/>
      <c r="C236" s="99"/>
      <c r="D236" s="105"/>
      <c r="E236" s="105"/>
      <c r="F236" s="105"/>
      <c r="G236" s="161"/>
      <c r="H236" s="29"/>
      <c r="I236" s="29"/>
      <c r="J236" s="29"/>
      <c r="K236" s="105"/>
      <c r="L236" s="105"/>
      <c r="M236" s="109"/>
      <c r="O236" s="160"/>
    </row>
    <row r="237" spans="2:15" s="104" customFormat="1" x14ac:dyDescent="0.2">
      <c r="B237" s="105"/>
      <c r="C237" s="99"/>
      <c r="D237" s="105"/>
      <c r="E237" s="105"/>
      <c r="F237" s="105"/>
      <c r="G237" s="105"/>
      <c r="H237" s="105"/>
      <c r="I237" s="105"/>
      <c r="J237" s="105"/>
      <c r="K237" s="105"/>
      <c r="L237" s="105"/>
      <c r="M237" s="109"/>
      <c r="O237" s="160"/>
    </row>
    <row r="238" spans="2:15" s="104" customFormat="1" x14ac:dyDescent="0.2">
      <c r="B238" s="105"/>
      <c r="C238" s="99"/>
      <c r="D238" s="105"/>
      <c r="E238" s="105"/>
      <c r="F238" s="105"/>
      <c r="G238" s="105"/>
      <c r="H238" s="105"/>
      <c r="I238" s="105"/>
      <c r="J238" s="105"/>
      <c r="K238" s="105"/>
      <c r="L238" s="105"/>
      <c r="M238" s="109"/>
      <c r="O238" s="160"/>
    </row>
    <row r="239" spans="2:15" s="104" customFormat="1" x14ac:dyDescent="0.2">
      <c r="B239" s="105"/>
      <c r="C239" s="99"/>
      <c r="D239" s="105"/>
      <c r="E239" s="105"/>
      <c r="F239" s="105"/>
      <c r="G239" s="105"/>
      <c r="H239" s="105"/>
      <c r="I239" s="105"/>
      <c r="J239" s="105"/>
      <c r="K239" s="105"/>
      <c r="L239" s="105"/>
      <c r="M239" s="109"/>
      <c r="O239" s="160"/>
    </row>
    <row r="240" spans="2:15" s="104" customFormat="1" x14ac:dyDescent="0.2">
      <c r="B240" s="105"/>
      <c r="C240" s="99"/>
      <c r="D240" s="105"/>
      <c r="E240" s="105"/>
      <c r="F240" s="105"/>
      <c r="G240" s="105"/>
      <c r="H240" s="105"/>
      <c r="I240" s="105"/>
      <c r="J240" s="105"/>
      <c r="K240" s="105"/>
      <c r="L240" s="105"/>
      <c r="M240" s="109"/>
      <c r="O240" s="160"/>
    </row>
    <row r="241" spans="2:15" s="104" customFormat="1" x14ac:dyDescent="0.2">
      <c r="B241" s="105"/>
      <c r="C241" s="99"/>
      <c r="D241" s="105"/>
      <c r="E241" s="105"/>
      <c r="F241" s="105"/>
      <c r="G241" s="105"/>
      <c r="H241" s="105"/>
      <c r="I241" s="105"/>
      <c r="J241" s="105"/>
      <c r="K241" s="105"/>
      <c r="L241" s="105"/>
      <c r="M241" s="109"/>
      <c r="O241" s="160"/>
    </row>
    <row r="242" spans="2:15" s="104" customFormat="1" x14ac:dyDescent="0.2">
      <c r="B242" s="105"/>
      <c r="C242" s="99"/>
      <c r="D242" s="105"/>
      <c r="E242" s="105"/>
      <c r="F242" s="105"/>
      <c r="G242" s="105"/>
      <c r="H242" s="105"/>
      <c r="I242" s="105"/>
      <c r="J242" s="105"/>
      <c r="K242" s="105"/>
      <c r="L242" s="105"/>
      <c r="M242" s="109"/>
      <c r="O242" s="160"/>
    </row>
    <row r="243" spans="2:15" s="104" customFormat="1" x14ac:dyDescent="0.2">
      <c r="B243" s="105"/>
      <c r="C243" s="99"/>
      <c r="D243" s="105"/>
      <c r="E243" s="105"/>
      <c r="F243" s="105"/>
      <c r="G243" s="105"/>
      <c r="H243" s="105"/>
      <c r="I243" s="105"/>
      <c r="J243" s="105"/>
      <c r="K243" s="105"/>
      <c r="L243" s="105"/>
      <c r="M243" s="109"/>
      <c r="O243" s="160"/>
    </row>
    <row r="244" spans="2:15" s="104" customFormat="1" x14ac:dyDescent="0.2">
      <c r="B244" s="105"/>
      <c r="C244" s="99"/>
      <c r="D244" s="105"/>
      <c r="E244" s="105"/>
      <c r="F244" s="105"/>
      <c r="G244" s="105"/>
      <c r="H244" s="105"/>
      <c r="I244" s="105"/>
      <c r="J244" s="105"/>
      <c r="K244" s="105"/>
      <c r="L244" s="105"/>
      <c r="M244" s="109"/>
      <c r="O244" s="160"/>
    </row>
    <row r="245" spans="2:15" s="104" customFormat="1" x14ac:dyDescent="0.2">
      <c r="B245" s="105"/>
      <c r="C245" s="99"/>
      <c r="D245" s="105"/>
      <c r="E245" s="105"/>
      <c r="F245" s="105"/>
      <c r="G245" s="105"/>
      <c r="H245" s="105"/>
      <c r="I245" s="105"/>
      <c r="J245" s="105"/>
      <c r="K245" s="105"/>
      <c r="L245" s="105"/>
      <c r="M245" s="109"/>
      <c r="O245" s="160"/>
    </row>
    <row r="246" spans="2:15" s="104" customFormat="1" x14ac:dyDescent="0.2">
      <c r="B246" s="105"/>
      <c r="C246" s="99"/>
      <c r="D246" s="105"/>
      <c r="E246" s="105"/>
      <c r="F246" s="105"/>
      <c r="G246" s="105"/>
      <c r="H246" s="105"/>
      <c r="I246" s="105"/>
      <c r="J246" s="105"/>
      <c r="K246" s="105"/>
      <c r="L246" s="105"/>
      <c r="M246" s="109"/>
      <c r="O246" s="160"/>
    </row>
    <row r="247" spans="2:15" s="104" customFormat="1" x14ac:dyDescent="0.2">
      <c r="B247" s="105"/>
      <c r="C247" s="99"/>
      <c r="D247" s="105"/>
      <c r="E247" s="105"/>
      <c r="F247" s="105"/>
      <c r="G247" s="105"/>
      <c r="H247" s="105"/>
      <c r="I247" s="105"/>
      <c r="J247" s="105"/>
      <c r="K247" s="105"/>
      <c r="L247" s="105"/>
      <c r="M247" s="109"/>
      <c r="O247" s="160"/>
    </row>
    <row r="248" spans="2:15" s="104" customFormat="1" x14ac:dyDescent="0.2">
      <c r="B248" s="105"/>
      <c r="C248" s="99"/>
      <c r="D248" s="105"/>
      <c r="E248" s="105"/>
      <c r="F248" s="105"/>
      <c r="G248" s="105"/>
      <c r="H248" s="105"/>
      <c r="I248" s="105"/>
      <c r="J248" s="105"/>
      <c r="K248" s="105"/>
      <c r="L248" s="105"/>
      <c r="M248" s="109"/>
      <c r="O248" s="160"/>
    </row>
    <row r="249" spans="2:15" s="104" customFormat="1" x14ac:dyDescent="0.2">
      <c r="B249" s="105"/>
      <c r="C249" s="99"/>
      <c r="D249" s="105"/>
      <c r="E249" s="105"/>
      <c r="F249" s="105"/>
      <c r="G249" s="105"/>
      <c r="H249" s="105"/>
      <c r="I249" s="105"/>
      <c r="J249" s="105"/>
      <c r="K249" s="105"/>
      <c r="L249" s="105"/>
      <c r="M249" s="109"/>
      <c r="O249" s="160"/>
    </row>
    <row r="250" spans="2:15" s="104" customFormat="1" x14ac:dyDescent="0.2">
      <c r="B250" s="105"/>
      <c r="C250" s="99"/>
      <c r="D250" s="105"/>
      <c r="E250" s="105"/>
      <c r="F250" s="105"/>
      <c r="G250" s="105"/>
      <c r="H250" s="105"/>
      <c r="I250" s="105"/>
      <c r="J250" s="105"/>
      <c r="K250" s="105"/>
      <c r="L250" s="105"/>
      <c r="M250" s="109"/>
      <c r="O250" s="160"/>
    </row>
    <row r="251" spans="2:15" s="104" customFormat="1" x14ac:dyDescent="0.2">
      <c r="B251" s="105"/>
      <c r="C251" s="99"/>
      <c r="D251" s="105"/>
      <c r="E251" s="105"/>
      <c r="F251" s="105"/>
      <c r="G251" s="105"/>
      <c r="H251" s="105"/>
      <c r="I251" s="105"/>
      <c r="J251" s="105"/>
      <c r="K251" s="105"/>
      <c r="L251" s="105"/>
      <c r="M251" s="109"/>
      <c r="O251" s="160"/>
    </row>
    <row r="252" spans="2:15" s="104" customFormat="1" x14ac:dyDescent="0.2">
      <c r="B252" s="105"/>
      <c r="C252" s="99"/>
      <c r="D252" s="105"/>
      <c r="E252" s="105"/>
      <c r="F252" s="105"/>
      <c r="G252" s="105"/>
      <c r="H252" s="105"/>
      <c r="I252" s="105"/>
      <c r="J252" s="105"/>
      <c r="K252" s="105"/>
      <c r="L252" s="105"/>
      <c r="M252" s="109"/>
      <c r="O252" s="160"/>
    </row>
    <row r="253" spans="2:15" s="104" customFormat="1" x14ac:dyDescent="0.2">
      <c r="B253" s="105"/>
      <c r="C253" s="99"/>
      <c r="D253" s="105"/>
      <c r="E253" s="105"/>
      <c r="F253" s="105"/>
      <c r="G253" s="105"/>
      <c r="H253" s="105"/>
      <c r="I253" s="105"/>
      <c r="J253" s="105"/>
      <c r="K253" s="105"/>
      <c r="L253" s="105"/>
      <c r="M253" s="109"/>
      <c r="O253" s="160"/>
    </row>
    <row r="254" spans="2:15" s="104" customFormat="1" x14ac:dyDescent="0.2">
      <c r="B254" s="105"/>
      <c r="C254" s="99"/>
      <c r="D254" s="105"/>
      <c r="E254" s="105"/>
      <c r="F254" s="105"/>
      <c r="G254" s="105"/>
      <c r="H254" s="105"/>
      <c r="I254" s="105"/>
      <c r="J254" s="105"/>
      <c r="K254" s="105"/>
      <c r="L254" s="105"/>
      <c r="M254" s="109"/>
      <c r="O254" s="160"/>
    </row>
    <row r="255" spans="2:15" s="104" customFormat="1" x14ac:dyDescent="0.2">
      <c r="B255" s="105"/>
      <c r="C255" s="99"/>
      <c r="D255" s="105"/>
      <c r="E255" s="105"/>
      <c r="F255" s="105"/>
      <c r="G255" s="105"/>
      <c r="H255" s="105"/>
      <c r="I255" s="105"/>
      <c r="J255" s="105"/>
      <c r="K255" s="105"/>
      <c r="L255" s="105"/>
      <c r="M255" s="109"/>
      <c r="O255" s="160"/>
    </row>
    <row r="256" spans="2:15" s="104" customFormat="1" x14ac:dyDescent="0.2">
      <c r="B256" s="105"/>
      <c r="C256" s="99"/>
      <c r="D256" s="105"/>
      <c r="E256" s="105"/>
      <c r="F256" s="105"/>
      <c r="G256" s="105"/>
      <c r="H256" s="105"/>
      <c r="I256" s="105"/>
      <c r="J256" s="105"/>
      <c r="K256" s="105"/>
      <c r="L256" s="105"/>
      <c r="M256" s="109"/>
      <c r="O256" s="160"/>
    </row>
    <row r="257" spans="2:15" s="104" customFormat="1" x14ac:dyDescent="0.2">
      <c r="B257" s="105"/>
      <c r="C257" s="99"/>
      <c r="D257" s="105"/>
      <c r="E257" s="105"/>
      <c r="F257" s="105"/>
      <c r="G257" s="105"/>
      <c r="H257" s="105"/>
      <c r="I257" s="105"/>
      <c r="J257" s="105"/>
      <c r="K257" s="105"/>
      <c r="L257" s="105"/>
      <c r="M257" s="109"/>
      <c r="O257" s="160"/>
    </row>
    <row r="258" spans="2:15" s="104" customFormat="1" x14ac:dyDescent="0.2">
      <c r="B258" s="105"/>
      <c r="C258" s="99"/>
      <c r="D258" s="105"/>
      <c r="E258" s="105"/>
      <c r="F258" s="105"/>
      <c r="G258" s="105"/>
      <c r="H258" s="105"/>
      <c r="I258" s="105"/>
      <c r="J258" s="105"/>
      <c r="K258" s="105"/>
      <c r="L258" s="105"/>
      <c r="M258" s="109"/>
      <c r="O258" s="160"/>
    </row>
    <row r="259" spans="2:15" s="104" customFormat="1" x14ac:dyDescent="0.2">
      <c r="B259" s="105"/>
      <c r="C259" s="99"/>
      <c r="D259" s="105"/>
      <c r="E259" s="105"/>
      <c r="F259" s="105"/>
      <c r="G259" s="105"/>
      <c r="H259" s="105"/>
      <c r="I259" s="105"/>
      <c r="J259" s="105"/>
      <c r="K259" s="105"/>
      <c r="L259" s="105"/>
      <c r="M259" s="109"/>
      <c r="O259" s="160"/>
    </row>
    <row r="260" spans="2:15" s="104" customFormat="1" x14ac:dyDescent="0.2">
      <c r="B260" s="105"/>
      <c r="C260" s="99"/>
      <c r="D260" s="105"/>
      <c r="E260" s="105"/>
      <c r="F260" s="105"/>
      <c r="G260" s="105"/>
      <c r="H260" s="105"/>
      <c r="I260" s="105"/>
      <c r="J260" s="105"/>
      <c r="K260" s="105"/>
      <c r="L260" s="105"/>
      <c r="M260" s="109"/>
      <c r="O260" s="160"/>
    </row>
    <row r="261" spans="2:15" s="104" customFormat="1" x14ac:dyDescent="0.2">
      <c r="B261" s="105"/>
      <c r="C261" s="99"/>
      <c r="D261" s="105"/>
      <c r="E261" s="105"/>
      <c r="F261" s="105"/>
      <c r="G261" s="105"/>
      <c r="H261" s="105"/>
      <c r="I261" s="105"/>
      <c r="J261" s="105"/>
      <c r="K261" s="105"/>
      <c r="L261" s="105"/>
      <c r="M261" s="109"/>
      <c r="O261" s="160"/>
    </row>
    <row r="262" spans="2:15" s="104" customFormat="1" x14ac:dyDescent="0.2">
      <c r="B262" s="105"/>
      <c r="C262" s="99"/>
      <c r="D262" s="105"/>
      <c r="E262" s="105"/>
      <c r="F262" s="105"/>
      <c r="G262" s="105"/>
      <c r="H262" s="105"/>
      <c r="I262" s="105"/>
      <c r="J262" s="105"/>
      <c r="K262" s="105"/>
      <c r="L262" s="105"/>
      <c r="M262" s="109"/>
      <c r="O262" s="160"/>
    </row>
    <row r="263" spans="2:15" s="104" customFormat="1" x14ac:dyDescent="0.2">
      <c r="B263" s="105"/>
      <c r="C263" s="99"/>
      <c r="D263" s="105"/>
      <c r="E263" s="105"/>
      <c r="F263" s="105"/>
      <c r="G263" s="105"/>
      <c r="H263" s="105"/>
      <c r="I263" s="105"/>
      <c r="J263" s="105"/>
      <c r="K263" s="105"/>
      <c r="L263" s="105"/>
      <c r="M263" s="109"/>
      <c r="O263" s="160"/>
    </row>
    <row r="264" spans="2:15" s="104" customFormat="1" x14ac:dyDescent="0.2">
      <c r="B264" s="105"/>
      <c r="C264" s="99"/>
      <c r="D264" s="105"/>
      <c r="E264" s="105"/>
      <c r="F264" s="105"/>
      <c r="G264" s="105"/>
      <c r="H264" s="105"/>
      <c r="I264" s="105"/>
      <c r="J264" s="105"/>
      <c r="K264" s="105"/>
      <c r="L264" s="105"/>
      <c r="M264" s="109"/>
      <c r="O264" s="160"/>
    </row>
    <row r="265" spans="2:15" s="104" customFormat="1" x14ac:dyDescent="0.2">
      <c r="B265" s="105"/>
      <c r="C265" s="99"/>
      <c r="D265" s="105"/>
      <c r="E265" s="105"/>
      <c r="F265" s="105"/>
      <c r="G265" s="105"/>
      <c r="H265" s="105"/>
      <c r="I265" s="105"/>
      <c r="J265" s="105"/>
      <c r="K265" s="105"/>
      <c r="L265" s="105"/>
      <c r="M265" s="109"/>
      <c r="O265" s="160"/>
    </row>
    <row r="266" spans="2:15" s="104" customFormat="1" x14ac:dyDescent="0.2">
      <c r="B266" s="105"/>
      <c r="C266" s="99"/>
      <c r="D266" s="105"/>
      <c r="E266" s="105"/>
      <c r="F266" s="105"/>
      <c r="G266" s="105"/>
      <c r="H266" s="105"/>
      <c r="I266" s="105"/>
      <c r="J266" s="105"/>
      <c r="K266" s="105"/>
      <c r="L266" s="105"/>
      <c r="M266" s="109"/>
      <c r="O266" s="160"/>
    </row>
    <row r="267" spans="2:15" s="104" customFormat="1" x14ac:dyDescent="0.2">
      <c r="B267" s="105"/>
      <c r="C267" s="99"/>
      <c r="D267" s="105"/>
      <c r="E267" s="105"/>
      <c r="F267" s="105"/>
      <c r="G267" s="105"/>
      <c r="H267" s="105"/>
      <c r="I267" s="105"/>
      <c r="J267" s="105"/>
      <c r="K267" s="105"/>
      <c r="L267" s="105"/>
      <c r="M267" s="109"/>
      <c r="O267" s="160"/>
    </row>
    <row r="268" spans="2:15" s="104" customFormat="1" x14ac:dyDescent="0.2">
      <c r="B268" s="105"/>
      <c r="C268" s="99"/>
      <c r="D268" s="105"/>
      <c r="E268" s="105"/>
      <c r="F268" s="105"/>
      <c r="G268" s="105"/>
      <c r="H268" s="105"/>
      <c r="I268" s="105"/>
      <c r="J268" s="105"/>
      <c r="K268" s="105"/>
      <c r="L268" s="105"/>
      <c r="M268" s="109"/>
      <c r="O268" s="160"/>
    </row>
    <row r="269" spans="2:15" s="104" customFormat="1" x14ac:dyDescent="0.2">
      <c r="B269" s="105"/>
      <c r="C269" s="99"/>
      <c r="D269" s="105"/>
      <c r="E269" s="105"/>
      <c r="F269" s="105"/>
      <c r="G269" s="105"/>
      <c r="H269" s="105"/>
      <c r="I269" s="105"/>
      <c r="J269" s="105"/>
      <c r="K269" s="105"/>
      <c r="L269" s="105"/>
      <c r="M269" s="109"/>
      <c r="O269" s="160"/>
    </row>
    <row r="270" spans="2:15" s="104" customFormat="1" x14ac:dyDescent="0.2">
      <c r="B270" s="105"/>
      <c r="C270" s="99"/>
      <c r="D270" s="105"/>
      <c r="E270" s="105"/>
      <c r="F270" s="105"/>
      <c r="G270" s="105"/>
      <c r="H270" s="105"/>
      <c r="I270" s="105"/>
      <c r="J270" s="105"/>
      <c r="K270" s="105"/>
      <c r="L270" s="105"/>
      <c r="M270" s="109"/>
      <c r="O270" s="160"/>
    </row>
    <row r="271" spans="2:15" s="104" customFormat="1" x14ac:dyDescent="0.2">
      <c r="B271" s="105"/>
      <c r="C271" s="99"/>
      <c r="D271" s="105"/>
      <c r="E271" s="105"/>
      <c r="F271" s="105"/>
      <c r="G271" s="105"/>
      <c r="H271" s="105"/>
      <c r="I271" s="105"/>
      <c r="J271" s="105"/>
      <c r="K271" s="105"/>
      <c r="L271" s="105"/>
      <c r="M271" s="109"/>
      <c r="O271" s="160"/>
    </row>
    <row r="272" spans="2:15" s="104" customFormat="1" x14ac:dyDescent="0.2">
      <c r="B272" s="105"/>
      <c r="C272" s="99"/>
      <c r="D272" s="105"/>
      <c r="E272" s="105"/>
      <c r="F272" s="105"/>
      <c r="G272" s="105"/>
      <c r="H272" s="105"/>
      <c r="I272" s="105"/>
      <c r="J272" s="105"/>
      <c r="K272" s="105"/>
      <c r="L272" s="105"/>
      <c r="M272" s="109"/>
      <c r="O272" s="160"/>
    </row>
    <row r="273" spans="2:15" s="104" customFormat="1" x14ac:dyDescent="0.2">
      <c r="B273" s="105"/>
      <c r="C273" s="99"/>
      <c r="D273" s="105"/>
      <c r="E273" s="105"/>
      <c r="F273" s="105"/>
      <c r="G273" s="105"/>
      <c r="H273" s="105"/>
      <c r="I273" s="105"/>
      <c r="J273" s="105"/>
      <c r="K273" s="105"/>
      <c r="L273" s="105"/>
      <c r="M273" s="109"/>
      <c r="O273" s="160"/>
    </row>
    <row r="274" spans="2:15" s="104" customFormat="1" x14ac:dyDescent="0.2">
      <c r="B274" s="105"/>
      <c r="C274" s="99"/>
      <c r="D274" s="105"/>
      <c r="E274" s="105"/>
      <c r="F274" s="105"/>
      <c r="G274" s="105"/>
      <c r="H274" s="105"/>
      <c r="I274" s="105"/>
      <c r="J274" s="105"/>
      <c r="K274" s="105"/>
      <c r="L274" s="105"/>
      <c r="M274" s="109"/>
      <c r="O274" s="160"/>
    </row>
    <row r="275" spans="2:15" s="104" customFormat="1" x14ac:dyDescent="0.2">
      <c r="B275" s="105"/>
      <c r="C275" s="99"/>
      <c r="D275" s="105"/>
      <c r="E275" s="105"/>
      <c r="F275" s="105"/>
      <c r="G275" s="105"/>
      <c r="H275" s="105"/>
      <c r="I275" s="105"/>
      <c r="J275" s="105"/>
      <c r="K275" s="105"/>
      <c r="L275" s="105"/>
      <c r="M275" s="109"/>
      <c r="O275" s="160"/>
    </row>
    <row r="276" spans="2:15" s="104" customFormat="1" x14ac:dyDescent="0.2">
      <c r="B276" s="105"/>
      <c r="C276" s="99"/>
      <c r="D276" s="105"/>
      <c r="E276" s="105"/>
      <c r="F276" s="105"/>
      <c r="G276" s="105"/>
      <c r="H276" s="105"/>
      <c r="I276" s="105"/>
      <c r="J276" s="105"/>
      <c r="K276" s="105"/>
      <c r="L276" s="105"/>
      <c r="M276" s="109"/>
      <c r="O276" s="160"/>
    </row>
    <row r="277" spans="2:15" s="104" customFormat="1" x14ac:dyDescent="0.2">
      <c r="B277" s="105"/>
      <c r="C277" s="99"/>
      <c r="D277" s="105"/>
      <c r="E277" s="105"/>
      <c r="F277" s="105"/>
      <c r="G277" s="105"/>
      <c r="H277" s="105"/>
      <c r="I277" s="105"/>
      <c r="J277" s="105"/>
      <c r="K277" s="105"/>
      <c r="L277" s="105"/>
      <c r="M277" s="109"/>
      <c r="O277" s="160"/>
    </row>
    <row r="278" spans="2:15" s="104" customFormat="1" x14ac:dyDescent="0.2">
      <c r="B278" s="105"/>
      <c r="C278" s="99"/>
      <c r="D278" s="105"/>
      <c r="E278" s="105"/>
      <c r="F278" s="105"/>
      <c r="G278" s="105"/>
      <c r="H278" s="105"/>
      <c r="I278" s="105"/>
      <c r="J278" s="105"/>
      <c r="K278" s="105"/>
      <c r="L278" s="105"/>
      <c r="M278" s="109"/>
      <c r="O278" s="160"/>
    </row>
    <row r="279" spans="2:15" s="104" customFormat="1" x14ac:dyDescent="0.2">
      <c r="B279" s="105"/>
      <c r="C279" s="99"/>
      <c r="D279" s="105"/>
      <c r="E279" s="105"/>
      <c r="F279" s="105"/>
      <c r="G279" s="105"/>
      <c r="H279" s="105"/>
      <c r="I279" s="105"/>
      <c r="J279" s="105"/>
      <c r="K279" s="105"/>
      <c r="L279" s="105"/>
      <c r="M279" s="109"/>
      <c r="O279" s="160"/>
    </row>
    <row r="280" spans="2:15" s="104" customFormat="1" x14ac:dyDescent="0.2">
      <c r="B280" s="105"/>
      <c r="C280" s="99"/>
      <c r="D280" s="105"/>
      <c r="E280" s="105"/>
      <c r="F280" s="105"/>
      <c r="G280" s="105"/>
      <c r="H280" s="105"/>
      <c r="I280" s="105"/>
      <c r="J280" s="105"/>
      <c r="K280" s="105"/>
      <c r="L280" s="105"/>
      <c r="M280" s="109"/>
      <c r="O280" s="160"/>
    </row>
    <row r="281" spans="2:15" s="104" customFormat="1" x14ac:dyDescent="0.2">
      <c r="B281" s="105"/>
      <c r="C281" s="99"/>
      <c r="D281" s="105"/>
      <c r="E281" s="105"/>
      <c r="F281" s="105"/>
      <c r="G281" s="105"/>
      <c r="H281" s="105"/>
      <c r="I281" s="105"/>
      <c r="J281" s="105"/>
      <c r="K281" s="105"/>
      <c r="L281" s="105"/>
      <c r="M281" s="109"/>
      <c r="O281" s="160"/>
    </row>
    <row r="282" spans="2:15" s="104" customFormat="1" x14ac:dyDescent="0.2">
      <c r="B282" s="105"/>
      <c r="C282" s="99"/>
      <c r="D282" s="105"/>
      <c r="E282" s="105"/>
      <c r="F282" s="105"/>
      <c r="G282" s="105"/>
      <c r="H282" s="105"/>
      <c r="I282" s="105"/>
      <c r="J282" s="105"/>
      <c r="K282" s="105"/>
      <c r="L282" s="105"/>
      <c r="M282" s="109"/>
      <c r="O282" s="160"/>
    </row>
    <row r="283" spans="2:15" s="104" customFormat="1" x14ac:dyDescent="0.2">
      <c r="B283" s="105"/>
      <c r="C283" s="99"/>
      <c r="D283" s="105"/>
      <c r="E283" s="105"/>
      <c r="F283" s="105"/>
      <c r="G283" s="105"/>
      <c r="H283" s="105"/>
      <c r="I283" s="105"/>
      <c r="J283" s="105"/>
      <c r="K283" s="105"/>
      <c r="L283" s="105"/>
      <c r="M283" s="109"/>
      <c r="O283" s="160"/>
    </row>
    <row r="284" spans="2:15" s="104" customFormat="1" x14ac:dyDescent="0.2">
      <c r="B284" s="105"/>
      <c r="C284" s="99"/>
      <c r="D284" s="105"/>
      <c r="E284" s="105"/>
      <c r="F284" s="105"/>
      <c r="G284" s="105"/>
      <c r="H284" s="105"/>
      <c r="I284" s="105"/>
      <c r="J284" s="105"/>
      <c r="K284" s="105"/>
      <c r="L284" s="105"/>
      <c r="M284" s="109"/>
      <c r="O284" s="160"/>
    </row>
    <row r="285" spans="2:15" s="104" customFormat="1" x14ac:dyDescent="0.2">
      <c r="B285" s="105"/>
      <c r="C285" s="99"/>
      <c r="D285" s="105"/>
      <c r="E285" s="105"/>
      <c r="F285" s="105"/>
      <c r="G285" s="105"/>
      <c r="H285" s="105"/>
      <c r="I285" s="105"/>
      <c r="J285" s="105"/>
      <c r="K285" s="105"/>
      <c r="L285" s="105"/>
      <c r="M285" s="109"/>
      <c r="O285" s="160"/>
    </row>
    <row r="286" spans="2:15" s="104" customFormat="1" x14ac:dyDescent="0.2">
      <c r="B286" s="105"/>
      <c r="C286" s="99"/>
      <c r="D286" s="105"/>
      <c r="E286" s="105"/>
      <c r="F286" s="105"/>
      <c r="G286" s="105"/>
      <c r="H286" s="105"/>
      <c r="I286" s="105"/>
      <c r="J286" s="105"/>
      <c r="K286" s="105"/>
      <c r="L286" s="105"/>
      <c r="M286" s="109"/>
      <c r="O286" s="160"/>
    </row>
    <row r="287" spans="2:15" s="104" customFormat="1" x14ac:dyDescent="0.2">
      <c r="B287" s="105"/>
      <c r="C287" s="99"/>
      <c r="D287" s="105"/>
      <c r="E287" s="105"/>
      <c r="F287" s="105"/>
      <c r="G287" s="105"/>
      <c r="H287" s="105"/>
      <c r="I287" s="105"/>
      <c r="J287" s="105"/>
      <c r="K287" s="105"/>
      <c r="L287" s="105"/>
      <c r="M287" s="109"/>
      <c r="O287" s="160"/>
    </row>
    <row r="288" spans="2:15" s="104" customFormat="1" x14ac:dyDescent="0.2">
      <c r="B288" s="105"/>
      <c r="C288" s="99"/>
      <c r="D288" s="105"/>
      <c r="E288" s="105"/>
      <c r="F288" s="105"/>
      <c r="G288" s="105"/>
      <c r="H288" s="105"/>
      <c r="I288" s="105"/>
      <c r="J288" s="105"/>
      <c r="K288" s="105"/>
      <c r="L288" s="105"/>
      <c r="M288" s="109"/>
      <c r="O288" s="160"/>
    </row>
    <row r="289" spans="2:15" s="104" customFormat="1" x14ac:dyDescent="0.2">
      <c r="B289" s="105"/>
      <c r="C289" s="99"/>
      <c r="D289" s="105"/>
      <c r="E289" s="105"/>
      <c r="F289" s="105"/>
      <c r="G289" s="105"/>
      <c r="H289" s="105"/>
      <c r="I289" s="105"/>
      <c r="J289" s="105"/>
      <c r="K289" s="105"/>
      <c r="L289" s="105"/>
      <c r="M289" s="109"/>
      <c r="O289" s="160"/>
    </row>
    <row r="290" spans="2:15" s="104" customFormat="1" x14ac:dyDescent="0.2">
      <c r="B290" s="105"/>
      <c r="C290" s="99"/>
      <c r="D290" s="105"/>
      <c r="E290" s="105"/>
      <c r="F290" s="105"/>
      <c r="G290" s="105"/>
      <c r="H290" s="105"/>
      <c r="I290" s="105"/>
      <c r="J290" s="105"/>
      <c r="K290" s="105"/>
      <c r="L290" s="105"/>
      <c r="M290" s="109"/>
      <c r="O290" s="160"/>
    </row>
    <row r="291" spans="2:15" s="104" customFormat="1" x14ac:dyDescent="0.2">
      <c r="B291" s="105"/>
      <c r="C291" s="99"/>
      <c r="D291" s="105"/>
      <c r="E291" s="105"/>
      <c r="F291" s="105"/>
      <c r="G291" s="105"/>
      <c r="H291" s="105"/>
      <c r="I291" s="105"/>
      <c r="J291" s="105"/>
      <c r="K291" s="105"/>
      <c r="L291" s="105"/>
      <c r="M291" s="109"/>
      <c r="O291" s="160"/>
    </row>
    <row r="292" spans="2:15" s="104" customFormat="1" x14ac:dyDescent="0.2">
      <c r="B292" s="105"/>
      <c r="C292" s="99"/>
      <c r="D292" s="105"/>
      <c r="E292" s="105"/>
      <c r="F292" s="105"/>
      <c r="G292" s="105"/>
      <c r="H292" s="105"/>
      <c r="I292" s="105"/>
      <c r="J292" s="105"/>
      <c r="K292" s="105"/>
      <c r="L292" s="105"/>
      <c r="M292" s="109"/>
      <c r="O292" s="160"/>
    </row>
    <row r="293" spans="2:15" s="104" customFormat="1" x14ac:dyDescent="0.2">
      <c r="B293" s="105"/>
      <c r="C293" s="99"/>
      <c r="D293" s="105"/>
      <c r="E293" s="105"/>
      <c r="F293" s="105"/>
      <c r="G293" s="105"/>
      <c r="H293" s="105"/>
      <c r="I293" s="105"/>
      <c r="J293" s="105"/>
      <c r="K293" s="105"/>
      <c r="L293" s="105"/>
      <c r="M293" s="109"/>
      <c r="O293" s="160"/>
    </row>
    <row r="294" spans="2:15" s="104" customFormat="1" x14ac:dyDescent="0.2">
      <c r="B294" s="105"/>
      <c r="C294" s="99"/>
      <c r="D294" s="105"/>
      <c r="E294" s="105"/>
      <c r="F294" s="105"/>
      <c r="G294" s="105"/>
      <c r="H294" s="105"/>
      <c r="I294" s="105"/>
      <c r="J294" s="105"/>
      <c r="K294" s="105"/>
      <c r="L294" s="105"/>
      <c r="M294" s="109"/>
      <c r="O294" s="160"/>
    </row>
    <row r="295" spans="2:15" s="104" customFormat="1" x14ac:dyDescent="0.2">
      <c r="B295" s="105"/>
      <c r="C295" s="99"/>
      <c r="D295" s="105"/>
      <c r="E295" s="105"/>
      <c r="F295" s="105"/>
      <c r="G295" s="105"/>
      <c r="H295" s="105"/>
      <c r="I295" s="105"/>
      <c r="J295" s="105"/>
      <c r="K295" s="105"/>
      <c r="L295" s="105"/>
      <c r="M295" s="109"/>
      <c r="O295" s="160"/>
    </row>
    <row r="296" spans="2:15" s="104" customFormat="1" x14ac:dyDescent="0.2">
      <c r="B296" s="105"/>
      <c r="C296" s="99"/>
      <c r="D296" s="105"/>
      <c r="E296" s="105"/>
      <c r="F296" s="105"/>
      <c r="G296" s="105"/>
      <c r="H296" s="105"/>
      <c r="I296" s="105"/>
      <c r="J296" s="105"/>
      <c r="K296" s="105"/>
      <c r="L296" s="105"/>
      <c r="M296" s="109"/>
      <c r="O296" s="160"/>
    </row>
    <row r="297" spans="2:15" s="104" customFormat="1" x14ac:dyDescent="0.2">
      <c r="B297" s="105"/>
      <c r="C297" s="99"/>
      <c r="D297" s="105"/>
      <c r="E297" s="105"/>
      <c r="F297" s="105"/>
      <c r="G297" s="105"/>
      <c r="H297" s="105"/>
      <c r="I297" s="105"/>
      <c r="J297" s="105"/>
      <c r="K297" s="105"/>
      <c r="L297" s="105"/>
      <c r="M297" s="109"/>
      <c r="O297" s="160"/>
    </row>
    <row r="298" spans="2:15" s="104" customFormat="1" x14ac:dyDescent="0.2">
      <c r="B298" s="105"/>
      <c r="C298" s="99"/>
      <c r="D298" s="105"/>
      <c r="E298" s="105"/>
      <c r="F298" s="105"/>
      <c r="G298" s="105"/>
      <c r="H298" s="105"/>
      <c r="I298" s="105"/>
      <c r="J298" s="105"/>
      <c r="K298" s="105"/>
      <c r="L298" s="105"/>
      <c r="M298" s="109"/>
      <c r="O298" s="160"/>
    </row>
    <row r="299" spans="2:15" s="104" customFormat="1" x14ac:dyDescent="0.2">
      <c r="B299" s="105"/>
      <c r="C299" s="99"/>
      <c r="D299" s="105"/>
      <c r="E299" s="105"/>
      <c r="F299" s="105"/>
      <c r="G299" s="105"/>
      <c r="H299" s="105"/>
      <c r="I299" s="105"/>
      <c r="J299" s="105"/>
      <c r="K299" s="105"/>
      <c r="L299" s="105"/>
      <c r="M299" s="109"/>
      <c r="O299" s="160"/>
    </row>
    <row r="300" spans="2:15" s="104" customFormat="1" x14ac:dyDescent="0.2">
      <c r="B300" s="105"/>
      <c r="C300" s="99"/>
      <c r="D300" s="105"/>
      <c r="E300" s="105"/>
      <c r="F300" s="105"/>
      <c r="G300" s="105"/>
      <c r="H300" s="105"/>
      <c r="I300" s="105"/>
      <c r="J300" s="105"/>
      <c r="K300" s="105"/>
      <c r="L300" s="105"/>
      <c r="M300" s="109"/>
      <c r="O300" s="160"/>
    </row>
    <row r="301" spans="2:15" s="104" customFormat="1" x14ac:dyDescent="0.2">
      <c r="B301" s="105"/>
      <c r="C301" s="99"/>
      <c r="D301" s="105"/>
      <c r="E301" s="105"/>
      <c r="F301" s="105"/>
      <c r="G301" s="105"/>
      <c r="H301" s="105"/>
      <c r="I301" s="105"/>
      <c r="J301" s="105"/>
      <c r="K301" s="105"/>
      <c r="L301" s="105"/>
      <c r="M301" s="109"/>
      <c r="O301" s="160"/>
    </row>
    <row r="302" spans="2:15" s="104" customFormat="1" x14ac:dyDescent="0.2">
      <c r="B302" s="105"/>
      <c r="C302" s="99"/>
      <c r="D302" s="105"/>
      <c r="E302" s="105"/>
      <c r="F302" s="105"/>
      <c r="G302" s="105"/>
      <c r="H302" s="105"/>
      <c r="I302" s="105"/>
      <c r="J302" s="105"/>
      <c r="K302" s="105"/>
      <c r="L302" s="105"/>
      <c r="M302" s="109"/>
      <c r="O302" s="160"/>
    </row>
    <row r="303" spans="2:15" s="104" customFormat="1" x14ac:dyDescent="0.2">
      <c r="B303" s="105"/>
      <c r="C303" s="99"/>
      <c r="D303" s="105"/>
      <c r="E303" s="105"/>
      <c r="F303" s="105"/>
      <c r="G303" s="105"/>
      <c r="H303" s="105"/>
      <c r="I303" s="105"/>
      <c r="J303" s="105"/>
      <c r="K303" s="105"/>
      <c r="L303" s="105"/>
      <c r="M303" s="109"/>
      <c r="O303" s="160"/>
    </row>
    <row r="304" spans="2:15" s="104" customFormat="1" x14ac:dyDescent="0.2">
      <c r="B304" s="105"/>
      <c r="C304" s="99"/>
      <c r="D304" s="105"/>
      <c r="E304" s="105"/>
      <c r="F304" s="105"/>
      <c r="G304" s="105"/>
      <c r="H304" s="105"/>
      <c r="I304" s="105"/>
      <c r="J304" s="105"/>
      <c r="K304" s="105"/>
      <c r="L304" s="105"/>
      <c r="M304" s="109"/>
      <c r="O304" s="160"/>
    </row>
    <row r="305" spans="2:15" s="104" customFormat="1" x14ac:dyDescent="0.2">
      <c r="B305" s="105"/>
      <c r="C305" s="99"/>
      <c r="D305" s="105"/>
      <c r="E305" s="105"/>
      <c r="F305" s="105"/>
      <c r="G305" s="105"/>
      <c r="H305" s="105"/>
      <c r="I305" s="105"/>
      <c r="J305" s="105"/>
      <c r="K305" s="105"/>
      <c r="L305" s="105"/>
      <c r="M305" s="109"/>
      <c r="O305" s="160"/>
    </row>
    <row r="306" spans="2:15" s="104" customFormat="1" x14ac:dyDescent="0.2">
      <c r="B306" s="105"/>
      <c r="C306" s="99"/>
      <c r="D306" s="105"/>
      <c r="E306" s="105"/>
      <c r="F306" s="105"/>
      <c r="G306" s="105"/>
      <c r="H306" s="105"/>
      <c r="I306" s="105"/>
      <c r="J306" s="105"/>
      <c r="K306" s="105"/>
      <c r="L306" s="105"/>
      <c r="M306" s="109"/>
      <c r="O306" s="160"/>
    </row>
    <row r="307" spans="2:15" s="104" customFormat="1" x14ac:dyDescent="0.2">
      <c r="B307" s="105"/>
      <c r="C307" s="99"/>
      <c r="D307" s="105"/>
      <c r="E307" s="105"/>
      <c r="F307" s="105"/>
      <c r="G307" s="105"/>
      <c r="H307" s="105"/>
      <c r="I307" s="105"/>
      <c r="J307" s="105"/>
      <c r="K307" s="105"/>
      <c r="L307" s="105"/>
      <c r="M307" s="109"/>
      <c r="O307" s="160"/>
    </row>
    <row r="308" spans="2:15" s="104" customFormat="1" x14ac:dyDescent="0.2">
      <c r="B308" s="105"/>
      <c r="C308" s="99"/>
      <c r="D308" s="105"/>
      <c r="E308" s="105"/>
      <c r="F308" s="105"/>
      <c r="G308" s="105"/>
      <c r="H308" s="105"/>
      <c r="I308" s="105"/>
      <c r="J308" s="105"/>
      <c r="K308" s="105"/>
      <c r="L308" s="105"/>
      <c r="M308" s="109"/>
      <c r="O308" s="160"/>
    </row>
    <row r="309" spans="2:15" s="104" customFormat="1" x14ac:dyDescent="0.2">
      <c r="B309" s="105"/>
      <c r="C309" s="99"/>
      <c r="D309" s="105"/>
      <c r="E309" s="105"/>
      <c r="F309" s="105"/>
      <c r="G309" s="105"/>
      <c r="H309" s="105"/>
      <c r="I309" s="105"/>
      <c r="J309" s="105"/>
      <c r="K309" s="105"/>
      <c r="L309" s="105"/>
      <c r="M309" s="109"/>
      <c r="O309" s="160"/>
    </row>
    <row r="310" spans="2:15" s="104" customFormat="1" x14ac:dyDescent="0.2">
      <c r="B310" s="105"/>
      <c r="C310" s="99"/>
      <c r="D310" s="105"/>
      <c r="E310" s="105"/>
      <c r="F310" s="105"/>
      <c r="G310" s="105"/>
      <c r="H310" s="105"/>
      <c r="I310" s="105"/>
      <c r="J310" s="105"/>
      <c r="K310" s="105"/>
      <c r="L310" s="105"/>
      <c r="M310" s="109"/>
      <c r="O310" s="160"/>
    </row>
    <row r="311" spans="2:15" s="104" customFormat="1" x14ac:dyDescent="0.2">
      <c r="B311" s="105"/>
      <c r="C311" s="99"/>
      <c r="D311" s="105"/>
      <c r="E311" s="105"/>
      <c r="F311" s="105"/>
      <c r="G311" s="105"/>
      <c r="H311" s="105"/>
      <c r="I311" s="105"/>
      <c r="J311" s="105"/>
      <c r="K311" s="105"/>
      <c r="L311" s="105"/>
      <c r="M311" s="109"/>
      <c r="O311" s="160"/>
    </row>
    <row r="312" spans="2:15" s="104" customFormat="1" x14ac:dyDescent="0.2">
      <c r="B312" s="105"/>
      <c r="C312" s="99"/>
      <c r="D312" s="105"/>
      <c r="E312" s="105"/>
      <c r="F312" s="105"/>
      <c r="G312" s="105"/>
      <c r="H312" s="105"/>
      <c r="I312" s="105"/>
      <c r="J312" s="105"/>
      <c r="K312" s="105"/>
      <c r="L312" s="105"/>
      <c r="M312" s="109"/>
      <c r="O312" s="160"/>
    </row>
    <row r="313" spans="2:15" s="104" customFormat="1" x14ac:dyDescent="0.2">
      <c r="B313" s="105"/>
      <c r="C313" s="99"/>
      <c r="D313" s="105"/>
      <c r="E313" s="105"/>
      <c r="F313" s="105"/>
      <c r="G313" s="105"/>
      <c r="H313" s="105"/>
      <c r="I313" s="105"/>
      <c r="J313" s="105"/>
      <c r="K313" s="105"/>
      <c r="L313" s="105"/>
      <c r="M313" s="109"/>
      <c r="O313" s="160"/>
    </row>
    <row r="314" spans="2:15" s="104" customFormat="1" x14ac:dyDescent="0.2">
      <c r="B314" s="105"/>
      <c r="C314" s="99"/>
      <c r="D314" s="105"/>
      <c r="E314" s="105"/>
      <c r="F314" s="105"/>
      <c r="G314" s="105"/>
      <c r="H314" s="105"/>
      <c r="I314" s="105"/>
      <c r="J314" s="105"/>
      <c r="K314" s="105"/>
      <c r="L314" s="105"/>
      <c r="M314" s="109"/>
      <c r="O314" s="160"/>
    </row>
    <row r="315" spans="2:15" s="104" customFormat="1" x14ac:dyDescent="0.2">
      <c r="B315" s="105"/>
      <c r="C315" s="99"/>
      <c r="D315" s="105"/>
      <c r="E315" s="105"/>
      <c r="F315" s="105"/>
      <c r="G315" s="105"/>
      <c r="H315" s="105"/>
      <c r="I315" s="105"/>
      <c r="J315" s="105"/>
      <c r="K315" s="105"/>
      <c r="L315" s="105"/>
      <c r="M315" s="109"/>
      <c r="O315" s="160"/>
    </row>
    <row r="316" spans="2:15" s="104" customFormat="1" x14ac:dyDescent="0.2">
      <c r="B316" s="105"/>
      <c r="C316" s="99"/>
      <c r="D316" s="105"/>
      <c r="E316" s="105"/>
      <c r="F316" s="105"/>
      <c r="G316" s="105"/>
      <c r="H316" s="105"/>
      <c r="I316" s="105"/>
      <c r="J316" s="105"/>
      <c r="K316" s="105"/>
      <c r="L316" s="105"/>
      <c r="M316" s="109"/>
      <c r="O316" s="160"/>
    </row>
    <row r="317" spans="2:15" s="104" customFormat="1" x14ac:dyDescent="0.2">
      <c r="B317" s="105"/>
      <c r="C317" s="99"/>
      <c r="D317" s="105"/>
      <c r="E317" s="105"/>
      <c r="F317" s="105"/>
      <c r="G317" s="105"/>
      <c r="H317" s="105"/>
      <c r="I317" s="105"/>
      <c r="J317" s="105"/>
      <c r="K317" s="105"/>
      <c r="L317" s="105"/>
      <c r="M317" s="109"/>
      <c r="O317" s="160"/>
    </row>
    <row r="318" spans="2:15" s="104" customFormat="1" x14ac:dyDescent="0.2">
      <c r="B318" s="105"/>
      <c r="C318" s="99"/>
      <c r="D318" s="105"/>
      <c r="E318" s="105"/>
      <c r="F318" s="105"/>
      <c r="G318" s="105"/>
      <c r="H318" s="105"/>
      <c r="I318" s="105"/>
      <c r="J318" s="105"/>
      <c r="K318" s="105"/>
      <c r="L318" s="105"/>
      <c r="M318" s="109"/>
      <c r="O318" s="160"/>
    </row>
    <row r="319" spans="2:15" s="104" customFormat="1" x14ac:dyDescent="0.2">
      <c r="B319" s="105"/>
      <c r="C319" s="99"/>
      <c r="D319" s="105"/>
      <c r="E319" s="105"/>
      <c r="F319" s="105"/>
      <c r="G319" s="105"/>
      <c r="H319" s="105"/>
      <c r="I319" s="105"/>
      <c r="J319" s="105"/>
      <c r="K319" s="105"/>
      <c r="L319" s="105"/>
      <c r="M319" s="109"/>
      <c r="O319" s="160"/>
    </row>
    <row r="320" spans="2:15" s="104" customFormat="1" x14ac:dyDescent="0.2">
      <c r="B320" s="105"/>
      <c r="C320" s="99"/>
      <c r="D320" s="105"/>
      <c r="E320" s="105"/>
      <c r="F320" s="105"/>
      <c r="G320" s="105"/>
      <c r="H320" s="105"/>
      <c r="I320" s="105"/>
      <c r="J320" s="105"/>
      <c r="K320" s="105"/>
      <c r="L320" s="105"/>
      <c r="M320" s="109"/>
      <c r="O320" s="160"/>
    </row>
    <row r="321" spans="2:15" s="104" customFormat="1" x14ac:dyDescent="0.2">
      <c r="B321" s="105"/>
      <c r="C321" s="99"/>
      <c r="D321" s="105"/>
      <c r="E321" s="105"/>
      <c r="F321" s="105"/>
      <c r="G321" s="105"/>
      <c r="H321" s="105"/>
      <c r="I321" s="105"/>
      <c r="J321" s="105"/>
      <c r="K321" s="105"/>
      <c r="L321" s="105"/>
      <c r="M321" s="109"/>
      <c r="O321" s="160"/>
    </row>
    <row r="322" spans="2:15" s="104" customFormat="1" x14ac:dyDescent="0.2">
      <c r="B322" s="105"/>
      <c r="C322" s="99"/>
      <c r="D322" s="105"/>
      <c r="E322" s="105"/>
      <c r="F322" s="105"/>
      <c r="G322" s="105"/>
      <c r="H322" s="105"/>
      <c r="I322" s="105"/>
      <c r="J322" s="105"/>
      <c r="K322" s="105"/>
      <c r="L322" s="105"/>
      <c r="M322" s="109"/>
      <c r="O322" s="160"/>
    </row>
    <row r="323" spans="2:15" s="104" customFormat="1" x14ac:dyDescent="0.2">
      <c r="B323" s="105"/>
      <c r="C323" s="99"/>
      <c r="D323" s="105"/>
      <c r="E323" s="105"/>
      <c r="F323" s="105"/>
      <c r="G323" s="105"/>
      <c r="H323" s="105"/>
      <c r="I323" s="105"/>
      <c r="J323" s="105"/>
      <c r="K323" s="105"/>
      <c r="L323" s="105"/>
      <c r="M323" s="109"/>
      <c r="O323" s="160"/>
    </row>
    <row r="324" spans="2:15" s="104" customFormat="1" x14ac:dyDescent="0.2">
      <c r="B324" s="105"/>
      <c r="C324" s="99"/>
      <c r="D324" s="105"/>
      <c r="E324" s="105"/>
      <c r="F324" s="105"/>
      <c r="G324" s="105"/>
      <c r="H324" s="105"/>
      <c r="I324" s="105"/>
      <c r="J324" s="105"/>
      <c r="K324" s="105"/>
      <c r="L324" s="105"/>
      <c r="M324" s="109"/>
      <c r="O324" s="160"/>
    </row>
    <row r="325" spans="2:15" s="104" customFormat="1" x14ac:dyDescent="0.2">
      <c r="B325" s="105"/>
      <c r="C325" s="99"/>
      <c r="D325" s="105"/>
      <c r="E325" s="105"/>
      <c r="F325" s="105"/>
      <c r="G325" s="105"/>
      <c r="H325" s="105"/>
      <c r="I325" s="105"/>
      <c r="J325" s="105"/>
      <c r="K325" s="105"/>
      <c r="L325" s="105"/>
      <c r="M325" s="109"/>
      <c r="O325" s="160"/>
    </row>
    <row r="326" spans="2:15" s="104" customFormat="1" x14ac:dyDescent="0.2">
      <c r="B326" s="105"/>
      <c r="C326" s="99"/>
      <c r="D326" s="105"/>
      <c r="E326" s="105"/>
      <c r="F326" s="105"/>
      <c r="G326" s="105"/>
      <c r="H326" s="105"/>
      <c r="I326" s="105"/>
      <c r="J326" s="105"/>
      <c r="K326" s="105"/>
      <c r="L326" s="105"/>
      <c r="M326" s="109"/>
      <c r="O326" s="160"/>
    </row>
    <row r="327" spans="2:15" s="104" customFormat="1" x14ac:dyDescent="0.2">
      <c r="B327" s="105"/>
      <c r="C327" s="99"/>
      <c r="D327" s="105"/>
      <c r="E327" s="105"/>
      <c r="F327" s="105"/>
      <c r="G327" s="105"/>
      <c r="H327" s="105"/>
      <c r="I327" s="105"/>
      <c r="J327" s="105"/>
      <c r="K327" s="105"/>
      <c r="L327" s="105"/>
      <c r="M327" s="109"/>
      <c r="O327" s="160"/>
    </row>
    <row r="328" spans="2:15" s="104" customFormat="1" x14ac:dyDescent="0.2">
      <c r="B328" s="105"/>
      <c r="C328" s="99"/>
      <c r="D328" s="105"/>
      <c r="E328" s="105"/>
      <c r="F328" s="105"/>
      <c r="G328" s="105"/>
      <c r="H328" s="105"/>
      <c r="I328" s="105"/>
      <c r="J328" s="105"/>
      <c r="K328" s="105"/>
      <c r="L328" s="105"/>
      <c r="M328" s="109"/>
      <c r="O328" s="160"/>
    </row>
    <row r="329" spans="2:15" s="104" customFormat="1" x14ac:dyDescent="0.2">
      <c r="B329" s="105"/>
      <c r="C329" s="99"/>
      <c r="D329" s="105"/>
      <c r="E329" s="105"/>
      <c r="F329" s="105"/>
      <c r="G329" s="105"/>
      <c r="H329" s="105"/>
      <c r="I329" s="105"/>
      <c r="J329" s="105"/>
      <c r="K329" s="105"/>
      <c r="L329" s="105"/>
      <c r="M329" s="109"/>
      <c r="O329" s="160"/>
    </row>
    <row r="330" spans="2:15" s="104" customFormat="1" x14ac:dyDescent="0.2">
      <c r="B330" s="105"/>
      <c r="C330" s="99"/>
      <c r="D330" s="105"/>
      <c r="E330" s="105"/>
      <c r="F330" s="105"/>
      <c r="G330" s="105"/>
      <c r="H330" s="105"/>
      <c r="I330" s="105"/>
      <c r="J330" s="105"/>
      <c r="K330" s="105"/>
      <c r="L330" s="105"/>
      <c r="M330" s="109"/>
      <c r="O330" s="160"/>
    </row>
    <row r="331" spans="2:15" s="104" customFormat="1" x14ac:dyDescent="0.2">
      <c r="B331" s="105"/>
      <c r="C331" s="99"/>
      <c r="D331" s="105"/>
      <c r="E331" s="105"/>
      <c r="F331" s="105"/>
      <c r="G331" s="105"/>
      <c r="H331" s="105"/>
      <c r="I331" s="105"/>
      <c r="J331" s="105"/>
      <c r="K331" s="105"/>
      <c r="L331" s="105"/>
      <c r="M331" s="109"/>
      <c r="O331" s="160"/>
    </row>
    <row r="332" spans="2:15" s="104" customFormat="1" x14ac:dyDescent="0.2">
      <c r="B332" s="105"/>
      <c r="C332" s="99"/>
      <c r="D332" s="105"/>
      <c r="E332" s="105"/>
      <c r="F332" s="105"/>
      <c r="G332" s="105"/>
      <c r="H332" s="105"/>
      <c r="I332" s="105"/>
      <c r="J332" s="105"/>
      <c r="K332" s="105"/>
      <c r="L332" s="105"/>
      <c r="M332" s="109"/>
      <c r="O332" s="160"/>
    </row>
    <row r="333" spans="2:15" s="104" customFormat="1" x14ac:dyDescent="0.2">
      <c r="B333" s="105"/>
      <c r="C333" s="99"/>
      <c r="D333" s="105"/>
      <c r="E333" s="105"/>
      <c r="F333" s="105"/>
      <c r="G333" s="105"/>
      <c r="H333" s="105"/>
      <c r="I333" s="105"/>
      <c r="J333" s="105"/>
      <c r="K333" s="105"/>
      <c r="L333" s="105"/>
      <c r="M333" s="109"/>
      <c r="O333" s="160"/>
    </row>
    <row r="334" spans="2:15" s="104" customFormat="1" x14ac:dyDescent="0.2">
      <c r="B334" s="105"/>
      <c r="C334" s="99"/>
      <c r="D334" s="105"/>
      <c r="E334" s="105"/>
      <c r="F334" s="105"/>
      <c r="G334" s="105"/>
      <c r="H334" s="105"/>
      <c r="I334" s="105"/>
      <c r="J334" s="105"/>
      <c r="K334" s="105"/>
      <c r="L334" s="105"/>
      <c r="M334" s="109"/>
      <c r="O334" s="160"/>
    </row>
    <row r="335" spans="2:15" s="104" customFormat="1" x14ac:dyDescent="0.2">
      <c r="B335" s="105"/>
      <c r="C335" s="99"/>
      <c r="D335" s="105"/>
      <c r="E335" s="105"/>
      <c r="F335" s="105"/>
      <c r="G335" s="105"/>
      <c r="H335" s="105"/>
      <c r="I335" s="105"/>
      <c r="J335" s="105"/>
      <c r="K335" s="105"/>
      <c r="L335" s="105"/>
      <c r="M335" s="109"/>
      <c r="O335" s="160"/>
    </row>
    <row r="336" spans="2:15" s="104" customFormat="1" x14ac:dyDescent="0.2">
      <c r="B336" s="105"/>
      <c r="C336" s="99"/>
      <c r="D336" s="105"/>
      <c r="E336" s="105"/>
      <c r="F336" s="105"/>
      <c r="G336" s="105"/>
      <c r="H336" s="105"/>
      <c r="I336" s="105"/>
      <c r="J336" s="105"/>
      <c r="K336" s="105"/>
      <c r="L336" s="105"/>
      <c r="M336" s="109"/>
      <c r="O336" s="160"/>
    </row>
    <row r="337" spans="2:19" s="104" customFormat="1" x14ac:dyDescent="0.2">
      <c r="B337" s="105"/>
      <c r="C337" s="99"/>
      <c r="D337" s="105"/>
      <c r="E337" s="105"/>
      <c r="F337" s="105"/>
      <c r="G337" s="105"/>
      <c r="H337" s="105"/>
      <c r="I337" s="105"/>
      <c r="J337" s="105"/>
      <c r="K337" s="105"/>
      <c r="L337" s="105"/>
      <c r="M337" s="109"/>
      <c r="O337" s="160"/>
    </row>
    <row r="338" spans="2:19" s="104" customFormat="1" x14ac:dyDescent="0.2">
      <c r="B338" s="105"/>
      <c r="C338" s="99"/>
      <c r="D338" s="105"/>
      <c r="E338" s="105"/>
      <c r="F338" s="105"/>
      <c r="G338" s="105"/>
      <c r="H338" s="105"/>
      <c r="I338" s="105"/>
      <c r="J338" s="105"/>
      <c r="K338" s="105"/>
      <c r="L338" s="105"/>
      <c r="M338" s="109"/>
      <c r="O338" s="160"/>
    </row>
    <row r="339" spans="2:19" x14ac:dyDescent="0.2">
      <c r="Q339" s="104"/>
      <c r="R339" s="104"/>
      <c r="S339" s="104"/>
    </row>
    <row r="340" spans="2:19" x14ac:dyDescent="0.2">
      <c r="Q340" s="104"/>
      <c r="R340" s="104"/>
      <c r="S340" s="104"/>
    </row>
    <row r="341" spans="2:19" x14ac:dyDescent="0.2">
      <c r="Q341" s="104"/>
      <c r="R341" s="104"/>
      <c r="S341" s="104"/>
    </row>
    <row r="342" spans="2:19" x14ac:dyDescent="0.2">
      <c r="Q342" s="104"/>
      <c r="R342" s="104"/>
      <c r="S342" s="104"/>
    </row>
    <row r="343" spans="2:19" x14ac:dyDescent="0.2">
      <c r="Q343" s="104"/>
      <c r="R343" s="104"/>
      <c r="S343" s="104"/>
    </row>
    <row r="344" spans="2:19" x14ac:dyDescent="0.2">
      <c r="Q344" s="104"/>
      <c r="R344" s="104"/>
      <c r="S344" s="104"/>
    </row>
    <row r="345" spans="2:19" x14ac:dyDescent="0.2">
      <c r="Q345" s="104"/>
      <c r="R345" s="104"/>
      <c r="S345" s="104"/>
    </row>
    <row r="346" spans="2:19" x14ac:dyDescent="0.2">
      <c r="Q346" s="104"/>
      <c r="R346" s="104"/>
      <c r="S346" s="104"/>
    </row>
    <row r="347" spans="2:19" x14ac:dyDescent="0.2">
      <c r="Q347" s="104"/>
      <c r="R347" s="104"/>
      <c r="S347" s="104"/>
    </row>
    <row r="348" spans="2:19" x14ac:dyDescent="0.2">
      <c r="Q348" s="104"/>
      <c r="R348" s="104"/>
      <c r="S348" s="104"/>
    </row>
    <row r="349" spans="2:19" x14ac:dyDescent="0.2">
      <c r="Q349" s="104"/>
      <c r="R349" s="104"/>
      <c r="S349" s="104"/>
    </row>
    <row r="350" spans="2:19" x14ac:dyDescent="0.2">
      <c r="Q350" s="104"/>
      <c r="R350" s="104"/>
      <c r="S350" s="104"/>
    </row>
    <row r="351" spans="2:19" x14ac:dyDescent="0.2">
      <c r="Q351" s="104"/>
      <c r="R351" s="104"/>
      <c r="S351" s="104"/>
    </row>
    <row r="352" spans="2:19" x14ac:dyDescent="0.2">
      <c r="Q352" s="104"/>
      <c r="R352" s="104"/>
      <c r="S352" s="104"/>
    </row>
    <row r="353" spans="17:19" x14ac:dyDescent="0.2">
      <c r="Q353" s="104"/>
      <c r="R353" s="104"/>
      <c r="S353" s="104"/>
    </row>
    <row r="354" spans="17:19" x14ac:dyDescent="0.2">
      <c r="Q354" s="104"/>
      <c r="R354" s="104"/>
      <c r="S354" s="104"/>
    </row>
    <row r="355" spans="17:19" x14ac:dyDescent="0.2">
      <c r="Q355" s="104"/>
      <c r="R355" s="104"/>
      <c r="S355" s="104"/>
    </row>
    <row r="356" spans="17:19" x14ac:dyDescent="0.2">
      <c r="Q356" s="104"/>
      <c r="R356" s="104"/>
      <c r="S356" s="104"/>
    </row>
    <row r="357" spans="17:19" x14ac:dyDescent="0.2">
      <c r="Q357" s="104"/>
      <c r="R357" s="104"/>
      <c r="S357" s="104"/>
    </row>
    <row r="358" spans="17:19" x14ac:dyDescent="0.2">
      <c r="Q358" s="104"/>
      <c r="R358" s="104"/>
      <c r="S358" s="104"/>
    </row>
    <row r="359" spans="17:19" x14ac:dyDescent="0.2">
      <c r="Q359" s="104"/>
      <c r="R359" s="104"/>
      <c r="S359" s="104"/>
    </row>
    <row r="360" spans="17:19" x14ac:dyDescent="0.2">
      <c r="Q360" s="104"/>
      <c r="R360" s="104"/>
      <c r="S360" s="104"/>
    </row>
    <row r="361" spans="17:19" x14ac:dyDescent="0.2">
      <c r="Q361" s="104"/>
      <c r="R361" s="104"/>
      <c r="S361" s="104"/>
    </row>
    <row r="362" spans="17:19" x14ac:dyDescent="0.2">
      <c r="Q362" s="104"/>
      <c r="R362" s="104"/>
      <c r="S362" s="104"/>
    </row>
    <row r="363" spans="17:19" x14ac:dyDescent="0.2">
      <c r="Q363" s="104"/>
      <c r="R363" s="104"/>
      <c r="S363" s="104"/>
    </row>
    <row r="364" spans="17:19" x14ac:dyDescent="0.2">
      <c r="Q364" s="104"/>
      <c r="R364" s="104"/>
      <c r="S364" s="104"/>
    </row>
    <row r="365" spans="17:19" x14ac:dyDescent="0.2">
      <c r="Q365" s="104"/>
      <c r="R365" s="104"/>
      <c r="S365" s="104"/>
    </row>
    <row r="366" spans="17:19" x14ac:dyDescent="0.2">
      <c r="Q366" s="104"/>
      <c r="R366" s="104"/>
      <c r="S366" s="104"/>
    </row>
    <row r="367" spans="17:19" x14ac:dyDescent="0.2">
      <c r="Q367" s="104"/>
      <c r="R367" s="104"/>
      <c r="S367" s="104"/>
    </row>
  </sheetData>
  <autoFilter ref="M8:M228">
    <filterColumn colId="0">
      <filters>
        <filter val="1"/>
      </filters>
    </filterColumn>
  </autoFilter>
  <mergeCells count="20">
    <mergeCell ref="E17:G17"/>
    <mergeCell ref="C5:C7"/>
    <mergeCell ref="D5:D7"/>
    <mergeCell ref="E5:G7"/>
    <mergeCell ref="H6:H7"/>
    <mergeCell ref="E10:G10"/>
    <mergeCell ref="E11:G11"/>
    <mergeCell ref="E12:G12"/>
    <mergeCell ref="E13:G13"/>
    <mergeCell ref="E14:G14"/>
    <mergeCell ref="E15:G15"/>
    <mergeCell ref="E16:G16"/>
    <mergeCell ref="E24:G24"/>
    <mergeCell ref="G230:J230"/>
    <mergeCell ref="E18:G18"/>
    <mergeCell ref="E19:G19"/>
    <mergeCell ref="E20:G20"/>
    <mergeCell ref="E21:G21"/>
    <mergeCell ref="E22:G22"/>
    <mergeCell ref="E23:G23"/>
  </mergeCells>
  <conditionalFormatting sqref="C12">
    <cfRule type="cellIs" dxfId="21" priority="14" operator="equal">
      <formula>C11</formula>
    </cfRule>
  </conditionalFormatting>
  <conditionalFormatting sqref="C14">
    <cfRule type="cellIs" dxfId="20" priority="13" operator="equal">
      <formula>C13</formula>
    </cfRule>
  </conditionalFormatting>
  <conditionalFormatting sqref="C11">
    <cfRule type="cellIs" dxfId="19" priority="12" operator="equal">
      <formula>C10</formula>
    </cfRule>
  </conditionalFormatting>
  <conditionalFormatting sqref="C13">
    <cfRule type="cellIs" dxfId="18" priority="11" operator="equal">
      <formula>C12</formula>
    </cfRule>
  </conditionalFormatting>
  <conditionalFormatting sqref="C15">
    <cfRule type="cellIs" dxfId="17" priority="10" operator="equal">
      <formula>C14</formula>
    </cfRule>
  </conditionalFormatting>
  <conditionalFormatting sqref="C16">
    <cfRule type="cellIs" dxfId="16" priority="9" operator="equal">
      <formula>C15</formula>
    </cfRule>
  </conditionalFormatting>
  <conditionalFormatting sqref="C17">
    <cfRule type="cellIs" dxfId="15" priority="8" operator="equal">
      <formula>C16</formula>
    </cfRule>
  </conditionalFormatting>
  <conditionalFormatting sqref="C18">
    <cfRule type="cellIs" dxfId="14" priority="7" operator="equal">
      <formula>C17</formula>
    </cfRule>
  </conditionalFormatting>
  <conditionalFormatting sqref="C19">
    <cfRule type="cellIs" dxfId="13" priority="6" operator="equal">
      <formula>C18</formula>
    </cfRule>
  </conditionalFormatting>
  <conditionalFormatting sqref="C20">
    <cfRule type="cellIs" dxfId="12" priority="5" operator="equal">
      <formula>C19</formula>
    </cfRule>
  </conditionalFormatting>
  <conditionalFormatting sqref="C21">
    <cfRule type="cellIs" dxfId="11" priority="4" operator="equal">
      <formula>C20</formula>
    </cfRule>
  </conditionalFormatting>
  <conditionalFormatting sqref="C22">
    <cfRule type="cellIs" dxfId="10" priority="3" operator="equal">
      <formula>C21</formula>
    </cfRule>
  </conditionalFormatting>
  <conditionalFormatting sqref="C23">
    <cfRule type="cellIs" dxfId="9" priority="2" operator="equal">
      <formula>C22</formula>
    </cfRule>
  </conditionalFormatting>
  <conditionalFormatting sqref="C24">
    <cfRule type="cellIs" dxfId="8" priority="1" operator="equal">
      <formula>C23</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filterMode="1">
    <tabColor rgb="FFFFFF00"/>
  </sheetPr>
  <dimension ref="A1:W239"/>
  <sheetViews>
    <sheetView showGridLines="0" view="pageBreakPreview" zoomScale="70" zoomScaleNormal="100" zoomScaleSheetLayoutView="70" workbookViewId="0">
      <selection activeCell="V20" sqref="V20"/>
    </sheetView>
  </sheetViews>
  <sheetFormatPr defaultColWidth="9.28515625" defaultRowHeight="12.75" x14ac:dyDescent="0.2"/>
  <cols>
    <col min="1" max="1" width="9.28515625" style="104"/>
    <col min="2" max="2" width="2.7109375" style="105" customWidth="1"/>
    <col min="3" max="3" width="22.7109375" style="99" customWidth="1"/>
    <col min="4" max="4" width="32.7109375" style="105" customWidth="1"/>
    <col min="5" max="5" width="30.7109375" style="105" customWidth="1"/>
    <col min="6" max="7" width="32.7109375" style="105" customWidth="1"/>
    <col min="8" max="10" width="12.7109375" style="105" customWidth="1"/>
    <col min="11" max="11" width="2.7109375" style="105" customWidth="1"/>
    <col min="12" max="12" width="9.28515625" style="105"/>
    <col min="13" max="13" width="9.28515625" style="109" hidden="1" customWidth="1"/>
    <col min="14" max="14" width="9.28515625" style="105" hidden="1" customWidth="1"/>
    <col min="15" max="15" width="53.7109375" style="148" hidden="1" customWidth="1"/>
    <col min="16" max="20" width="9.28515625" style="105" hidden="1" customWidth="1"/>
    <col min="21" max="16384" width="9.28515625" style="105"/>
  </cols>
  <sheetData>
    <row r="1" spans="1:19" s="92" customFormat="1" ht="15" customHeight="1" x14ac:dyDescent="0.25">
      <c r="A1" s="91"/>
      <c r="C1" s="93" t="s">
        <v>94</v>
      </c>
      <c r="D1" s="93"/>
      <c r="E1" s="93"/>
      <c r="F1" s="93"/>
      <c r="G1" s="93"/>
      <c r="H1" s="93"/>
      <c r="I1" s="93"/>
      <c r="J1" s="93"/>
      <c r="M1" s="97"/>
      <c r="O1" s="146"/>
    </row>
    <row r="2" spans="1:19" s="92" customFormat="1" ht="15" customHeight="1" x14ac:dyDescent="0.25">
      <c r="A2" s="91"/>
      <c r="M2" s="97"/>
      <c r="O2" s="146"/>
    </row>
    <row r="3" spans="1:19" s="92" customFormat="1" ht="15" customHeight="1" x14ac:dyDescent="0.25">
      <c r="A3" s="91"/>
      <c r="C3" s="93" t="s">
        <v>95</v>
      </c>
      <c r="D3" s="93"/>
      <c r="E3" s="93"/>
      <c r="F3" s="93"/>
      <c r="G3" s="93"/>
      <c r="H3" s="93"/>
      <c r="I3" s="93"/>
      <c r="J3" s="93"/>
      <c r="M3" s="97"/>
      <c r="O3" s="146"/>
    </row>
    <row r="4" spans="1:19" s="92" customFormat="1" ht="15" customHeight="1" x14ac:dyDescent="0.25">
      <c r="A4" s="91"/>
      <c r="M4" s="97"/>
      <c r="O4" s="146"/>
    </row>
    <row r="5" spans="1:19" s="99" customFormat="1" ht="18" customHeight="1" x14ac:dyDescent="0.2">
      <c r="A5" s="98"/>
      <c r="C5" s="196" t="s">
        <v>62</v>
      </c>
      <c r="D5" s="199" t="s">
        <v>63</v>
      </c>
      <c r="E5" s="196" t="s">
        <v>64</v>
      </c>
      <c r="F5" s="223"/>
      <c r="G5" s="208"/>
      <c r="H5" s="100" t="s">
        <v>3</v>
      </c>
      <c r="I5" s="101" t="s">
        <v>4</v>
      </c>
      <c r="J5" s="102"/>
      <c r="M5" s="103"/>
      <c r="O5" s="147"/>
    </row>
    <row r="6" spans="1:19" s="99" customFormat="1" ht="18" customHeight="1" x14ac:dyDescent="0.2">
      <c r="A6" s="98"/>
      <c r="C6" s="197"/>
      <c r="D6" s="200"/>
      <c r="E6" s="197"/>
      <c r="F6" s="224"/>
      <c r="G6" s="209"/>
      <c r="H6" s="174" t="str">
        <f>LEFT([1]Settings!$AB$2,4)+1 &amp; "/" &amp; RIGHT([1]Settings!$AB$2,2)+1</f>
        <v>2021/22</v>
      </c>
      <c r="I6" s="7" t="s">
        <v>5</v>
      </c>
      <c r="J6" s="7"/>
      <c r="M6" s="103"/>
      <c r="O6" s="147"/>
    </row>
    <row r="7" spans="1:19" s="99" customFormat="1" ht="18" customHeight="1" x14ac:dyDescent="0.2">
      <c r="A7" s="98"/>
      <c r="C7" s="198"/>
      <c r="D7" s="201"/>
      <c r="E7" s="198"/>
      <c r="F7" s="225"/>
      <c r="G7" s="210"/>
      <c r="H7" s="176"/>
      <c r="I7" s="8" t="str">
        <f>LEFT([1]Settings!$AB$2,4)+2 &amp; "/" &amp; RIGHT([1]Settings!$AB$2,2)+2</f>
        <v>2022/23</v>
      </c>
      <c r="J7" s="8" t="str">
        <f>LEFT([1]Settings!$AB$2,4)+3 &amp; "/" &amp; RIGHT([1]Settings!$AB$2,2)+3</f>
        <v>2023/24</v>
      </c>
      <c r="M7" s="103"/>
      <c r="O7" s="147"/>
    </row>
    <row r="8" spans="1:19" x14ac:dyDescent="0.2">
      <c r="C8" s="106"/>
      <c r="D8" s="107"/>
      <c r="E8" s="162"/>
      <c r="F8" s="123"/>
      <c r="G8" s="163"/>
      <c r="H8" s="108" t="s">
        <v>6</v>
      </c>
      <c r="I8" s="108" t="s">
        <v>6</v>
      </c>
      <c r="J8" s="108" t="s">
        <v>6</v>
      </c>
      <c r="M8" s="109" t="s">
        <v>33</v>
      </c>
    </row>
    <row r="9" spans="1:19" hidden="1" x14ac:dyDescent="0.2">
      <c r="C9" s="149"/>
      <c r="D9" s="110"/>
      <c r="E9" s="164"/>
      <c r="F9" s="150"/>
      <c r="G9" s="165"/>
      <c r="H9" s="152"/>
      <c r="I9" s="152"/>
      <c r="J9" s="152"/>
      <c r="M9" s="109">
        <v>0</v>
      </c>
    </row>
    <row r="10" spans="1:19" ht="45" customHeight="1" x14ac:dyDescent="0.2">
      <c r="A10" s="104">
        <v>1</v>
      </c>
      <c r="C10" s="166" t="s">
        <v>718</v>
      </c>
      <c r="D10" s="167" t="s">
        <v>764</v>
      </c>
      <c r="E10" s="231" t="s">
        <v>765</v>
      </c>
      <c r="F10" s="232" t="s">
        <v>109</v>
      </c>
      <c r="G10" s="233" t="s">
        <v>109</v>
      </c>
      <c r="H10" s="168">
        <v>140277</v>
      </c>
      <c r="I10" s="168">
        <v>145328</v>
      </c>
      <c r="J10" s="168">
        <v>145843</v>
      </c>
      <c r="M10" s="109">
        <f>IF(LEN(D10)&gt;2,1,0)</f>
        <v>1</v>
      </c>
      <c r="N10" s="105" t="str">
        <f t="array" ref="N10">IFERROR(INDEX([1]Settings!$AE$4:$BF$200,MATCH(1,([1]Settings!$AT$4:$AT$200=$C$9)*([1]Settings!$AN$4:$AN$200=$A10),0),1),"")</f>
        <v>Provincial Disaster Relief Grant</v>
      </c>
      <c r="O10" s="156" t="str">
        <f>E10</f>
        <v>To provide for the immediate release of funds for disaster response.</v>
      </c>
      <c r="Q10" s="109">
        <v>1</v>
      </c>
      <c r="R10" s="109" t="str">
        <f>IFERROR(LOWER(RIGHT(LEFT(ADDRESS(1,Q10),2))),"")</f>
        <v>a</v>
      </c>
      <c r="S10" s="109">
        <f>IF(Q10&gt;1,1,IF(Q11&gt;1,1,0))</f>
        <v>0</v>
      </c>
    </row>
    <row r="11" spans="1:19" ht="54.95" customHeight="1" x14ac:dyDescent="0.2">
      <c r="A11" s="104">
        <v>2</v>
      </c>
      <c r="C11" s="129" t="s">
        <v>672</v>
      </c>
      <c r="D11" s="169" t="s">
        <v>766</v>
      </c>
      <c r="E11" s="234" t="s">
        <v>767</v>
      </c>
      <c r="F11" s="235" t="s">
        <v>109</v>
      </c>
      <c r="G11" s="236" t="s">
        <v>109</v>
      </c>
      <c r="H11" s="132">
        <v>311118</v>
      </c>
      <c r="I11" s="132">
        <v>325764</v>
      </c>
      <c r="J11" s="132">
        <v>340122</v>
      </c>
      <c r="M11" s="109">
        <f>IF(LEN(D11)&gt;2,1,0)</f>
        <v>1</v>
      </c>
      <c r="N11" s="105" t="str">
        <f t="array" ref="N11">IFERROR(INDEX([1]Settings!$AE$4:$BF$200,MATCH(1,([1]Settings!$AT$4:$AT$200=$C$9)*([1]Settings!$AN$4:$AN$200=$A11),0),1),"")</f>
        <v>Provincial Emergency Housing Grant</v>
      </c>
      <c r="O11" s="156" t="str">
        <f>E11</f>
        <v>To provide funding to provinces for provision of temporary shelter assistance to households affected by disasters or a housing emergency; to provide funding to provinces to repair the damage to housing for low-income households following a disaster or housing emergency if the costs of repairs are less than the cost of relocation and provision of temporary shelter.</v>
      </c>
      <c r="Q11" s="109">
        <f>IF(LEN(C11)&lt;2,0,IF(C11=C10,Q10+1,1))</f>
        <v>1</v>
      </c>
      <c r="R11" s="109" t="str">
        <f>IFERROR(LOWER(RIGHT(LEFT(ADDRESS(1,Q11),2))),"")</f>
        <v>a</v>
      </c>
      <c r="S11" s="109">
        <f>IF(Q11&gt;1,1,IF(Q12&gt;1,1,0))</f>
        <v>0</v>
      </c>
    </row>
    <row r="12" spans="1:19" ht="25.5" hidden="1" x14ac:dyDescent="0.2">
      <c r="A12" s="104">
        <v>3</v>
      </c>
      <c r="C12" s="129" t="s">
        <v>676</v>
      </c>
      <c r="D12" s="169" t="s">
        <v>109</v>
      </c>
      <c r="E12" s="234" t="s">
        <v>677</v>
      </c>
      <c r="F12" s="235" t="s">
        <v>109</v>
      </c>
      <c r="G12" s="236" t="s">
        <v>109</v>
      </c>
      <c r="H12" s="132">
        <v>0</v>
      </c>
      <c r="I12" s="132">
        <v>0</v>
      </c>
      <c r="J12" s="132">
        <v>0</v>
      </c>
      <c r="M12" s="109">
        <f>IF(LEN(D12)&gt;2,1,0)</f>
        <v>0</v>
      </c>
      <c r="N12" s="105" t="str">
        <f t="array" ref="N12">IFERROR(INDEX([1]Settings!$AE$4:$BF$200,MATCH(1,([1]Settings!$AT$4:$AT$200=$C$9)*([1]Settings!$AN$4:$AN$200=$A12),0),1),"")</f>
        <v/>
      </c>
      <c r="O12" s="156" t="str">
        <f>E12</f>
        <v>.</v>
      </c>
      <c r="Q12" s="109">
        <f>IF(LEN(C12)&lt;2,0,IF(C12=C11,Q11+1,1))</f>
        <v>0</v>
      </c>
      <c r="R12" s="109" t="str">
        <f>IFERROR(LOWER(RIGHT(LEFT(ADDRESS(1,Q12),2))),"")</f>
        <v/>
      </c>
      <c r="S12" s="109">
        <f>IF(Q12&gt;1,1,IF(Q13&gt;1,1,0))</f>
        <v>0</v>
      </c>
    </row>
    <row r="13" spans="1:19" ht="25.5" hidden="1" x14ac:dyDescent="0.2">
      <c r="A13" s="104">
        <v>4</v>
      </c>
      <c r="C13" s="129" t="s">
        <v>676</v>
      </c>
      <c r="D13" s="169" t="s">
        <v>109</v>
      </c>
      <c r="E13" s="234" t="s">
        <v>677</v>
      </c>
      <c r="F13" s="235" t="s">
        <v>109</v>
      </c>
      <c r="G13" s="236" t="s">
        <v>109</v>
      </c>
      <c r="H13" s="132">
        <v>0</v>
      </c>
      <c r="I13" s="132">
        <v>0</v>
      </c>
      <c r="J13" s="132">
        <v>0</v>
      </c>
      <c r="M13" s="109">
        <f>IF(LEN(D13)&gt;2,1,0)</f>
        <v>0</v>
      </c>
      <c r="N13" s="105" t="str">
        <f t="array" ref="N13">IFERROR(INDEX([1]Settings!$AE$4:$BF$200,MATCH(1,([1]Settings!$AT$4:$AT$200=$C$9)*([1]Settings!$AN$4:$AN$200=$A13),0),1),"")</f>
        <v/>
      </c>
      <c r="O13" s="156" t="str">
        <f>E13</f>
        <v>.</v>
      </c>
      <c r="Q13" s="109">
        <f>IF(LEN(C13)&lt;2,0,IF(C13=C12,Q12+1,1))</f>
        <v>0</v>
      </c>
      <c r="R13" s="109" t="str">
        <f>IFERROR(LOWER(RIGHT(LEFT(ADDRESS(1,Q13),2))),"")</f>
        <v/>
      </c>
      <c r="S13" s="109">
        <f>IF(Q13&gt;1,1,IF(Q14&gt;1,1,0))</f>
        <v>0</v>
      </c>
    </row>
    <row r="14" spans="1:19" ht="25.5" hidden="1" x14ac:dyDescent="0.2">
      <c r="A14" s="104">
        <v>5</v>
      </c>
      <c r="C14" s="129" t="s">
        <v>676</v>
      </c>
      <c r="D14" s="169" t="s">
        <v>109</v>
      </c>
      <c r="E14" s="234" t="s">
        <v>677</v>
      </c>
      <c r="F14" s="235" t="s">
        <v>109</v>
      </c>
      <c r="G14" s="236" t="s">
        <v>109</v>
      </c>
      <c r="H14" s="119">
        <v>0</v>
      </c>
      <c r="I14" s="119">
        <v>0</v>
      </c>
      <c r="J14" s="119">
        <v>0</v>
      </c>
      <c r="M14" s="109">
        <f>IF(LEN(D14)&gt;2,1,0)</f>
        <v>0</v>
      </c>
      <c r="N14" s="105" t="str">
        <f t="array" ref="N14">IFERROR(INDEX([1]Settings!$AE$4:$BF$200,MATCH(1,([1]Settings!$AT$4:$AT$200=$C$9)*([1]Settings!$AN$4:$AN$200=$A14),0),1),"")</f>
        <v/>
      </c>
      <c r="O14" s="156" t="str">
        <f>E14</f>
        <v>.</v>
      </c>
      <c r="Q14" s="109">
        <f>IF(LEN(C14)&lt;2,0,IF(C14=C13,Q13+1,1))</f>
        <v>0</v>
      </c>
      <c r="R14" s="109" t="str">
        <f>IFERROR(LOWER(RIGHT(LEFT(ADDRESS(1,Q14),2))),"")</f>
        <v/>
      </c>
      <c r="S14" s="109">
        <f>IF(Q14&gt;1,1,IF(Q15&gt;1,1,0))</f>
        <v>0</v>
      </c>
    </row>
    <row r="15" spans="1:19" s="104" customFormat="1" x14ac:dyDescent="0.2">
      <c r="B15" s="105"/>
      <c r="C15" s="99"/>
      <c r="D15" s="105"/>
      <c r="E15" s="105"/>
      <c r="F15" s="105"/>
      <c r="G15" s="170" t="s">
        <v>10</v>
      </c>
      <c r="H15" s="77">
        <v>451395</v>
      </c>
      <c r="I15" s="77">
        <v>471092</v>
      </c>
      <c r="J15" s="77">
        <v>485965</v>
      </c>
      <c r="K15" s="105"/>
      <c r="L15" s="105"/>
      <c r="M15" s="109">
        <v>1</v>
      </c>
      <c r="O15" s="160"/>
      <c r="Q15" s="109"/>
      <c r="R15" s="109"/>
      <c r="S15" s="109"/>
    </row>
    <row r="16" spans="1:19" s="104" customFormat="1" x14ac:dyDescent="0.2">
      <c r="B16" s="105"/>
      <c r="C16" s="99"/>
      <c r="D16" s="105"/>
      <c r="E16" s="105"/>
      <c r="F16" s="105"/>
      <c r="G16" s="105"/>
      <c r="H16" s="105"/>
      <c r="I16" s="105"/>
      <c r="J16" s="105"/>
      <c r="K16" s="105"/>
      <c r="L16" s="105"/>
      <c r="M16" s="109">
        <v>1</v>
      </c>
      <c r="O16" s="160"/>
      <c r="Q16" s="109"/>
      <c r="R16" s="109"/>
      <c r="S16" s="109"/>
    </row>
    <row r="17" spans="1:23" s="104" customFormat="1" x14ac:dyDescent="0.2">
      <c r="B17" s="105"/>
      <c r="C17" s="99"/>
      <c r="D17" s="105"/>
      <c r="E17" s="105"/>
      <c r="F17" s="105"/>
      <c r="G17" s="105"/>
      <c r="H17" s="105"/>
      <c r="I17" s="105"/>
      <c r="J17" s="105"/>
      <c r="K17" s="105"/>
      <c r="L17" s="105"/>
      <c r="M17" s="109">
        <v>1</v>
      </c>
      <c r="O17" s="160"/>
      <c r="Q17" s="109"/>
      <c r="R17" s="109"/>
      <c r="S17" s="109"/>
    </row>
    <row r="18" spans="1:23" s="92" customFormat="1" ht="15.75" x14ac:dyDescent="0.25">
      <c r="A18" s="91"/>
      <c r="C18" s="93" t="s">
        <v>96</v>
      </c>
      <c r="D18" s="93"/>
      <c r="E18" s="93"/>
      <c r="F18" s="93"/>
      <c r="G18" s="93"/>
      <c r="H18" s="93"/>
      <c r="I18" s="93"/>
      <c r="J18" s="93"/>
      <c r="M18" s="109">
        <v>1</v>
      </c>
      <c r="O18" s="146"/>
      <c r="Q18" s="109"/>
      <c r="R18" s="109"/>
      <c r="S18" s="109"/>
    </row>
    <row r="19" spans="1:23" s="92" customFormat="1" ht="15.75" x14ac:dyDescent="0.25">
      <c r="A19" s="91"/>
      <c r="M19" s="109">
        <v>1</v>
      </c>
      <c r="O19" s="146"/>
      <c r="Q19" s="109"/>
      <c r="R19" s="109"/>
      <c r="S19" s="109"/>
    </row>
    <row r="20" spans="1:23" s="92" customFormat="1" ht="15.75" x14ac:dyDescent="0.25">
      <c r="A20" s="91"/>
      <c r="C20" s="93" t="s">
        <v>97</v>
      </c>
      <c r="D20" s="93"/>
      <c r="E20" s="93"/>
      <c r="F20" s="93"/>
      <c r="G20" s="93"/>
      <c r="H20" s="93"/>
      <c r="I20" s="93"/>
      <c r="J20" s="93"/>
      <c r="M20" s="109">
        <v>1</v>
      </c>
      <c r="O20" s="146"/>
      <c r="Q20" s="109"/>
      <c r="R20" s="109"/>
      <c r="S20" s="109"/>
    </row>
    <row r="21" spans="1:23" s="92" customFormat="1" ht="15.75" x14ac:dyDescent="0.25">
      <c r="A21" s="91"/>
      <c r="M21" s="109">
        <v>1</v>
      </c>
      <c r="O21" s="146"/>
      <c r="Q21" s="109"/>
      <c r="R21" s="109"/>
      <c r="S21" s="109"/>
    </row>
    <row r="22" spans="1:23" s="99" customFormat="1" ht="18" customHeight="1" x14ac:dyDescent="0.2">
      <c r="A22" s="98"/>
      <c r="C22" s="196" t="s">
        <v>62</v>
      </c>
      <c r="D22" s="199" t="s">
        <v>63</v>
      </c>
      <c r="E22" s="196" t="s">
        <v>64</v>
      </c>
      <c r="F22" s="223"/>
      <c r="G22" s="208"/>
      <c r="H22" s="100" t="s">
        <v>3</v>
      </c>
      <c r="I22" s="101" t="s">
        <v>4</v>
      </c>
      <c r="J22" s="102"/>
      <c r="M22" s="109">
        <v>1</v>
      </c>
      <c r="O22" s="147"/>
      <c r="Q22" s="109"/>
      <c r="R22" s="109"/>
      <c r="S22" s="109"/>
      <c r="W22" s="99" t="s">
        <v>98</v>
      </c>
    </row>
    <row r="23" spans="1:23" s="99" customFormat="1" ht="18" customHeight="1" x14ac:dyDescent="0.2">
      <c r="A23" s="98"/>
      <c r="C23" s="197"/>
      <c r="D23" s="200"/>
      <c r="E23" s="197"/>
      <c r="F23" s="224"/>
      <c r="G23" s="209"/>
      <c r="H23" s="174" t="s">
        <v>104</v>
      </c>
      <c r="I23" s="7" t="s">
        <v>5</v>
      </c>
      <c r="J23" s="7"/>
      <c r="M23" s="109">
        <v>1</v>
      </c>
      <c r="O23" s="147"/>
      <c r="Q23" s="109"/>
      <c r="R23" s="109"/>
      <c r="S23" s="109"/>
    </row>
    <row r="24" spans="1:23" s="99" customFormat="1" ht="18" customHeight="1" x14ac:dyDescent="0.2">
      <c r="A24" s="98"/>
      <c r="C24" s="198"/>
      <c r="D24" s="201"/>
      <c r="E24" s="198"/>
      <c r="F24" s="225"/>
      <c r="G24" s="210"/>
      <c r="H24" s="176"/>
      <c r="I24" s="8" t="s">
        <v>105</v>
      </c>
      <c r="J24" s="8" t="s">
        <v>106</v>
      </c>
      <c r="M24" s="109">
        <v>1</v>
      </c>
      <c r="O24" s="147"/>
      <c r="Q24" s="109"/>
      <c r="R24" s="109"/>
      <c r="S24" s="109"/>
    </row>
    <row r="25" spans="1:23" x14ac:dyDescent="0.2">
      <c r="C25" s="106"/>
      <c r="D25" s="107"/>
      <c r="E25" s="162"/>
      <c r="F25" s="123"/>
      <c r="G25" s="163"/>
      <c r="H25" s="108" t="s">
        <v>6</v>
      </c>
      <c r="I25" s="108" t="s">
        <v>6</v>
      </c>
      <c r="J25" s="108" t="s">
        <v>6</v>
      </c>
      <c r="M25" s="109">
        <v>1</v>
      </c>
    </row>
    <row r="26" spans="1:23" ht="45" customHeight="1" x14ac:dyDescent="0.2">
      <c r="A26" s="104">
        <v>1</v>
      </c>
      <c r="C26" s="166" t="s">
        <v>718</v>
      </c>
      <c r="D26" s="167" t="s">
        <v>768</v>
      </c>
      <c r="E26" s="231" t="s">
        <v>765</v>
      </c>
      <c r="F26" s="232" t="s">
        <v>109</v>
      </c>
      <c r="G26" s="233" t="s">
        <v>109</v>
      </c>
      <c r="H26" s="168">
        <v>358510.99999999994</v>
      </c>
      <c r="I26" s="168">
        <v>371419.99999999988</v>
      </c>
      <c r="J26" s="168">
        <v>372732</v>
      </c>
      <c r="M26" s="109">
        <f>IF(LEN(D26)&gt;2,1,0)</f>
        <v>1</v>
      </c>
      <c r="N26" s="105" t="str">
        <f t="array" ref="N26">IFERROR(INDEX([1]Settings!$AE$4:$BF$200,MATCH(1,([1]Settings!$AT$4:$AT$200=$C$9)*([1]Settings!$AS$4:$AS$200=$A26),0),1),"")</f>
        <v>Municipal Disaster Relief Grant</v>
      </c>
      <c r="O26" s="156" t="str">
        <f>E26</f>
        <v>To provide for the immediate release of funds for disaster response.</v>
      </c>
      <c r="Q26" s="109">
        <v>1</v>
      </c>
      <c r="R26" s="109" t="str">
        <f>IFERROR(LOWER(RIGHT(LEFT(ADDRESS(1,Q26),2))),"")</f>
        <v>a</v>
      </c>
      <c r="S26" s="109">
        <f>IF(Q26&gt;1,1,IF(Q27&gt;1,1,0))</f>
        <v>0</v>
      </c>
    </row>
    <row r="27" spans="1:23" ht="54.95" customHeight="1" x14ac:dyDescent="0.2">
      <c r="A27" s="104">
        <v>2</v>
      </c>
      <c r="C27" s="171" t="s">
        <v>672</v>
      </c>
      <c r="D27" s="169" t="s">
        <v>769</v>
      </c>
      <c r="E27" s="234" t="s">
        <v>770</v>
      </c>
      <c r="F27" s="235" t="s">
        <v>109</v>
      </c>
      <c r="G27" s="236" t="s">
        <v>109</v>
      </c>
      <c r="H27" s="132">
        <v>167526</v>
      </c>
      <c r="I27" s="132">
        <v>175412</v>
      </c>
      <c r="J27" s="132">
        <v>183143</v>
      </c>
      <c r="M27" s="109">
        <f>IF(LEN(D27)&gt;2,1,0)</f>
        <v>1</v>
      </c>
      <c r="N27" s="105" t="str">
        <f t="array" ref="N27">IFERROR(INDEX([1]Settings!$AE$4:$BF$200,MATCH(1,([1]Settings!$AT$4:$AT$200=$C$9)*([1]Settings!$AS$4:$AS$200=$A27),0),1),"")</f>
        <v>Municipal Emergency Housing Grant</v>
      </c>
      <c r="O27" s="156" t="str">
        <f>E27</f>
        <v>To provide funding to municipalities for provision of temporary shelter assistance to households affected by disasters or a housing emergency; to provide funding to municipalities to repair the damage to housing for low-income households following a disaster or housing emergency if the costs of repairs are less than the cost of relocation and provision of temporary shelter.</v>
      </c>
      <c r="Q27" s="109">
        <f>IF(LEN(C27)&lt;2,0,IF(C27=C26,Q26+1,1))</f>
        <v>1</v>
      </c>
      <c r="R27" s="109" t="str">
        <f>IFERROR(LOWER(RIGHT(LEFT(ADDRESS(1,Q27),2))),"")</f>
        <v>a</v>
      </c>
      <c r="S27" s="109">
        <f>IF(Q27&gt;1,1,IF(Q28&gt;1,1,0))</f>
        <v>0</v>
      </c>
    </row>
    <row r="28" spans="1:23" ht="25.5" hidden="1" x14ac:dyDescent="0.2">
      <c r="A28" s="104">
        <v>3</v>
      </c>
      <c r="C28" s="171" t="s">
        <v>676</v>
      </c>
      <c r="D28" s="169" t="s">
        <v>109</v>
      </c>
      <c r="E28" s="234" t="s">
        <v>677</v>
      </c>
      <c r="F28" s="235" t="s">
        <v>109</v>
      </c>
      <c r="G28" s="236" t="s">
        <v>109</v>
      </c>
      <c r="H28" s="132" t="s">
        <v>109</v>
      </c>
      <c r="I28" s="132" t="s">
        <v>109</v>
      </c>
      <c r="J28" s="132" t="s">
        <v>109</v>
      </c>
      <c r="M28" s="109">
        <f>IF(LEN(D28)&gt;2,1,0)</f>
        <v>0</v>
      </c>
      <c r="N28" s="105" t="str">
        <f t="array" ref="N28">IFERROR(INDEX([1]Settings!$AE$4:$BF$200,MATCH(1,([1]Settings!$AT$4:$AT$200=$C$9)*([1]Settings!$AS$4:$AS$200=$A28),0),1),"")</f>
        <v/>
      </c>
      <c r="O28" s="156" t="str">
        <f>E28</f>
        <v>.</v>
      </c>
      <c r="Q28" s="109">
        <f>IF(LEN(C28)&lt;2,0,IF(C28=C27,Q27+1,1))</f>
        <v>0</v>
      </c>
      <c r="R28" s="109" t="str">
        <f>IFERROR(LOWER(RIGHT(LEFT(ADDRESS(1,Q28),2))),"")</f>
        <v/>
      </c>
      <c r="S28" s="109">
        <f>IF(Q28&gt;1,1,IF(Q29&gt;1,1,0))</f>
        <v>0</v>
      </c>
    </row>
    <row r="29" spans="1:23" ht="25.5" hidden="1" x14ac:dyDescent="0.2">
      <c r="A29" s="104">
        <v>4</v>
      </c>
      <c r="C29" s="171" t="s">
        <v>676</v>
      </c>
      <c r="D29" s="169" t="s">
        <v>109</v>
      </c>
      <c r="E29" s="234" t="s">
        <v>677</v>
      </c>
      <c r="F29" s="235" t="s">
        <v>109</v>
      </c>
      <c r="G29" s="236" t="s">
        <v>109</v>
      </c>
      <c r="H29" s="132" t="s">
        <v>109</v>
      </c>
      <c r="I29" s="132" t="s">
        <v>109</v>
      </c>
      <c r="J29" s="132" t="s">
        <v>109</v>
      </c>
      <c r="M29" s="109">
        <f>IF(LEN(D29)&gt;2,1,0)</f>
        <v>0</v>
      </c>
      <c r="N29" s="105" t="str">
        <f t="array" ref="N29">IFERROR(INDEX([1]Settings!$AE$4:$BF$200,MATCH(1,([1]Settings!$AT$4:$AT$200=$C$9)*([1]Settings!$AS$4:$AS$200=$A29),0),1),"")</f>
        <v/>
      </c>
      <c r="O29" s="156" t="str">
        <f>E29</f>
        <v>.</v>
      </c>
      <c r="Q29" s="109">
        <f>IF(LEN(C29)&lt;2,0,IF(C29=C28,Q28+1,1))</f>
        <v>0</v>
      </c>
      <c r="R29" s="109" t="str">
        <f>IFERROR(LOWER(RIGHT(LEFT(ADDRESS(1,Q29),2))),"")</f>
        <v/>
      </c>
      <c r="S29" s="109">
        <f>IF(Q29&gt;1,1,IF(Q30&gt;1,1,0))</f>
        <v>0</v>
      </c>
    </row>
    <row r="30" spans="1:23" ht="25.5" hidden="1" x14ac:dyDescent="0.2">
      <c r="A30" s="104">
        <v>5</v>
      </c>
      <c r="C30" s="171" t="s">
        <v>676</v>
      </c>
      <c r="D30" s="169" t="s">
        <v>109</v>
      </c>
      <c r="E30" s="234" t="s">
        <v>677</v>
      </c>
      <c r="F30" s="235" t="s">
        <v>109</v>
      </c>
      <c r="G30" s="236" t="s">
        <v>109</v>
      </c>
      <c r="H30" s="132" t="s">
        <v>109</v>
      </c>
      <c r="I30" s="132" t="s">
        <v>109</v>
      </c>
      <c r="J30" s="132" t="s">
        <v>109</v>
      </c>
      <c r="M30" s="109">
        <f>IF(LEN(D30)&gt;2,1,0)</f>
        <v>0</v>
      </c>
      <c r="N30" s="105" t="str">
        <f t="array" ref="N30">IFERROR(INDEX([1]Settings!$AE$4:$BF$200,MATCH(1,([1]Settings!$AT$4:$AT$200=$C$9)*([1]Settings!$AS$4:$AS$200=$A30),0),1),"")</f>
        <v/>
      </c>
      <c r="O30" s="156" t="str">
        <f>E30</f>
        <v>.</v>
      </c>
      <c r="Q30" s="109">
        <f>IF(LEN(C30)&lt;2,0,IF(C30=C29,Q29+1,1))</f>
        <v>0</v>
      </c>
      <c r="R30" s="109" t="str">
        <f>IFERROR(LOWER(RIGHT(LEFT(ADDRESS(1,Q30),2))),"")</f>
        <v/>
      </c>
      <c r="S30" s="109">
        <f>IF(Q30&gt;1,1,IF(Q31&gt;1,1,0))</f>
        <v>0</v>
      </c>
    </row>
    <row r="31" spans="1:23" s="104" customFormat="1" x14ac:dyDescent="0.2">
      <c r="B31" s="105"/>
      <c r="C31" s="99"/>
      <c r="D31" s="172"/>
      <c r="E31" s="172"/>
      <c r="F31" s="172"/>
      <c r="G31" s="170" t="s">
        <v>10</v>
      </c>
      <c r="H31" s="77">
        <v>526037</v>
      </c>
      <c r="I31" s="77">
        <v>546831.99999999988</v>
      </c>
      <c r="J31" s="77">
        <v>555875</v>
      </c>
      <c r="K31" s="105"/>
      <c r="L31" s="105"/>
      <c r="M31" s="109">
        <v>1</v>
      </c>
      <c r="O31" s="160"/>
    </row>
    <row r="32" spans="1:23" s="104" customFormat="1" x14ac:dyDescent="0.2">
      <c r="B32" s="105"/>
      <c r="C32" s="99"/>
      <c r="D32" s="105"/>
      <c r="E32" s="105"/>
      <c r="F32" s="105"/>
      <c r="G32" s="105"/>
      <c r="H32" s="105"/>
      <c r="I32" s="105"/>
      <c r="J32" s="105"/>
      <c r="K32" s="105"/>
      <c r="L32" s="105"/>
      <c r="M32" s="109"/>
      <c r="O32" s="160"/>
    </row>
    <row r="33" spans="2:15" s="104" customFormat="1" x14ac:dyDescent="0.2">
      <c r="B33" s="105"/>
      <c r="C33" s="99"/>
      <c r="D33" s="105"/>
      <c r="E33" s="105"/>
      <c r="F33" s="105"/>
      <c r="G33" s="105"/>
      <c r="H33" s="105"/>
      <c r="I33" s="105"/>
      <c r="J33" s="105"/>
      <c r="K33" s="105"/>
      <c r="L33" s="105"/>
      <c r="M33" s="109"/>
      <c r="O33" s="160"/>
    </row>
    <row r="34" spans="2:15" s="104" customFormat="1" x14ac:dyDescent="0.2">
      <c r="B34" s="105"/>
      <c r="C34" s="99"/>
      <c r="D34" s="105"/>
      <c r="E34" s="105"/>
      <c r="F34" s="105"/>
      <c r="G34" s="105"/>
      <c r="H34" s="105"/>
      <c r="I34" s="105"/>
      <c r="J34" s="105"/>
      <c r="K34" s="105"/>
      <c r="L34" s="105"/>
      <c r="M34" s="109"/>
      <c r="O34" s="160"/>
    </row>
    <row r="35" spans="2:15" s="104" customFormat="1" x14ac:dyDescent="0.2">
      <c r="B35" s="105"/>
      <c r="C35" s="99"/>
      <c r="D35" s="105"/>
      <c r="E35" s="105"/>
      <c r="F35" s="105"/>
      <c r="G35" s="105"/>
      <c r="H35" s="105"/>
      <c r="I35" s="105"/>
      <c r="J35" s="105"/>
      <c r="K35" s="105"/>
      <c r="L35" s="105"/>
      <c r="M35" s="109"/>
      <c r="O35" s="160"/>
    </row>
    <row r="36" spans="2:15" s="104" customFormat="1" x14ac:dyDescent="0.2">
      <c r="B36" s="105"/>
      <c r="C36" s="99"/>
      <c r="D36" s="105"/>
      <c r="E36" s="105"/>
      <c r="F36" s="105"/>
      <c r="G36" s="105"/>
      <c r="H36" s="105"/>
      <c r="I36" s="105"/>
      <c r="J36" s="105"/>
      <c r="K36" s="105"/>
      <c r="L36" s="105"/>
      <c r="M36" s="109"/>
      <c r="O36" s="160"/>
    </row>
    <row r="37" spans="2:15" s="104" customFormat="1" x14ac:dyDescent="0.2">
      <c r="B37" s="105"/>
      <c r="C37" s="99"/>
      <c r="D37" s="105"/>
      <c r="E37" s="105"/>
      <c r="F37" s="105"/>
      <c r="G37" s="105"/>
      <c r="H37" s="105"/>
      <c r="I37" s="105"/>
      <c r="J37" s="105"/>
      <c r="K37" s="105"/>
      <c r="L37" s="105"/>
      <c r="M37" s="109"/>
      <c r="O37" s="160"/>
    </row>
    <row r="38" spans="2:15" s="104" customFormat="1" x14ac:dyDescent="0.2">
      <c r="B38" s="105"/>
      <c r="C38" s="99"/>
      <c r="D38" s="105"/>
      <c r="E38" s="105"/>
      <c r="F38" s="105"/>
      <c r="G38" s="105"/>
      <c r="H38" s="105"/>
      <c r="I38" s="105"/>
      <c r="J38" s="105"/>
      <c r="K38" s="105"/>
      <c r="L38" s="105"/>
      <c r="M38" s="109"/>
      <c r="O38" s="160"/>
    </row>
    <row r="39" spans="2:15" s="104" customFormat="1" x14ac:dyDescent="0.2">
      <c r="B39" s="105"/>
      <c r="C39" s="99"/>
      <c r="D39" s="105"/>
      <c r="E39" s="105"/>
      <c r="F39" s="105"/>
      <c r="G39" s="105"/>
      <c r="H39" s="105"/>
      <c r="I39" s="105"/>
      <c r="J39" s="105"/>
      <c r="K39" s="105"/>
      <c r="L39" s="105"/>
      <c r="M39" s="109"/>
      <c r="O39" s="160"/>
    </row>
    <row r="40" spans="2:15" s="104" customFormat="1" x14ac:dyDescent="0.2">
      <c r="B40" s="105"/>
      <c r="C40" s="99"/>
      <c r="D40" s="105"/>
      <c r="E40" s="105"/>
      <c r="F40" s="105"/>
      <c r="G40" s="105"/>
      <c r="H40" s="105"/>
      <c r="I40" s="105"/>
      <c r="J40" s="105"/>
      <c r="K40" s="105"/>
      <c r="L40" s="105"/>
      <c r="M40" s="109"/>
      <c r="O40" s="160"/>
    </row>
    <row r="41" spans="2:15" s="104" customFormat="1" x14ac:dyDescent="0.2">
      <c r="B41" s="105"/>
      <c r="C41" s="99"/>
      <c r="D41" s="105"/>
      <c r="E41" s="105"/>
      <c r="F41" s="105"/>
      <c r="G41" s="105"/>
      <c r="H41" s="105"/>
      <c r="I41" s="105"/>
      <c r="J41" s="105"/>
      <c r="K41" s="105"/>
      <c r="L41" s="105"/>
      <c r="M41" s="109"/>
      <c r="O41" s="160"/>
    </row>
    <row r="42" spans="2:15" s="104" customFormat="1" x14ac:dyDescent="0.2">
      <c r="B42" s="105"/>
      <c r="C42" s="99"/>
      <c r="D42" s="105"/>
      <c r="E42" s="105"/>
      <c r="F42" s="105"/>
      <c r="G42" s="105"/>
      <c r="H42" s="105"/>
      <c r="I42" s="105"/>
      <c r="J42" s="105"/>
      <c r="K42" s="105"/>
      <c r="L42" s="105"/>
      <c r="M42" s="109"/>
      <c r="O42" s="160"/>
    </row>
    <row r="43" spans="2:15" s="104" customFormat="1" x14ac:dyDescent="0.2">
      <c r="B43" s="105"/>
      <c r="C43" s="99"/>
      <c r="D43" s="105"/>
      <c r="E43" s="105"/>
      <c r="F43" s="105"/>
      <c r="G43" s="105"/>
      <c r="H43" s="105"/>
      <c r="I43" s="105"/>
      <c r="J43" s="105"/>
      <c r="K43" s="105"/>
      <c r="L43" s="105"/>
      <c r="M43" s="109"/>
      <c r="O43" s="160"/>
    </row>
    <row r="44" spans="2:15" s="104" customFormat="1" x14ac:dyDescent="0.2">
      <c r="B44" s="105"/>
      <c r="C44" s="99"/>
      <c r="D44" s="105"/>
      <c r="E44" s="105"/>
      <c r="F44" s="105"/>
      <c r="G44" s="105"/>
      <c r="H44" s="105"/>
      <c r="I44" s="105"/>
      <c r="J44" s="105"/>
      <c r="K44" s="105"/>
      <c r="L44" s="105"/>
      <c r="M44" s="109"/>
      <c r="O44" s="160"/>
    </row>
    <row r="45" spans="2:15" s="104" customFormat="1" x14ac:dyDescent="0.2">
      <c r="B45" s="105"/>
      <c r="C45" s="99"/>
      <c r="D45" s="105"/>
      <c r="E45" s="105"/>
      <c r="F45" s="105"/>
      <c r="G45" s="105"/>
      <c r="H45" s="105"/>
      <c r="I45" s="105"/>
      <c r="J45" s="105"/>
      <c r="K45" s="105"/>
      <c r="L45" s="105"/>
      <c r="M45" s="109"/>
      <c r="O45" s="160"/>
    </row>
    <row r="46" spans="2:15" s="104" customFormat="1" x14ac:dyDescent="0.2">
      <c r="B46" s="105"/>
      <c r="C46" s="99"/>
      <c r="D46" s="105"/>
      <c r="E46" s="105"/>
      <c r="F46" s="105"/>
      <c r="G46" s="105"/>
      <c r="H46" s="105"/>
      <c r="I46" s="105"/>
      <c r="J46" s="105"/>
      <c r="K46" s="105"/>
      <c r="L46" s="105"/>
      <c r="M46" s="109"/>
      <c r="O46" s="160"/>
    </row>
    <row r="47" spans="2:15" s="104" customFormat="1" x14ac:dyDescent="0.2">
      <c r="B47" s="105"/>
      <c r="C47" s="99"/>
      <c r="D47" s="105"/>
      <c r="E47" s="105"/>
      <c r="F47" s="105"/>
      <c r="G47" s="105"/>
      <c r="H47" s="105"/>
      <c r="I47" s="105"/>
      <c r="J47" s="105"/>
      <c r="K47" s="105"/>
      <c r="L47" s="105"/>
      <c r="M47" s="109"/>
      <c r="O47" s="160"/>
    </row>
    <row r="48" spans="2:15" s="104" customFormat="1" x14ac:dyDescent="0.2">
      <c r="B48" s="105"/>
      <c r="C48" s="99"/>
      <c r="D48" s="105"/>
      <c r="E48" s="105"/>
      <c r="F48" s="105"/>
      <c r="G48" s="105"/>
      <c r="H48" s="105"/>
      <c r="I48" s="105"/>
      <c r="J48" s="105"/>
      <c r="K48" s="105"/>
      <c r="L48" s="105"/>
      <c r="M48" s="109"/>
      <c r="O48" s="160"/>
    </row>
    <row r="49" spans="2:15" s="104" customFormat="1" x14ac:dyDescent="0.2">
      <c r="B49" s="105"/>
      <c r="C49" s="99"/>
      <c r="D49" s="105"/>
      <c r="E49" s="105"/>
      <c r="F49" s="105"/>
      <c r="G49" s="105"/>
      <c r="H49" s="105"/>
      <c r="I49" s="105"/>
      <c r="J49" s="105"/>
      <c r="K49" s="105"/>
      <c r="L49" s="105"/>
      <c r="M49" s="109"/>
      <c r="O49" s="160"/>
    </row>
    <row r="50" spans="2:15" s="104" customFormat="1" x14ac:dyDescent="0.2">
      <c r="B50" s="105"/>
      <c r="C50" s="99"/>
      <c r="D50" s="105"/>
      <c r="E50" s="105"/>
      <c r="F50" s="105"/>
      <c r="G50" s="105"/>
      <c r="H50" s="105"/>
      <c r="I50" s="105"/>
      <c r="J50" s="105"/>
      <c r="K50" s="105"/>
      <c r="L50" s="105"/>
      <c r="M50" s="109"/>
      <c r="O50" s="160"/>
    </row>
    <row r="51" spans="2:15" s="104" customFormat="1" x14ac:dyDescent="0.2">
      <c r="B51" s="105"/>
      <c r="C51" s="99"/>
      <c r="D51" s="105"/>
      <c r="E51" s="105"/>
      <c r="F51" s="105"/>
      <c r="G51" s="105"/>
      <c r="H51" s="105"/>
      <c r="I51" s="105"/>
      <c r="J51" s="105"/>
      <c r="K51" s="105"/>
      <c r="L51" s="105"/>
      <c r="M51" s="109"/>
      <c r="O51" s="160"/>
    </row>
    <row r="52" spans="2:15" s="104" customFormat="1" x14ac:dyDescent="0.2">
      <c r="B52" s="105"/>
      <c r="C52" s="99"/>
      <c r="D52" s="105"/>
      <c r="E52" s="105"/>
      <c r="F52" s="105"/>
      <c r="G52" s="105"/>
      <c r="H52" s="105"/>
      <c r="I52" s="105"/>
      <c r="J52" s="105"/>
      <c r="K52" s="105"/>
      <c r="L52" s="105"/>
      <c r="M52" s="109"/>
      <c r="O52" s="160"/>
    </row>
    <row r="53" spans="2:15" s="104" customFormat="1" x14ac:dyDescent="0.2">
      <c r="B53" s="105"/>
      <c r="C53" s="99"/>
      <c r="D53" s="105"/>
      <c r="E53" s="105"/>
      <c r="F53" s="105"/>
      <c r="G53" s="105"/>
      <c r="H53" s="105"/>
      <c r="I53" s="105"/>
      <c r="J53" s="105"/>
      <c r="K53" s="105"/>
      <c r="L53" s="105"/>
      <c r="M53" s="109"/>
      <c r="O53" s="160"/>
    </row>
    <row r="54" spans="2:15" s="104" customFormat="1" x14ac:dyDescent="0.2">
      <c r="B54" s="105"/>
      <c r="C54" s="99"/>
      <c r="D54" s="105"/>
      <c r="E54" s="105"/>
      <c r="F54" s="105"/>
      <c r="G54" s="105"/>
      <c r="H54" s="105"/>
      <c r="I54" s="105"/>
      <c r="J54" s="105"/>
      <c r="K54" s="105"/>
      <c r="L54" s="105"/>
      <c r="M54" s="109"/>
      <c r="O54" s="160"/>
    </row>
    <row r="55" spans="2:15" s="104" customFormat="1" x14ac:dyDescent="0.2">
      <c r="B55" s="105"/>
      <c r="C55" s="99"/>
      <c r="D55" s="105"/>
      <c r="E55" s="105"/>
      <c r="F55" s="105"/>
      <c r="G55" s="105"/>
      <c r="H55" s="105"/>
      <c r="I55" s="105"/>
      <c r="J55" s="105"/>
      <c r="K55" s="105"/>
      <c r="L55" s="105"/>
      <c r="M55" s="109"/>
      <c r="O55" s="160"/>
    </row>
    <row r="56" spans="2:15" s="104" customFormat="1" x14ac:dyDescent="0.2">
      <c r="B56" s="105"/>
      <c r="C56" s="99"/>
      <c r="D56" s="105"/>
      <c r="E56" s="105"/>
      <c r="F56" s="105"/>
      <c r="G56" s="105"/>
      <c r="H56" s="105"/>
      <c r="I56" s="105"/>
      <c r="J56" s="105"/>
      <c r="K56" s="105"/>
      <c r="L56" s="105"/>
      <c r="M56" s="109"/>
      <c r="O56" s="160"/>
    </row>
    <row r="57" spans="2:15" s="104" customFormat="1" x14ac:dyDescent="0.2">
      <c r="B57" s="105"/>
      <c r="C57" s="99"/>
      <c r="D57" s="105"/>
      <c r="E57" s="105"/>
      <c r="F57" s="105"/>
      <c r="G57" s="105"/>
      <c r="H57" s="105"/>
      <c r="I57" s="105"/>
      <c r="J57" s="105"/>
      <c r="K57" s="105"/>
      <c r="L57" s="105"/>
      <c r="M57" s="109"/>
      <c r="O57" s="160"/>
    </row>
    <row r="58" spans="2:15" s="104" customFormat="1" x14ac:dyDescent="0.2">
      <c r="B58" s="105"/>
      <c r="C58" s="99"/>
      <c r="D58" s="105"/>
      <c r="E58" s="105"/>
      <c r="F58" s="105"/>
      <c r="G58" s="105"/>
      <c r="H58" s="105"/>
      <c r="I58" s="105"/>
      <c r="J58" s="105"/>
      <c r="K58" s="105"/>
      <c r="L58" s="105"/>
      <c r="M58" s="109"/>
      <c r="O58" s="160"/>
    </row>
    <row r="59" spans="2:15" s="104" customFormat="1" x14ac:dyDescent="0.2">
      <c r="B59" s="105"/>
      <c r="C59" s="99"/>
      <c r="D59" s="105"/>
      <c r="E59" s="105"/>
      <c r="F59" s="105"/>
      <c r="G59" s="105"/>
      <c r="H59" s="105"/>
      <c r="I59" s="105"/>
      <c r="J59" s="105"/>
      <c r="K59" s="105"/>
      <c r="L59" s="105"/>
      <c r="M59" s="109"/>
      <c r="O59" s="160"/>
    </row>
    <row r="60" spans="2:15" s="104" customFormat="1" x14ac:dyDescent="0.2">
      <c r="B60" s="105"/>
      <c r="C60" s="99"/>
      <c r="D60" s="105"/>
      <c r="E60" s="105"/>
      <c r="F60" s="105"/>
      <c r="G60" s="105"/>
      <c r="H60" s="105"/>
      <c r="I60" s="105"/>
      <c r="J60" s="105"/>
      <c r="K60" s="105"/>
      <c r="L60" s="105"/>
      <c r="M60" s="109"/>
      <c r="O60" s="160"/>
    </row>
    <row r="61" spans="2:15" s="104" customFormat="1" x14ac:dyDescent="0.2">
      <c r="B61" s="105"/>
      <c r="C61" s="99"/>
      <c r="D61" s="105"/>
      <c r="E61" s="105"/>
      <c r="F61" s="105"/>
      <c r="G61" s="105"/>
      <c r="H61" s="105"/>
      <c r="I61" s="105"/>
      <c r="J61" s="105"/>
      <c r="K61" s="105"/>
      <c r="L61" s="105"/>
      <c r="M61" s="109"/>
      <c r="O61" s="160"/>
    </row>
    <row r="62" spans="2:15" s="104" customFormat="1" x14ac:dyDescent="0.2">
      <c r="B62" s="105"/>
      <c r="C62" s="99"/>
      <c r="D62" s="105"/>
      <c r="E62" s="105"/>
      <c r="F62" s="105"/>
      <c r="G62" s="105"/>
      <c r="H62" s="105"/>
      <c r="I62" s="105"/>
      <c r="J62" s="105"/>
      <c r="K62" s="105"/>
      <c r="L62" s="105"/>
      <c r="M62" s="109"/>
      <c r="O62" s="160"/>
    </row>
    <row r="63" spans="2:15" s="104" customFormat="1" x14ac:dyDescent="0.2">
      <c r="B63" s="105"/>
      <c r="C63" s="99"/>
      <c r="D63" s="105"/>
      <c r="E63" s="105"/>
      <c r="F63" s="105"/>
      <c r="G63" s="105"/>
      <c r="H63" s="105"/>
      <c r="I63" s="105"/>
      <c r="J63" s="105"/>
      <c r="K63" s="105"/>
      <c r="L63" s="105"/>
      <c r="M63" s="109"/>
      <c r="O63" s="160"/>
    </row>
    <row r="64" spans="2:15" s="104" customFormat="1" x14ac:dyDescent="0.2">
      <c r="B64" s="105"/>
      <c r="C64" s="99"/>
      <c r="D64" s="105"/>
      <c r="E64" s="105"/>
      <c r="F64" s="105"/>
      <c r="G64" s="105"/>
      <c r="H64" s="105"/>
      <c r="I64" s="105"/>
      <c r="J64" s="105"/>
      <c r="K64" s="105"/>
      <c r="L64" s="105"/>
      <c r="M64" s="109"/>
      <c r="O64" s="160"/>
    </row>
    <row r="65" spans="2:15" s="104" customFormat="1" x14ac:dyDescent="0.2">
      <c r="B65" s="105"/>
      <c r="C65" s="99"/>
      <c r="D65" s="105"/>
      <c r="E65" s="105"/>
      <c r="F65" s="105"/>
      <c r="G65" s="105"/>
      <c r="H65" s="105"/>
      <c r="I65" s="105"/>
      <c r="J65" s="105"/>
      <c r="K65" s="105"/>
      <c r="L65" s="105"/>
      <c r="M65" s="109"/>
      <c r="O65" s="160"/>
    </row>
    <row r="66" spans="2:15" s="104" customFormat="1" x14ac:dyDescent="0.2">
      <c r="B66" s="105"/>
      <c r="C66" s="99"/>
      <c r="D66" s="105"/>
      <c r="E66" s="105"/>
      <c r="F66" s="105"/>
      <c r="G66" s="105"/>
      <c r="H66" s="105"/>
      <c r="I66" s="105"/>
      <c r="J66" s="105"/>
      <c r="K66" s="105"/>
      <c r="L66" s="105"/>
      <c r="M66" s="109"/>
      <c r="O66" s="160"/>
    </row>
    <row r="67" spans="2:15" s="104" customFormat="1" x14ac:dyDescent="0.2">
      <c r="B67" s="105"/>
      <c r="C67" s="99"/>
      <c r="D67" s="105"/>
      <c r="E67" s="105"/>
      <c r="F67" s="105"/>
      <c r="G67" s="105"/>
      <c r="H67" s="105"/>
      <c r="I67" s="105"/>
      <c r="J67" s="105"/>
      <c r="K67" s="105"/>
      <c r="L67" s="105"/>
      <c r="M67" s="109"/>
      <c r="O67" s="160"/>
    </row>
    <row r="68" spans="2:15" s="104" customFormat="1" x14ac:dyDescent="0.2">
      <c r="B68" s="105"/>
      <c r="C68" s="99"/>
      <c r="D68" s="105"/>
      <c r="E68" s="105"/>
      <c r="F68" s="105"/>
      <c r="G68" s="105"/>
      <c r="H68" s="105"/>
      <c r="I68" s="105"/>
      <c r="J68" s="105"/>
      <c r="K68" s="105"/>
      <c r="L68" s="105"/>
      <c r="M68" s="109"/>
      <c r="O68" s="160"/>
    </row>
    <row r="69" spans="2:15" s="104" customFormat="1" x14ac:dyDescent="0.2">
      <c r="B69" s="105"/>
      <c r="C69" s="99"/>
      <c r="D69" s="105"/>
      <c r="E69" s="105"/>
      <c r="F69" s="105"/>
      <c r="G69" s="105"/>
      <c r="H69" s="105"/>
      <c r="I69" s="105"/>
      <c r="J69" s="105"/>
      <c r="K69" s="105"/>
      <c r="L69" s="105"/>
      <c r="M69" s="109"/>
      <c r="O69" s="160"/>
    </row>
    <row r="70" spans="2:15" s="104" customFormat="1" x14ac:dyDescent="0.2">
      <c r="B70" s="105"/>
      <c r="C70" s="99"/>
      <c r="D70" s="105"/>
      <c r="E70" s="105"/>
      <c r="F70" s="105"/>
      <c r="G70" s="105"/>
      <c r="H70" s="105"/>
      <c r="I70" s="105"/>
      <c r="J70" s="105"/>
      <c r="K70" s="105"/>
      <c r="L70" s="105"/>
      <c r="M70" s="109"/>
      <c r="O70" s="160"/>
    </row>
    <row r="71" spans="2:15" s="104" customFormat="1" x14ac:dyDescent="0.2">
      <c r="B71" s="105"/>
      <c r="C71" s="99"/>
      <c r="D71" s="105"/>
      <c r="E71" s="105"/>
      <c r="F71" s="105"/>
      <c r="G71" s="105"/>
      <c r="H71" s="105"/>
      <c r="I71" s="105"/>
      <c r="J71" s="105"/>
      <c r="K71" s="105"/>
      <c r="L71" s="105"/>
      <c r="M71" s="109"/>
      <c r="O71" s="160"/>
    </row>
    <row r="72" spans="2:15" s="104" customFormat="1" x14ac:dyDescent="0.2">
      <c r="B72" s="105"/>
      <c r="C72" s="99"/>
      <c r="D72" s="105"/>
      <c r="E72" s="105"/>
      <c r="F72" s="105"/>
      <c r="G72" s="105"/>
      <c r="H72" s="105"/>
      <c r="I72" s="105"/>
      <c r="J72" s="105"/>
      <c r="K72" s="105"/>
      <c r="L72" s="105"/>
      <c r="M72" s="109"/>
      <c r="O72" s="160"/>
    </row>
    <row r="73" spans="2:15" s="104" customFormat="1" x14ac:dyDescent="0.2">
      <c r="B73" s="105"/>
      <c r="C73" s="99"/>
      <c r="D73" s="105"/>
      <c r="E73" s="105"/>
      <c r="F73" s="105"/>
      <c r="G73" s="105"/>
      <c r="H73" s="105"/>
      <c r="I73" s="105"/>
      <c r="J73" s="105"/>
      <c r="K73" s="105"/>
      <c r="L73" s="105"/>
      <c r="M73" s="109"/>
      <c r="O73" s="160"/>
    </row>
    <row r="74" spans="2:15" s="104" customFormat="1" x14ac:dyDescent="0.2">
      <c r="B74" s="105"/>
      <c r="C74" s="99"/>
      <c r="D74" s="105"/>
      <c r="E74" s="105"/>
      <c r="F74" s="105"/>
      <c r="G74" s="105"/>
      <c r="H74" s="105"/>
      <c r="I74" s="105"/>
      <c r="J74" s="105"/>
      <c r="K74" s="105"/>
      <c r="L74" s="105"/>
      <c r="M74" s="109"/>
      <c r="O74" s="160"/>
    </row>
    <row r="75" spans="2:15" s="104" customFormat="1" x14ac:dyDescent="0.2">
      <c r="B75" s="105"/>
      <c r="C75" s="99"/>
      <c r="D75" s="105"/>
      <c r="E75" s="105"/>
      <c r="F75" s="105"/>
      <c r="G75" s="105"/>
      <c r="H75" s="105"/>
      <c r="I75" s="105"/>
      <c r="J75" s="105"/>
      <c r="K75" s="105"/>
      <c r="L75" s="105"/>
      <c r="M75" s="109"/>
      <c r="O75" s="160"/>
    </row>
    <row r="76" spans="2:15" s="104" customFormat="1" x14ac:dyDescent="0.2">
      <c r="B76" s="105"/>
      <c r="C76" s="99"/>
      <c r="D76" s="105"/>
      <c r="E76" s="105"/>
      <c r="F76" s="105"/>
      <c r="G76" s="105"/>
      <c r="H76" s="105"/>
      <c r="I76" s="105"/>
      <c r="J76" s="105"/>
      <c r="K76" s="105"/>
      <c r="L76" s="105"/>
      <c r="M76" s="109"/>
      <c r="O76" s="160"/>
    </row>
    <row r="77" spans="2:15" s="104" customFormat="1" x14ac:dyDescent="0.2">
      <c r="B77" s="105"/>
      <c r="C77" s="99"/>
      <c r="D77" s="105"/>
      <c r="E77" s="105"/>
      <c r="F77" s="105"/>
      <c r="G77" s="105"/>
      <c r="H77" s="105"/>
      <c r="I77" s="105"/>
      <c r="J77" s="105"/>
      <c r="K77" s="105"/>
      <c r="L77" s="105"/>
      <c r="M77" s="109"/>
      <c r="O77" s="160"/>
    </row>
    <row r="78" spans="2:15" s="104" customFormat="1" x14ac:dyDescent="0.2">
      <c r="B78" s="105"/>
      <c r="C78" s="99"/>
      <c r="D78" s="105"/>
      <c r="E78" s="105"/>
      <c r="F78" s="105"/>
      <c r="G78" s="105"/>
      <c r="H78" s="105"/>
      <c r="I78" s="105"/>
      <c r="J78" s="105"/>
      <c r="K78" s="105"/>
      <c r="L78" s="105"/>
      <c r="M78" s="109"/>
      <c r="O78" s="160"/>
    </row>
    <row r="79" spans="2:15" s="104" customFormat="1" x14ac:dyDescent="0.2">
      <c r="B79" s="105"/>
      <c r="C79" s="99"/>
      <c r="D79" s="105"/>
      <c r="E79" s="105"/>
      <c r="F79" s="105"/>
      <c r="G79" s="105"/>
      <c r="H79" s="105"/>
      <c r="I79" s="105"/>
      <c r="J79" s="105"/>
      <c r="K79" s="105"/>
      <c r="L79" s="105"/>
      <c r="M79" s="109"/>
      <c r="O79" s="160"/>
    </row>
    <row r="80" spans="2:15" s="104" customFormat="1" x14ac:dyDescent="0.2">
      <c r="B80" s="105"/>
      <c r="C80" s="99"/>
      <c r="D80" s="105"/>
      <c r="E80" s="105"/>
      <c r="F80" s="105"/>
      <c r="G80" s="105"/>
      <c r="H80" s="105"/>
      <c r="I80" s="105"/>
      <c r="J80" s="105"/>
      <c r="K80" s="105"/>
      <c r="L80" s="105"/>
      <c r="M80" s="109"/>
      <c r="O80" s="160"/>
    </row>
    <row r="81" spans="2:15" s="104" customFormat="1" x14ac:dyDescent="0.2">
      <c r="B81" s="105"/>
      <c r="C81" s="99"/>
      <c r="D81" s="105"/>
      <c r="E81" s="105"/>
      <c r="F81" s="105"/>
      <c r="G81" s="105"/>
      <c r="H81" s="105"/>
      <c r="I81" s="105"/>
      <c r="J81" s="105"/>
      <c r="K81" s="105"/>
      <c r="L81" s="105"/>
      <c r="M81" s="109"/>
      <c r="O81" s="160"/>
    </row>
    <row r="82" spans="2:15" s="104" customFormat="1" x14ac:dyDescent="0.2">
      <c r="B82" s="105"/>
      <c r="C82" s="99"/>
      <c r="D82" s="105"/>
      <c r="E82" s="105"/>
      <c r="F82" s="105"/>
      <c r="G82" s="105"/>
      <c r="H82" s="105"/>
      <c r="I82" s="105"/>
      <c r="J82" s="105"/>
      <c r="K82" s="105"/>
      <c r="L82" s="105"/>
      <c r="M82" s="109"/>
      <c r="O82" s="160"/>
    </row>
    <row r="83" spans="2:15" s="104" customFormat="1" x14ac:dyDescent="0.2">
      <c r="B83" s="105"/>
      <c r="C83" s="99"/>
      <c r="D83" s="105"/>
      <c r="E83" s="105"/>
      <c r="F83" s="105"/>
      <c r="G83" s="105"/>
      <c r="H83" s="105"/>
      <c r="I83" s="105"/>
      <c r="J83" s="105"/>
      <c r="K83" s="105"/>
      <c r="L83" s="105"/>
      <c r="M83" s="109"/>
      <c r="O83" s="160"/>
    </row>
    <row r="84" spans="2:15" s="104" customFormat="1" x14ac:dyDescent="0.2">
      <c r="B84" s="105"/>
      <c r="C84" s="99"/>
      <c r="D84" s="105"/>
      <c r="E84" s="105"/>
      <c r="F84" s="105"/>
      <c r="G84" s="105"/>
      <c r="H84" s="105"/>
      <c r="I84" s="105"/>
      <c r="J84" s="105"/>
      <c r="K84" s="105"/>
      <c r="L84" s="105"/>
      <c r="M84" s="109"/>
      <c r="O84" s="160"/>
    </row>
    <row r="85" spans="2:15" s="104" customFormat="1" x14ac:dyDescent="0.2">
      <c r="B85" s="105"/>
      <c r="C85" s="99"/>
      <c r="D85" s="105"/>
      <c r="E85" s="105"/>
      <c r="F85" s="105"/>
      <c r="G85" s="105"/>
      <c r="H85" s="105"/>
      <c r="I85" s="105"/>
      <c r="J85" s="105"/>
      <c r="K85" s="105"/>
      <c r="L85" s="105"/>
      <c r="M85" s="109"/>
      <c r="O85" s="160"/>
    </row>
    <row r="86" spans="2:15" s="104" customFormat="1" x14ac:dyDescent="0.2">
      <c r="B86" s="105"/>
      <c r="C86" s="99"/>
      <c r="D86" s="105"/>
      <c r="E86" s="105"/>
      <c r="F86" s="105"/>
      <c r="G86" s="105"/>
      <c r="H86" s="105"/>
      <c r="I86" s="105"/>
      <c r="J86" s="105"/>
      <c r="K86" s="105"/>
      <c r="L86" s="105"/>
      <c r="M86" s="109"/>
      <c r="O86" s="160"/>
    </row>
    <row r="87" spans="2:15" s="104" customFormat="1" x14ac:dyDescent="0.2">
      <c r="B87" s="105"/>
      <c r="C87" s="99"/>
      <c r="D87" s="105"/>
      <c r="E87" s="105"/>
      <c r="F87" s="105"/>
      <c r="G87" s="105"/>
      <c r="H87" s="105"/>
      <c r="I87" s="105"/>
      <c r="J87" s="105"/>
      <c r="K87" s="105"/>
      <c r="L87" s="105"/>
      <c r="M87" s="109"/>
      <c r="O87" s="160"/>
    </row>
    <row r="88" spans="2:15" s="104" customFormat="1" x14ac:dyDescent="0.2">
      <c r="B88" s="105"/>
      <c r="C88" s="99"/>
      <c r="D88" s="105"/>
      <c r="E88" s="105"/>
      <c r="F88" s="105"/>
      <c r="G88" s="105"/>
      <c r="H88" s="105"/>
      <c r="I88" s="105"/>
      <c r="J88" s="105"/>
      <c r="K88" s="105"/>
      <c r="L88" s="105"/>
      <c r="M88" s="109"/>
      <c r="O88" s="160"/>
    </row>
    <row r="89" spans="2:15" s="104" customFormat="1" x14ac:dyDescent="0.2">
      <c r="B89" s="105"/>
      <c r="C89" s="99"/>
      <c r="D89" s="105"/>
      <c r="E89" s="105"/>
      <c r="F89" s="105"/>
      <c r="G89" s="105"/>
      <c r="H89" s="105"/>
      <c r="I89" s="105"/>
      <c r="J89" s="105"/>
      <c r="K89" s="105"/>
      <c r="L89" s="105"/>
      <c r="M89" s="109"/>
      <c r="O89" s="160"/>
    </row>
    <row r="90" spans="2:15" s="104" customFormat="1" x14ac:dyDescent="0.2">
      <c r="B90" s="105"/>
      <c r="C90" s="99"/>
      <c r="D90" s="105"/>
      <c r="E90" s="105"/>
      <c r="F90" s="105"/>
      <c r="G90" s="105"/>
      <c r="H90" s="105"/>
      <c r="I90" s="105"/>
      <c r="J90" s="105"/>
      <c r="K90" s="105"/>
      <c r="L90" s="105"/>
      <c r="M90" s="109"/>
      <c r="O90" s="160"/>
    </row>
    <row r="91" spans="2:15" s="104" customFormat="1" x14ac:dyDescent="0.2">
      <c r="B91" s="105"/>
      <c r="C91" s="99"/>
      <c r="D91" s="105"/>
      <c r="E91" s="105"/>
      <c r="F91" s="105"/>
      <c r="G91" s="105"/>
      <c r="H91" s="105"/>
      <c r="I91" s="105"/>
      <c r="J91" s="105"/>
      <c r="K91" s="105"/>
      <c r="L91" s="105"/>
      <c r="M91" s="109"/>
      <c r="O91" s="160"/>
    </row>
    <row r="92" spans="2:15" s="104" customFormat="1" x14ac:dyDescent="0.2">
      <c r="B92" s="105"/>
      <c r="C92" s="99"/>
      <c r="D92" s="105"/>
      <c r="E92" s="105"/>
      <c r="F92" s="105"/>
      <c r="G92" s="105"/>
      <c r="H92" s="105"/>
      <c r="I92" s="105"/>
      <c r="J92" s="105"/>
      <c r="K92" s="105"/>
      <c r="L92" s="105"/>
      <c r="M92" s="109"/>
      <c r="O92" s="160"/>
    </row>
    <row r="93" spans="2:15" s="104" customFormat="1" x14ac:dyDescent="0.2">
      <c r="B93" s="105"/>
      <c r="C93" s="99"/>
      <c r="D93" s="105"/>
      <c r="E93" s="105"/>
      <c r="F93" s="105"/>
      <c r="G93" s="105"/>
      <c r="H93" s="105"/>
      <c r="I93" s="105"/>
      <c r="J93" s="105"/>
      <c r="K93" s="105"/>
      <c r="L93" s="105"/>
      <c r="M93" s="109"/>
      <c r="O93" s="160"/>
    </row>
    <row r="94" spans="2:15" s="104" customFormat="1" x14ac:dyDescent="0.2">
      <c r="B94" s="105"/>
      <c r="C94" s="99"/>
      <c r="D94" s="105"/>
      <c r="E94" s="105"/>
      <c r="F94" s="105"/>
      <c r="G94" s="105"/>
      <c r="H94" s="105"/>
      <c r="I94" s="105"/>
      <c r="J94" s="105"/>
      <c r="K94" s="105"/>
      <c r="L94" s="105"/>
      <c r="M94" s="109"/>
      <c r="O94" s="160"/>
    </row>
    <row r="95" spans="2:15" s="104" customFormat="1" x14ac:dyDescent="0.2">
      <c r="B95" s="105"/>
      <c r="C95" s="99"/>
      <c r="D95" s="105"/>
      <c r="E95" s="105"/>
      <c r="F95" s="105"/>
      <c r="G95" s="105"/>
      <c r="H95" s="105"/>
      <c r="I95" s="105"/>
      <c r="J95" s="105"/>
      <c r="K95" s="105"/>
      <c r="L95" s="105"/>
      <c r="M95" s="109"/>
      <c r="O95" s="160"/>
    </row>
    <row r="96" spans="2:15" s="104" customFormat="1" x14ac:dyDescent="0.2">
      <c r="B96" s="105"/>
      <c r="C96" s="99"/>
      <c r="D96" s="105"/>
      <c r="E96" s="105"/>
      <c r="F96" s="105"/>
      <c r="G96" s="105"/>
      <c r="H96" s="105"/>
      <c r="I96" s="105"/>
      <c r="J96" s="105"/>
      <c r="K96" s="105"/>
      <c r="L96" s="105"/>
      <c r="M96" s="109"/>
      <c r="O96" s="160"/>
    </row>
    <row r="97" spans="2:15" s="104" customFormat="1" x14ac:dyDescent="0.2">
      <c r="B97" s="105"/>
      <c r="C97" s="99"/>
      <c r="D97" s="105"/>
      <c r="E97" s="105"/>
      <c r="F97" s="105"/>
      <c r="G97" s="105"/>
      <c r="H97" s="105"/>
      <c r="I97" s="105"/>
      <c r="J97" s="105"/>
      <c r="K97" s="105"/>
      <c r="L97" s="105"/>
      <c r="M97" s="109"/>
      <c r="O97" s="160"/>
    </row>
    <row r="98" spans="2:15" s="104" customFormat="1" x14ac:dyDescent="0.2">
      <c r="B98" s="105"/>
      <c r="C98" s="99"/>
      <c r="D98" s="105"/>
      <c r="E98" s="105"/>
      <c r="F98" s="105"/>
      <c r="G98" s="105"/>
      <c r="H98" s="105"/>
      <c r="I98" s="105"/>
      <c r="J98" s="105"/>
      <c r="K98" s="105"/>
      <c r="L98" s="105"/>
      <c r="M98" s="109"/>
      <c r="O98" s="160"/>
    </row>
    <row r="99" spans="2:15" s="104" customFormat="1" x14ac:dyDescent="0.2">
      <c r="B99" s="105"/>
      <c r="C99" s="99"/>
      <c r="D99" s="105"/>
      <c r="E99" s="105"/>
      <c r="F99" s="105"/>
      <c r="G99" s="105"/>
      <c r="H99" s="105"/>
      <c r="I99" s="105"/>
      <c r="J99" s="105"/>
      <c r="K99" s="105"/>
      <c r="L99" s="105"/>
      <c r="M99" s="109"/>
      <c r="O99" s="160"/>
    </row>
    <row r="100" spans="2:15" s="104" customFormat="1" x14ac:dyDescent="0.2">
      <c r="B100" s="105"/>
      <c r="C100" s="99"/>
      <c r="D100" s="105"/>
      <c r="E100" s="105"/>
      <c r="F100" s="105"/>
      <c r="G100" s="105"/>
      <c r="H100" s="105"/>
      <c r="I100" s="105"/>
      <c r="J100" s="105"/>
      <c r="K100" s="105"/>
      <c r="L100" s="105"/>
      <c r="M100" s="109"/>
      <c r="O100" s="160"/>
    </row>
    <row r="101" spans="2:15" s="104" customFormat="1" x14ac:dyDescent="0.2">
      <c r="B101" s="105"/>
      <c r="C101" s="99"/>
      <c r="D101" s="105"/>
      <c r="E101" s="105"/>
      <c r="F101" s="105"/>
      <c r="G101" s="105"/>
      <c r="H101" s="105"/>
      <c r="I101" s="105"/>
      <c r="J101" s="105"/>
      <c r="K101" s="105"/>
      <c r="L101" s="105"/>
      <c r="M101" s="109"/>
      <c r="O101" s="160"/>
    </row>
    <row r="102" spans="2:15" s="104" customFormat="1" x14ac:dyDescent="0.2">
      <c r="B102" s="105"/>
      <c r="C102" s="99"/>
      <c r="D102" s="105"/>
      <c r="E102" s="105"/>
      <c r="F102" s="105"/>
      <c r="G102" s="105"/>
      <c r="H102" s="105"/>
      <c r="I102" s="105"/>
      <c r="J102" s="105"/>
      <c r="K102" s="105"/>
      <c r="L102" s="105"/>
      <c r="M102" s="109"/>
      <c r="O102" s="160"/>
    </row>
    <row r="103" spans="2:15" s="104" customFormat="1" x14ac:dyDescent="0.2">
      <c r="B103" s="105"/>
      <c r="C103" s="99"/>
      <c r="D103" s="105"/>
      <c r="E103" s="105"/>
      <c r="F103" s="105"/>
      <c r="G103" s="105"/>
      <c r="H103" s="105"/>
      <c r="I103" s="105"/>
      <c r="J103" s="105"/>
      <c r="K103" s="105"/>
      <c r="L103" s="105"/>
      <c r="M103" s="109"/>
      <c r="O103" s="160"/>
    </row>
    <row r="104" spans="2:15" s="104" customFormat="1" x14ac:dyDescent="0.2">
      <c r="B104" s="105"/>
      <c r="C104" s="99"/>
      <c r="D104" s="105"/>
      <c r="E104" s="105"/>
      <c r="F104" s="105"/>
      <c r="G104" s="105"/>
      <c r="H104" s="105"/>
      <c r="I104" s="105"/>
      <c r="J104" s="105"/>
      <c r="K104" s="105"/>
      <c r="L104" s="105"/>
      <c r="M104" s="109"/>
      <c r="O104" s="160"/>
    </row>
    <row r="105" spans="2:15" s="104" customFormat="1" x14ac:dyDescent="0.2">
      <c r="B105" s="105"/>
      <c r="C105" s="99"/>
      <c r="D105" s="105"/>
      <c r="E105" s="105"/>
      <c r="F105" s="105"/>
      <c r="G105" s="105"/>
      <c r="H105" s="105"/>
      <c r="I105" s="105"/>
      <c r="J105" s="105"/>
      <c r="K105" s="105"/>
      <c r="L105" s="105"/>
      <c r="M105" s="109"/>
      <c r="O105" s="160"/>
    </row>
    <row r="106" spans="2:15" s="104" customFormat="1" x14ac:dyDescent="0.2">
      <c r="B106" s="105"/>
      <c r="C106" s="99"/>
      <c r="D106" s="105"/>
      <c r="E106" s="105"/>
      <c r="F106" s="105"/>
      <c r="G106" s="105"/>
      <c r="H106" s="105"/>
      <c r="I106" s="105"/>
      <c r="J106" s="105"/>
      <c r="K106" s="105"/>
      <c r="L106" s="105"/>
      <c r="M106" s="109"/>
      <c r="O106" s="160"/>
    </row>
    <row r="107" spans="2:15" s="104" customFormat="1" x14ac:dyDescent="0.2">
      <c r="B107" s="105"/>
      <c r="C107" s="99"/>
      <c r="D107" s="105"/>
      <c r="E107" s="105"/>
      <c r="F107" s="105"/>
      <c r="G107" s="105"/>
      <c r="H107" s="105"/>
      <c r="I107" s="105"/>
      <c r="J107" s="105"/>
      <c r="K107" s="105"/>
      <c r="L107" s="105"/>
      <c r="M107" s="109"/>
      <c r="O107" s="160"/>
    </row>
    <row r="108" spans="2:15" s="104" customFormat="1" x14ac:dyDescent="0.2">
      <c r="B108" s="105"/>
      <c r="C108" s="99"/>
      <c r="D108" s="105"/>
      <c r="E108" s="105"/>
      <c r="F108" s="105"/>
      <c r="G108" s="105"/>
      <c r="H108" s="105"/>
      <c r="I108" s="105"/>
      <c r="J108" s="105"/>
      <c r="K108" s="105"/>
      <c r="L108" s="105"/>
      <c r="M108" s="109"/>
      <c r="O108" s="160"/>
    </row>
    <row r="109" spans="2:15" s="104" customFormat="1" x14ac:dyDescent="0.2">
      <c r="B109" s="105"/>
      <c r="C109" s="99"/>
      <c r="D109" s="105"/>
      <c r="E109" s="105"/>
      <c r="F109" s="105"/>
      <c r="G109" s="105"/>
      <c r="H109" s="105"/>
      <c r="I109" s="105"/>
      <c r="J109" s="105"/>
      <c r="K109" s="105"/>
      <c r="L109" s="105"/>
      <c r="M109" s="109"/>
      <c r="O109" s="160"/>
    </row>
    <row r="110" spans="2:15" s="104" customFormat="1" x14ac:dyDescent="0.2">
      <c r="B110" s="105"/>
      <c r="C110" s="99"/>
      <c r="D110" s="105"/>
      <c r="E110" s="105"/>
      <c r="F110" s="105"/>
      <c r="G110" s="105"/>
      <c r="H110" s="105"/>
      <c r="I110" s="105"/>
      <c r="J110" s="105"/>
      <c r="K110" s="105"/>
      <c r="L110" s="105"/>
      <c r="M110" s="109"/>
      <c r="O110" s="160"/>
    </row>
    <row r="111" spans="2:15" s="104" customFormat="1" x14ac:dyDescent="0.2">
      <c r="B111" s="105"/>
      <c r="C111" s="99"/>
      <c r="D111" s="105"/>
      <c r="E111" s="105"/>
      <c r="F111" s="105"/>
      <c r="G111" s="105"/>
      <c r="H111" s="105"/>
      <c r="I111" s="105"/>
      <c r="J111" s="105"/>
      <c r="K111" s="105"/>
      <c r="L111" s="105"/>
      <c r="M111" s="109"/>
      <c r="O111" s="160"/>
    </row>
    <row r="112" spans="2:15" s="104" customFormat="1" x14ac:dyDescent="0.2">
      <c r="B112" s="105"/>
      <c r="C112" s="99"/>
      <c r="D112" s="105"/>
      <c r="E112" s="105"/>
      <c r="F112" s="105"/>
      <c r="G112" s="105"/>
      <c r="H112" s="105"/>
      <c r="I112" s="105"/>
      <c r="J112" s="105"/>
      <c r="K112" s="105"/>
      <c r="L112" s="105"/>
      <c r="M112" s="109"/>
      <c r="O112" s="160"/>
    </row>
    <row r="113" spans="2:15" s="104" customFormat="1" x14ac:dyDescent="0.2">
      <c r="B113" s="105"/>
      <c r="C113" s="99"/>
      <c r="D113" s="105"/>
      <c r="E113" s="105"/>
      <c r="F113" s="105"/>
      <c r="G113" s="105"/>
      <c r="H113" s="105"/>
      <c r="I113" s="105"/>
      <c r="J113" s="105"/>
      <c r="K113" s="105"/>
      <c r="L113" s="105"/>
      <c r="M113" s="109"/>
      <c r="O113" s="160"/>
    </row>
    <row r="114" spans="2:15" s="104" customFormat="1" x14ac:dyDescent="0.2">
      <c r="B114" s="105"/>
      <c r="C114" s="99"/>
      <c r="D114" s="105"/>
      <c r="E114" s="105"/>
      <c r="F114" s="105"/>
      <c r="G114" s="105"/>
      <c r="H114" s="105"/>
      <c r="I114" s="105"/>
      <c r="J114" s="105"/>
      <c r="K114" s="105"/>
      <c r="L114" s="105"/>
      <c r="M114" s="109"/>
      <c r="O114" s="160"/>
    </row>
    <row r="115" spans="2:15" s="104" customFormat="1" x14ac:dyDescent="0.2">
      <c r="B115" s="105"/>
      <c r="C115" s="99"/>
      <c r="D115" s="105"/>
      <c r="E115" s="105"/>
      <c r="F115" s="105"/>
      <c r="G115" s="105"/>
      <c r="H115" s="105"/>
      <c r="I115" s="105"/>
      <c r="J115" s="105"/>
      <c r="K115" s="105"/>
      <c r="L115" s="105"/>
      <c r="M115" s="109"/>
      <c r="O115" s="160"/>
    </row>
    <row r="116" spans="2:15" s="104" customFormat="1" x14ac:dyDescent="0.2">
      <c r="B116" s="105"/>
      <c r="C116" s="99"/>
      <c r="D116" s="105"/>
      <c r="E116" s="105"/>
      <c r="F116" s="105"/>
      <c r="G116" s="105"/>
      <c r="H116" s="105"/>
      <c r="I116" s="105"/>
      <c r="J116" s="105"/>
      <c r="K116" s="105"/>
      <c r="L116" s="105"/>
      <c r="M116" s="109"/>
      <c r="O116" s="160"/>
    </row>
    <row r="117" spans="2:15" s="104" customFormat="1" x14ac:dyDescent="0.2">
      <c r="B117" s="105"/>
      <c r="C117" s="99"/>
      <c r="D117" s="105"/>
      <c r="E117" s="105"/>
      <c r="F117" s="105"/>
      <c r="G117" s="105"/>
      <c r="H117" s="105"/>
      <c r="I117" s="105"/>
      <c r="J117" s="105"/>
      <c r="K117" s="105"/>
      <c r="L117" s="105"/>
      <c r="M117" s="109"/>
      <c r="O117" s="160"/>
    </row>
    <row r="118" spans="2:15" s="104" customFormat="1" x14ac:dyDescent="0.2">
      <c r="B118" s="105"/>
      <c r="C118" s="99"/>
      <c r="D118" s="105"/>
      <c r="E118" s="105"/>
      <c r="F118" s="105"/>
      <c r="G118" s="105"/>
      <c r="H118" s="105"/>
      <c r="I118" s="105"/>
      <c r="J118" s="105"/>
      <c r="K118" s="105"/>
      <c r="L118" s="105"/>
      <c r="M118" s="109"/>
      <c r="O118" s="160"/>
    </row>
    <row r="119" spans="2:15" s="104" customFormat="1" x14ac:dyDescent="0.2">
      <c r="B119" s="105"/>
      <c r="C119" s="99"/>
      <c r="D119" s="141"/>
      <c r="E119" s="141"/>
      <c r="F119" s="141"/>
      <c r="G119" s="141"/>
      <c r="H119" s="105"/>
      <c r="I119" s="105"/>
      <c r="J119" s="105"/>
      <c r="K119" s="105"/>
      <c r="L119" s="105"/>
      <c r="M119" s="109"/>
      <c r="O119" s="160"/>
    </row>
    <row r="120" spans="2:15" s="104" customFormat="1" x14ac:dyDescent="0.2">
      <c r="B120" s="105"/>
      <c r="C120" s="99"/>
      <c r="D120" s="141"/>
      <c r="E120" s="141"/>
      <c r="F120" s="141"/>
      <c r="G120" s="141"/>
      <c r="H120" s="105"/>
      <c r="I120" s="105"/>
      <c r="J120" s="105"/>
      <c r="K120" s="105"/>
      <c r="L120" s="105"/>
      <c r="M120" s="109"/>
      <c r="O120" s="160"/>
    </row>
    <row r="121" spans="2:15" s="104" customFormat="1" x14ac:dyDescent="0.2">
      <c r="B121" s="105"/>
      <c r="C121" s="99"/>
      <c r="D121" s="141"/>
      <c r="E121" s="141"/>
      <c r="F121" s="141"/>
      <c r="G121" s="141"/>
      <c r="H121" s="105"/>
      <c r="I121" s="105"/>
      <c r="J121" s="105"/>
      <c r="K121" s="105"/>
      <c r="L121" s="105"/>
      <c r="M121" s="109"/>
      <c r="O121" s="160"/>
    </row>
    <row r="122" spans="2:15" s="104" customFormat="1" x14ac:dyDescent="0.2">
      <c r="B122" s="105"/>
      <c r="C122" s="99"/>
      <c r="D122" s="141"/>
      <c r="E122" s="141"/>
      <c r="F122" s="141"/>
      <c r="G122" s="141"/>
      <c r="H122" s="105"/>
      <c r="I122" s="105"/>
      <c r="J122" s="105"/>
      <c r="K122" s="105"/>
      <c r="L122" s="105"/>
      <c r="M122" s="109"/>
      <c r="O122" s="160"/>
    </row>
    <row r="123" spans="2:15" s="104" customFormat="1" x14ac:dyDescent="0.2">
      <c r="B123" s="105"/>
      <c r="C123" s="99"/>
      <c r="D123" s="141"/>
      <c r="E123" s="141"/>
      <c r="F123" s="141"/>
      <c r="G123" s="141"/>
      <c r="H123" s="105"/>
      <c r="I123" s="105"/>
      <c r="J123" s="105"/>
      <c r="K123" s="105"/>
      <c r="L123" s="105"/>
      <c r="M123" s="109"/>
      <c r="O123" s="160"/>
    </row>
    <row r="124" spans="2:15" s="104" customFormat="1" x14ac:dyDescent="0.2">
      <c r="B124" s="105"/>
      <c r="C124" s="99"/>
      <c r="D124" s="141"/>
      <c r="E124" s="141"/>
      <c r="F124" s="141"/>
      <c r="G124" s="141"/>
      <c r="H124" s="105"/>
      <c r="I124" s="105"/>
      <c r="J124" s="105"/>
      <c r="K124" s="105"/>
      <c r="L124" s="105"/>
      <c r="M124" s="109"/>
      <c r="O124" s="160"/>
    </row>
    <row r="125" spans="2:15" s="104" customFormat="1" x14ac:dyDescent="0.2">
      <c r="B125" s="105"/>
      <c r="C125" s="99"/>
      <c r="D125" s="141"/>
      <c r="E125" s="141"/>
      <c r="F125" s="141"/>
      <c r="G125" s="141"/>
      <c r="H125" s="105"/>
      <c r="I125" s="105"/>
      <c r="J125" s="105"/>
      <c r="K125" s="105"/>
      <c r="L125" s="105"/>
      <c r="M125" s="109"/>
      <c r="O125" s="160"/>
    </row>
    <row r="126" spans="2:15" s="104" customFormat="1" x14ac:dyDescent="0.2">
      <c r="B126" s="105"/>
      <c r="C126" s="99"/>
      <c r="D126" s="141"/>
      <c r="E126" s="141"/>
      <c r="F126" s="141"/>
      <c r="G126" s="141"/>
      <c r="H126" s="105"/>
      <c r="I126" s="105"/>
      <c r="J126" s="105"/>
      <c r="K126" s="105"/>
      <c r="L126" s="105"/>
      <c r="M126" s="109"/>
      <c r="O126" s="160"/>
    </row>
    <row r="127" spans="2:15" s="104" customFormat="1" x14ac:dyDescent="0.2">
      <c r="B127" s="105"/>
      <c r="C127" s="99"/>
      <c r="D127" s="141"/>
      <c r="E127" s="141"/>
      <c r="F127" s="141"/>
      <c r="G127" s="141"/>
      <c r="H127" s="105"/>
      <c r="I127" s="105"/>
      <c r="J127" s="105"/>
      <c r="K127" s="105"/>
      <c r="L127" s="105"/>
      <c r="M127" s="109"/>
      <c r="O127" s="160"/>
    </row>
    <row r="128" spans="2:15" s="104" customFormat="1" x14ac:dyDescent="0.2">
      <c r="B128" s="105"/>
      <c r="C128" s="99"/>
      <c r="D128" s="141"/>
      <c r="E128" s="141"/>
      <c r="F128" s="141"/>
      <c r="G128" s="141"/>
      <c r="H128" s="105"/>
      <c r="I128" s="105"/>
      <c r="J128" s="105"/>
      <c r="K128" s="105"/>
      <c r="L128" s="105"/>
      <c r="M128" s="109"/>
      <c r="O128" s="160"/>
    </row>
    <row r="129" spans="2:15" s="104" customFormat="1" x14ac:dyDescent="0.2">
      <c r="B129" s="105"/>
      <c r="C129" s="99"/>
      <c r="D129" s="142"/>
      <c r="E129" s="142"/>
      <c r="F129" s="142"/>
      <c r="G129" s="142"/>
      <c r="H129" s="105"/>
      <c r="I129" s="105"/>
      <c r="J129" s="105"/>
      <c r="K129" s="105"/>
      <c r="L129" s="105"/>
      <c r="M129" s="109"/>
      <c r="O129" s="160"/>
    </row>
    <row r="130" spans="2:15" s="104" customFormat="1" x14ac:dyDescent="0.2">
      <c r="B130" s="105"/>
      <c r="C130" s="99"/>
      <c r="D130" s="105"/>
      <c r="E130" s="105"/>
      <c r="F130" s="105"/>
      <c r="G130" s="105"/>
      <c r="H130" s="105"/>
      <c r="I130" s="105"/>
      <c r="J130" s="105"/>
      <c r="K130" s="105"/>
      <c r="L130" s="105"/>
      <c r="M130" s="109"/>
      <c r="O130" s="160"/>
    </row>
    <row r="131" spans="2:15" s="104" customFormat="1" x14ac:dyDescent="0.2">
      <c r="B131" s="105"/>
      <c r="C131" s="99"/>
      <c r="D131" s="105"/>
      <c r="E131" s="105"/>
      <c r="F131" s="105"/>
      <c r="G131" s="105"/>
      <c r="H131" s="105"/>
      <c r="I131" s="105"/>
      <c r="J131" s="105"/>
      <c r="K131" s="105"/>
      <c r="L131" s="105"/>
      <c r="M131" s="109"/>
      <c r="O131" s="160"/>
    </row>
    <row r="132" spans="2:15" s="104" customFormat="1" x14ac:dyDescent="0.2">
      <c r="B132" s="105"/>
      <c r="C132" s="99"/>
      <c r="D132" s="105"/>
      <c r="E132" s="105"/>
      <c r="F132" s="105"/>
      <c r="G132" s="105"/>
      <c r="H132" s="105"/>
      <c r="I132" s="105"/>
      <c r="J132" s="105"/>
      <c r="K132" s="105"/>
      <c r="L132" s="105"/>
      <c r="M132" s="109"/>
      <c r="O132" s="160"/>
    </row>
    <row r="133" spans="2:15" s="104" customFormat="1" x14ac:dyDescent="0.2">
      <c r="B133" s="105"/>
      <c r="C133" s="99"/>
      <c r="D133" s="105"/>
      <c r="E133" s="105"/>
      <c r="F133" s="105"/>
      <c r="G133" s="105"/>
      <c r="H133" s="105"/>
      <c r="I133" s="105"/>
      <c r="J133" s="105"/>
      <c r="K133" s="105"/>
      <c r="L133" s="105"/>
      <c r="M133" s="109"/>
      <c r="O133" s="160"/>
    </row>
    <row r="134" spans="2:15" s="104" customFormat="1" x14ac:dyDescent="0.2">
      <c r="B134" s="105"/>
      <c r="C134" s="99"/>
      <c r="D134" s="105"/>
      <c r="E134" s="105"/>
      <c r="F134" s="105"/>
      <c r="G134" s="105"/>
      <c r="H134" s="105"/>
      <c r="I134" s="105"/>
      <c r="J134" s="105"/>
      <c r="K134" s="105"/>
      <c r="L134" s="105"/>
      <c r="M134" s="109"/>
      <c r="O134" s="160"/>
    </row>
    <row r="135" spans="2:15" s="104" customFormat="1" x14ac:dyDescent="0.2">
      <c r="B135" s="105"/>
      <c r="C135" s="99"/>
      <c r="D135" s="105"/>
      <c r="E135" s="105"/>
      <c r="F135" s="105"/>
      <c r="G135" s="105"/>
      <c r="H135" s="105"/>
      <c r="I135" s="105"/>
      <c r="J135" s="105"/>
      <c r="K135" s="105"/>
      <c r="L135" s="105"/>
      <c r="M135" s="109"/>
      <c r="O135" s="160"/>
    </row>
    <row r="136" spans="2:15" s="104" customFormat="1" x14ac:dyDescent="0.2">
      <c r="B136" s="105"/>
      <c r="C136" s="99"/>
      <c r="D136" s="105"/>
      <c r="E136" s="105"/>
      <c r="F136" s="105"/>
      <c r="G136" s="105"/>
      <c r="H136" s="105"/>
      <c r="I136" s="105"/>
      <c r="J136" s="105"/>
      <c r="K136" s="105"/>
      <c r="L136" s="105"/>
      <c r="M136" s="109"/>
      <c r="O136" s="160"/>
    </row>
    <row r="137" spans="2:15" s="104" customFormat="1" x14ac:dyDescent="0.2">
      <c r="B137" s="105"/>
      <c r="C137" s="99"/>
      <c r="D137" s="105"/>
      <c r="E137" s="105"/>
      <c r="F137" s="105"/>
      <c r="G137" s="105"/>
      <c r="H137" s="105"/>
      <c r="I137" s="105"/>
      <c r="J137" s="105"/>
      <c r="K137" s="105"/>
      <c r="L137" s="105"/>
      <c r="M137" s="109"/>
      <c r="O137" s="160"/>
    </row>
    <row r="138" spans="2:15" s="104" customFormat="1" x14ac:dyDescent="0.2">
      <c r="B138" s="105"/>
      <c r="C138" s="99"/>
      <c r="D138" s="105"/>
      <c r="E138" s="105"/>
      <c r="F138" s="105"/>
      <c r="G138" s="105"/>
      <c r="H138" s="105"/>
      <c r="I138" s="105"/>
      <c r="J138" s="105"/>
      <c r="K138" s="105"/>
      <c r="L138" s="105"/>
      <c r="M138" s="109"/>
      <c r="O138" s="160"/>
    </row>
    <row r="139" spans="2:15" s="104" customFormat="1" x14ac:dyDescent="0.2">
      <c r="B139" s="105"/>
      <c r="C139" s="99"/>
      <c r="D139" s="105"/>
      <c r="E139" s="105"/>
      <c r="F139" s="105"/>
      <c r="G139" s="105"/>
      <c r="H139" s="105"/>
      <c r="I139" s="105"/>
      <c r="J139" s="105"/>
      <c r="K139" s="105"/>
      <c r="L139" s="105"/>
      <c r="M139" s="109"/>
      <c r="O139" s="160"/>
    </row>
    <row r="140" spans="2:15" s="104" customFormat="1" x14ac:dyDescent="0.2">
      <c r="B140" s="105"/>
      <c r="C140" s="99"/>
      <c r="D140" s="105"/>
      <c r="E140" s="105"/>
      <c r="F140" s="105"/>
      <c r="G140" s="105"/>
      <c r="H140" s="105"/>
      <c r="I140" s="105"/>
      <c r="J140" s="105"/>
      <c r="K140" s="105"/>
      <c r="L140" s="105"/>
      <c r="M140" s="109"/>
      <c r="O140" s="160"/>
    </row>
    <row r="141" spans="2:15" s="104" customFormat="1" x14ac:dyDescent="0.2">
      <c r="B141" s="105"/>
      <c r="C141" s="99"/>
      <c r="D141" s="105"/>
      <c r="E141" s="105"/>
      <c r="F141" s="105"/>
      <c r="G141" s="105"/>
      <c r="H141" s="105"/>
      <c r="I141" s="105"/>
      <c r="J141" s="105"/>
      <c r="K141" s="105"/>
      <c r="L141" s="105"/>
      <c r="M141" s="109"/>
      <c r="O141" s="160"/>
    </row>
    <row r="142" spans="2:15" s="104" customFormat="1" x14ac:dyDescent="0.2">
      <c r="B142" s="105"/>
      <c r="C142" s="99"/>
      <c r="D142" s="105"/>
      <c r="E142" s="105"/>
      <c r="F142" s="105"/>
      <c r="G142" s="105"/>
      <c r="H142" s="105"/>
      <c r="I142" s="105"/>
      <c r="J142" s="105"/>
      <c r="K142" s="105"/>
      <c r="L142" s="105"/>
      <c r="M142" s="109"/>
      <c r="O142" s="160"/>
    </row>
    <row r="143" spans="2:15" s="104" customFormat="1" x14ac:dyDescent="0.2">
      <c r="B143" s="105"/>
      <c r="C143" s="99"/>
      <c r="D143" s="105"/>
      <c r="E143" s="105"/>
      <c r="F143" s="105"/>
      <c r="G143" s="105"/>
      <c r="H143" s="105"/>
      <c r="I143" s="105"/>
      <c r="J143" s="105"/>
      <c r="K143" s="105"/>
      <c r="L143" s="105"/>
      <c r="M143" s="109"/>
      <c r="O143" s="160"/>
    </row>
    <row r="144" spans="2:15" s="104" customFormat="1" x14ac:dyDescent="0.2">
      <c r="B144" s="105"/>
      <c r="C144" s="99"/>
      <c r="D144" s="105"/>
      <c r="E144" s="105"/>
      <c r="F144" s="105"/>
      <c r="G144" s="105"/>
      <c r="H144" s="105"/>
      <c r="I144" s="105"/>
      <c r="J144" s="105"/>
      <c r="K144" s="105"/>
      <c r="L144" s="105"/>
      <c r="M144" s="109"/>
      <c r="O144" s="160"/>
    </row>
    <row r="145" spans="2:15" s="104" customFormat="1" x14ac:dyDescent="0.2">
      <c r="B145" s="105"/>
      <c r="C145" s="99"/>
      <c r="D145" s="105"/>
      <c r="E145" s="105"/>
      <c r="F145" s="105"/>
      <c r="G145" s="105"/>
      <c r="H145" s="105"/>
      <c r="I145" s="105"/>
      <c r="J145" s="105"/>
      <c r="K145" s="105"/>
      <c r="L145" s="105"/>
      <c r="M145" s="109"/>
      <c r="O145" s="160"/>
    </row>
    <row r="146" spans="2:15" s="104" customFormat="1" x14ac:dyDescent="0.2">
      <c r="B146" s="105"/>
      <c r="C146" s="99"/>
      <c r="D146" s="105"/>
      <c r="E146" s="105"/>
      <c r="F146" s="105"/>
      <c r="G146" s="105"/>
      <c r="H146" s="105"/>
      <c r="I146" s="105"/>
      <c r="J146" s="105"/>
      <c r="K146" s="105"/>
      <c r="L146" s="105"/>
      <c r="M146" s="109"/>
      <c r="O146" s="160"/>
    </row>
    <row r="147" spans="2:15" s="104" customFormat="1" x14ac:dyDescent="0.2">
      <c r="B147" s="105"/>
      <c r="C147" s="99"/>
      <c r="D147" s="105"/>
      <c r="E147" s="105"/>
      <c r="F147" s="105"/>
      <c r="G147" s="105"/>
      <c r="H147" s="105"/>
      <c r="I147" s="105"/>
      <c r="J147" s="105"/>
      <c r="K147" s="105"/>
      <c r="L147" s="105"/>
      <c r="M147" s="109"/>
      <c r="O147" s="160"/>
    </row>
    <row r="148" spans="2:15" s="104" customFormat="1" x14ac:dyDescent="0.2">
      <c r="B148" s="105"/>
      <c r="C148" s="99"/>
      <c r="D148" s="105"/>
      <c r="E148" s="105"/>
      <c r="F148" s="105"/>
      <c r="G148" s="105"/>
      <c r="H148" s="105"/>
      <c r="I148" s="105"/>
      <c r="J148" s="105"/>
      <c r="K148" s="105"/>
      <c r="L148" s="105"/>
      <c r="M148" s="109"/>
      <c r="O148" s="160"/>
    </row>
    <row r="149" spans="2:15" s="104" customFormat="1" x14ac:dyDescent="0.2">
      <c r="B149" s="105"/>
      <c r="C149" s="99"/>
      <c r="D149" s="105"/>
      <c r="E149" s="105"/>
      <c r="F149" s="105"/>
      <c r="G149" s="105"/>
      <c r="H149" s="105"/>
      <c r="I149" s="105"/>
      <c r="J149" s="105"/>
      <c r="K149" s="105"/>
      <c r="L149" s="105"/>
      <c r="M149" s="109"/>
      <c r="O149" s="160"/>
    </row>
    <row r="150" spans="2:15" s="104" customFormat="1" x14ac:dyDescent="0.2">
      <c r="B150" s="105"/>
      <c r="C150" s="99"/>
      <c r="D150" s="105"/>
      <c r="E150" s="105"/>
      <c r="F150" s="105"/>
      <c r="G150" s="105"/>
      <c r="H150" s="105"/>
      <c r="I150" s="105"/>
      <c r="J150" s="105"/>
      <c r="K150" s="105"/>
      <c r="L150" s="105"/>
      <c r="M150" s="109"/>
      <c r="O150" s="160"/>
    </row>
    <row r="151" spans="2:15" s="104" customFormat="1" x14ac:dyDescent="0.2">
      <c r="B151" s="105"/>
      <c r="C151" s="99"/>
      <c r="D151" s="105"/>
      <c r="E151" s="105"/>
      <c r="F151" s="105"/>
      <c r="G151" s="105"/>
      <c r="H151" s="105"/>
      <c r="I151" s="105"/>
      <c r="J151" s="105"/>
      <c r="K151" s="105"/>
      <c r="L151" s="105"/>
      <c r="M151" s="109"/>
      <c r="O151" s="160"/>
    </row>
    <row r="152" spans="2:15" s="104" customFormat="1" x14ac:dyDescent="0.2">
      <c r="B152" s="105"/>
      <c r="C152" s="99"/>
      <c r="D152" s="105"/>
      <c r="E152" s="105"/>
      <c r="F152" s="105"/>
      <c r="G152" s="105"/>
      <c r="H152" s="105"/>
      <c r="I152" s="105"/>
      <c r="J152" s="105"/>
      <c r="K152" s="105"/>
      <c r="L152" s="105"/>
      <c r="M152" s="109"/>
      <c r="O152" s="160"/>
    </row>
    <row r="153" spans="2:15" s="104" customFormat="1" x14ac:dyDescent="0.2">
      <c r="B153" s="105"/>
      <c r="C153" s="99"/>
      <c r="D153" s="105"/>
      <c r="E153" s="105"/>
      <c r="F153" s="105"/>
      <c r="G153" s="105"/>
      <c r="H153" s="105"/>
      <c r="I153" s="105"/>
      <c r="J153" s="105"/>
      <c r="K153" s="105"/>
      <c r="L153" s="105"/>
      <c r="M153" s="109"/>
      <c r="O153" s="160"/>
    </row>
    <row r="154" spans="2:15" s="104" customFormat="1" x14ac:dyDescent="0.2">
      <c r="B154" s="105"/>
      <c r="C154" s="99"/>
      <c r="D154" s="105"/>
      <c r="E154" s="105"/>
      <c r="F154" s="105"/>
      <c r="G154" s="105"/>
      <c r="H154" s="105"/>
      <c r="I154" s="105"/>
      <c r="J154" s="105"/>
      <c r="K154" s="105"/>
      <c r="L154" s="105"/>
      <c r="M154" s="109"/>
      <c r="O154" s="160"/>
    </row>
    <row r="155" spans="2:15" s="104" customFormat="1" x14ac:dyDescent="0.2">
      <c r="B155" s="105"/>
      <c r="C155" s="99"/>
      <c r="D155" s="105"/>
      <c r="E155" s="105"/>
      <c r="F155" s="105"/>
      <c r="G155" s="105"/>
      <c r="H155" s="105"/>
      <c r="I155" s="105"/>
      <c r="J155" s="105"/>
      <c r="K155" s="105"/>
      <c r="L155" s="105"/>
      <c r="M155" s="109"/>
      <c r="O155" s="160"/>
    </row>
    <row r="156" spans="2:15" s="104" customFormat="1" x14ac:dyDescent="0.2">
      <c r="B156" s="105"/>
      <c r="C156" s="99"/>
      <c r="D156" s="105"/>
      <c r="E156" s="105"/>
      <c r="F156" s="105"/>
      <c r="G156" s="105"/>
      <c r="H156" s="105"/>
      <c r="I156" s="105"/>
      <c r="J156" s="105"/>
      <c r="K156" s="105"/>
      <c r="L156" s="105"/>
      <c r="M156" s="109"/>
      <c r="O156" s="160"/>
    </row>
    <row r="157" spans="2:15" s="104" customFormat="1" x14ac:dyDescent="0.2">
      <c r="B157" s="105"/>
      <c r="C157" s="99"/>
      <c r="D157" s="105"/>
      <c r="E157" s="105"/>
      <c r="F157" s="105"/>
      <c r="G157" s="105"/>
      <c r="H157" s="105"/>
      <c r="I157" s="105"/>
      <c r="J157" s="105"/>
      <c r="K157" s="105"/>
      <c r="L157" s="105"/>
      <c r="M157" s="109"/>
      <c r="O157" s="160"/>
    </row>
    <row r="158" spans="2:15" s="104" customFormat="1" x14ac:dyDescent="0.2">
      <c r="B158" s="105"/>
      <c r="C158" s="99"/>
      <c r="D158" s="105"/>
      <c r="E158" s="105"/>
      <c r="F158" s="105"/>
      <c r="G158" s="105"/>
      <c r="H158" s="105"/>
      <c r="I158" s="105"/>
      <c r="J158" s="105"/>
      <c r="K158" s="105"/>
      <c r="L158" s="105"/>
      <c r="M158" s="109"/>
      <c r="O158" s="160"/>
    </row>
    <row r="159" spans="2:15" s="104" customFormat="1" x14ac:dyDescent="0.2">
      <c r="B159" s="105"/>
      <c r="C159" s="99"/>
      <c r="D159" s="105"/>
      <c r="E159" s="105"/>
      <c r="F159" s="105"/>
      <c r="G159" s="105"/>
      <c r="H159" s="105"/>
      <c r="I159" s="105"/>
      <c r="J159" s="105"/>
      <c r="K159" s="105"/>
      <c r="L159" s="105"/>
      <c r="M159" s="109"/>
      <c r="O159" s="160"/>
    </row>
    <row r="160" spans="2:15" s="104" customFormat="1" x14ac:dyDescent="0.2">
      <c r="B160" s="105"/>
      <c r="C160" s="99"/>
      <c r="D160" s="105"/>
      <c r="E160" s="105"/>
      <c r="F160" s="105"/>
      <c r="G160" s="105"/>
      <c r="H160" s="105"/>
      <c r="I160" s="105"/>
      <c r="J160" s="105"/>
      <c r="K160" s="105"/>
      <c r="L160" s="105"/>
      <c r="M160" s="109"/>
      <c r="O160" s="160"/>
    </row>
    <row r="161" spans="2:15" s="104" customFormat="1" x14ac:dyDescent="0.2">
      <c r="B161" s="105"/>
      <c r="C161" s="99"/>
      <c r="D161" s="105"/>
      <c r="E161" s="105"/>
      <c r="F161" s="105"/>
      <c r="G161" s="105"/>
      <c r="H161" s="105"/>
      <c r="I161" s="105"/>
      <c r="J161" s="105"/>
      <c r="K161" s="105"/>
      <c r="L161" s="105"/>
      <c r="M161" s="109"/>
      <c r="O161" s="160"/>
    </row>
    <row r="162" spans="2:15" s="104" customFormat="1" x14ac:dyDescent="0.2">
      <c r="B162" s="105"/>
      <c r="C162" s="99"/>
      <c r="D162" s="105"/>
      <c r="E162" s="105"/>
      <c r="F162" s="105"/>
      <c r="G162" s="105"/>
      <c r="H162" s="105"/>
      <c r="I162" s="105"/>
      <c r="J162" s="105"/>
      <c r="K162" s="105"/>
      <c r="L162" s="105"/>
      <c r="M162" s="109"/>
      <c r="O162" s="160"/>
    </row>
    <row r="163" spans="2:15" s="104" customFormat="1" x14ac:dyDescent="0.2">
      <c r="B163" s="105"/>
      <c r="C163" s="99"/>
      <c r="D163" s="105"/>
      <c r="E163" s="105"/>
      <c r="F163" s="105"/>
      <c r="G163" s="105"/>
      <c r="H163" s="105"/>
      <c r="I163" s="105"/>
      <c r="J163" s="105"/>
      <c r="K163" s="105"/>
      <c r="L163" s="105"/>
      <c r="M163" s="109"/>
      <c r="O163" s="160"/>
    </row>
    <row r="164" spans="2:15" s="104" customFormat="1" x14ac:dyDescent="0.2">
      <c r="B164" s="105"/>
      <c r="C164" s="99"/>
      <c r="D164" s="105"/>
      <c r="E164" s="105"/>
      <c r="F164" s="105"/>
      <c r="G164" s="105"/>
      <c r="H164" s="105"/>
      <c r="I164" s="105"/>
      <c r="J164" s="105"/>
      <c r="K164" s="105"/>
      <c r="L164" s="105"/>
      <c r="M164" s="109"/>
      <c r="O164" s="160"/>
    </row>
    <row r="165" spans="2:15" s="104" customFormat="1" x14ac:dyDescent="0.2">
      <c r="B165" s="105"/>
      <c r="C165" s="99"/>
      <c r="D165" s="105"/>
      <c r="E165" s="105"/>
      <c r="F165" s="105"/>
      <c r="G165" s="105"/>
      <c r="H165" s="105"/>
      <c r="I165" s="105"/>
      <c r="J165" s="105"/>
      <c r="K165" s="105"/>
      <c r="L165" s="105"/>
      <c r="M165" s="109"/>
      <c r="O165" s="160"/>
    </row>
    <row r="166" spans="2:15" s="104" customFormat="1" x14ac:dyDescent="0.2">
      <c r="B166" s="105"/>
      <c r="C166" s="99"/>
      <c r="D166" s="105"/>
      <c r="E166" s="105"/>
      <c r="F166" s="105"/>
      <c r="G166" s="105"/>
      <c r="H166" s="105"/>
      <c r="I166" s="105"/>
      <c r="J166" s="105"/>
      <c r="K166" s="105"/>
      <c r="L166" s="105"/>
      <c r="M166" s="109"/>
      <c r="O166" s="160"/>
    </row>
    <row r="167" spans="2:15" s="104" customFormat="1" x14ac:dyDescent="0.2">
      <c r="B167" s="105"/>
      <c r="C167" s="99"/>
      <c r="D167" s="105"/>
      <c r="E167" s="105"/>
      <c r="F167" s="105"/>
      <c r="G167" s="105"/>
      <c r="H167" s="105"/>
      <c r="I167" s="105"/>
      <c r="J167" s="105"/>
      <c r="K167" s="105"/>
      <c r="L167" s="105"/>
      <c r="M167" s="109"/>
      <c r="O167" s="160"/>
    </row>
    <row r="168" spans="2:15" s="104" customFormat="1" x14ac:dyDescent="0.2">
      <c r="B168" s="105"/>
      <c r="C168" s="99"/>
      <c r="D168" s="105"/>
      <c r="E168" s="105"/>
      <c r="F168" s="105"/>
      <c r="G168" s="105"/>
      <c r="H168" s="105"/>
      <c r="I168" s="105"/>
      <c r="J168" s="105"/>
      <c r="K168" s="105"/>
      <c r="L168" s="105"/>
      <c r="M168" s="109"/>
      <c r="O168" s="160"/>
    </row>
    <row r="169" spans="2:15" s="104" customFormat="1" x14ac:dyDescent="0.2">
      <c r="B169" s="105"/>
      <c r="C169" s="99"/>
      <c r="D169" s="105"/>
      <c r="E169" s="105"/>
      <c r="F169" s="105"/>
      <c r="G169" s="105"/>
      <c r="H169" s="105"/>
      <c r="I169" s="105"/>
      <c r="J169" s="105"/>
      <c r="K169" s="105"/>
      <c r="L169" s="105"/>
      <c r="M169" s="109"/>
      <c r="O169" s="160"/>
    </row>
    <row r="170" spans="2:15" s="104" customFormat="1" x14ac:dyDescent="0.2">
      <c r="B170" s="105"/>
      <c r="C170" s="99"/>
      <c r="D170" s="105"/>
      <c r="E170" s="105"/>
      <c r="F170" s="105"/>
      <c r="G170" s="105"/>
      <c r="H170" s="105"/>
      <c r="I170" s="105"/>
      <c r="J170" s="105"/>
      <c r="K170" s="105"/>
      <c r="L170" s="105"/>
      <c r="M170" s="109"/>
      <c r="O170" s="160"/>
    </row>
    <row r="171" spans="2:15" s="104" customFormat="1" x14ac:dyDescent="0.2">
      <c r="B171" s="105"/>
      <c r="C171" s="99"/>
      <c r="D171" s="105"/>
      <c r="E171" s="105"/>
      <c r="F171" s="105"/>
      <c r="G171" s="105"/>
      <c r="H171" s="105"/>
      <c r="I171" s="105"/>
      <c r="J171" s="105"/>
      <c r="K171" s="105"/>
      <c r="L171" s="105"/>
      <c r="M171" s="109"/>
      <c r="O171" s="160"/>
    </row>
    <row r="172" spans="2:15" s="104" customFormat="1" x14ac:dyDescent="0.2">
      <c r="B172" s="105"/>
      <c r="C172" s="99"/>
      <c r="D172" s="105"/>
      <c r="E172" s="105"/>
      <c r="F172" s="105"/>
      <c r="G172" s="105"/>
      <c r="H172" s="105"/>
      <c r="I172" s="105"/>
      <c r="J172" s="105"/>
      <c r="K172" s="105"/>
      <c r="L172" s="105"/>
      <c r="M172" s="109"/>
      <c r="O172" s="160"/>
    </row>
    <row r="173" spans="2:15" s="104" customFormat="1" x14ac:dyDescent="0.2">
      <c r="B173" s="105"/>
      <c r="C173" s="99"/>
      <c r="D173" s="105"/>
      <c r="E173" s="105"/>
      <c r="F173" s="105"/>
      <c r="G173" s="105"/>
      <c r="H173" s="105"/>
      <c r="I173" s="105"/>
      <c r="J173" s="105"/>
      <c r="K173" s="105"/>
      <c r="L173" s="105"/>
      <c r="M173" s="109"/>
      <c r="O173" s="160"/>
    </row>
    <row r="174" spans="2:15" s="104" customFormat="1" x14ac:dyDescent="0.2">
      <c r="B174" s="105"/>
      <c r="C174" s="99"/>
      <c r="D174" s="105"/>
      <c r="E174" s="105"/>
      <c r="F174" s="105"/>
      <c r="G174" s="105"/>
      <c r="H174" s="105"/>
      <c r="I174" s="105"/>
      <c r="J174" s="105"/>
      <c r="K174" s="105"/>
      <c r="L174" s="105"/>
      <c r="M174" s="109"/>
      <c r="O174" s="160"/>
    </row>
    <row r="175" spans="2:15" s="104" customFormat="1" x14ac:dyDescent="0.2">
      <c r="B175" s="105"/>
      <c r="C175" s="99"/>
      <c r="D175" s="105"/>
      <c r="E175" s="105"/>
      <c r="F175" s="105"/>
      <c r="G175" s="105"/>
      <c r="H175" s="105"/>
      <c r="I175" s="105"/>
      <c r="J175" s="105"/>
      <c r="K175" s="105"/>
      <c r="L175" s="105"/>
      <c r="M175" s="109"/>
      <c r="O175" s="160"/>
    </row>
    <row r="176" spans="2:15" s="104" customFormat="1" x14ac:dyDescent="0.2">
      <c r="B176" s="105"/>
      <c r="C176" s="99"/>
      <c r="D176" s="105"/>
      <c r="E176" s="105"/>
      <c r="F176" s="105"/>
      <c r="G176" s="105"/>
      <c r="H176" s="105"/>
      <c r="I176" s="105"/>
      <c r="J176" s="105"/>
      <c r="K176" s="105"/>
      <c r="L176" s="105"/>
      <c r="M176" s="109"/>
      <c r="O176" s="160"/>
    </row>
    <row r="177" spans="2:15" s="104" customFormat="1" x14ac:dyDescent="0.2">
      <c r="B177" s="105"/>
      <c r="C177" s="99"/>
      <c r="D177" s="105"/>
      <c r="E177" s="105"/>
      <c r="F177" s="105"/>
      <c r="G177" s="105"/>
      <c r="H177" s="105"/>
      <c r="I177" s="105"/>
      <c r="J177" s="105"/>
      <c r="K177" s="105"/>
      <c r="L177" s="105"/>
      <c r="M177" s="109"/>
      <c r="O177" s="160"/>
    </row>
    <row r="178" spans="2:15" s="104" customFormat="1" x14ac:dyDescent="0.2">
      <c r="B178" s="105"/>
      <c r="C178" s="99"/>
      <c r="D178" s="105"/>
      <c r="E178" s="105"/>
      <c r="F178" s="105"/>
      <c r="G178" s="105"/>
      <c r="H178" s="105"/>
      <c r="I178" s="105"/>
      <c r="J178" s="105"/>
      <c r="K178" s="105"/>
      <c r="L178" s="105"/>
      <c r="M178" s="109"/>
      <c r="O178" s="160"/>
    </row>
    <row r="179" spans="2:15" s="104" customFormat="1" x14ac:dyDescent="0.2">
      <c r="B179" s="105"/>
      <c r="C179" s="99"/>
      <c r="D179" s="105"/>
      <c r="E179" s="105"/>
      <c r="F179" s="105"/>
      <c r="G179" s="105"/>
      <c r="H179" s="105"/>
      <c r="I179" s="105"/>
      <c r="J179" s="105"/>
      <c r="K179" s="105"/>
      <c r="L179" s="105"/>
      <c r="M179" s="109"/>
      <c r="O179" s="160"/>
    </row>
    <row r="180" spans="2:15" s="104" customFormat="1" x14ac:dyDescent="0.2">
      <c r="B180" s="105"/>
      <c r="C180" s="99"/>
      <c r="D180" s="105"/>
      <c r="E180" s="105"/>
      <c r="F180" s="105"/>
      <c r="G180" s="105"/>
      <c r="H180" s="105"/>
      <c r="I180" s="105"/>
      <c r="J180" s="105"/>
      <c r="K180" s="105"/>
      <c r="L180" s="105"/>
      <c r="M180" s="109"/>
      <c r="O180" s="160"/>
    </row>
    <row r="181" spans="2:15" s="104" customFormat="1" x14ac:dyDescent="0.2">
      <c r="B181" s="105"/>
      <c r="C181" s="99"/>
      <c r="D181" s="105"/>
      <c r="E181" s="105"/>
      <c r="F181" s="105"/>
      <c r="G181" s="105"/>
      <c r="H181" s="105"/>
      <c r="I181" s="105"/>
      <c r="J181" s="105"/>
      <c r="K181" s="105"/>
      <c r="L181" s="105"/>
      <c r="M181" s="109"/>
      <c r="O181" s="160"/>
    </row>
    <row r="182" spans="2:15" s="104" customFormat="1" x14ac:dyDescent="0.2">
      <c r="B182" s="105"/>
      <c r="C182" s="99"/>
      <c r="D182" s="105"/>
      <c r="E182" s="105"/>
      <c r="F182" s="105"/>
      <c r="G182" s="105"/>
      <c r="H182" s="105"/>
      <c r="I182" s="105"/>
      <c r="J182" s="105"/>
      <c r="K182" s="105"/>
      <c r="L182" s="105"/>
      <c r="M182" s="109"/>
      <c r="O182" s="160"/>
    </row>
    <row r="183" spans="2:15" s="104" customFormat="1" x14ac:dyDescent="0.2">
      <c r="B183" s="105"/>
      <c r="C183" s="99"/>
      <c r="D183" s="105"/>
      <c r="E183" s="105"/>
      <c r="F183" s="105"/>
      <c r="G183" s="105"/>
      <c r="H183" s="105"/>
      <c r="I183" s="105"/>
      <c r="J183" s="105"/>
      <c r="K183" s="105"/>
      <c r="L183" s="105"/>
      <c r="M183" s="109"/>
      <c r="O183" s="160"/>
    </row>
    <row r="184" spans="2:15" s="104" customFormat="1" x14ac:dyDescent="0.2">
      <c r="B184" s="105"/>
      <c r="C184" s="99"/>
      <c r="D184" s="105"/>
      <c r="E184" s="105"/>
      <c r="F184" s="105"/>
      <c r="G184" s="105"/>
      <c r="H184" s="105"/>
      <c r="I184" s="105"/>
      <c r="J184" s="105"/>
      <c r="K184" s="105"/>
      <c r="L184" s="105"/>
      <c r="M184" s="109"/>
      <c r="O184" s="160"/>
    </row>
    <row r="185" spans="2:15" s="104" customFormat="1" x14ac:dyDescent="0.2">
      <c r="B185" s="105"/>
      <c r="C185" s="143"/>
      <c r="D185" s="141"/>
      <c r="E185" s="141"/>
      <c r="F185" s="141"/>
      <c r="G185" s="141"/>
      <c r="H185" s="141"/>
      <c r="I185" s="141"/>
      <c r="J185" s="141"/>
      <c r="K185" s="105"/>
      <c r="L185" s="105"/>
      <c r="M185" s="109"/>
      <c r="O185" s="160"/>
    </row>
    <row r="186" spans="2:15" s="104" customFormat="1" x14ac:dyDescent="0.2">
      <c r="B186" s="105"/>
      <c r="C186" s="143"/>
      <c r="D186" s="141"/>
      <c r="E186" s="141"/>
      <c r="F186" s="141"/>
      <c r="G186" s="141"/>
      <c r="H186" s="141"/>
      <c r="I186" s="141"/>
      <c r="J186" s="141"/>
      <c r="K186" s="105"/>
      <c r="L186" s="105"/>
      <c r="M186" s="109"/>
      <c r="O186" s="160"/>
    </row>
    <row r="187" spans="2:15" s="104" customFormat="1" x14ac:dyDescent="0.2">
      <c r="B187" s="105"/>
      <c r="C187" s="143"/>
      <c r="D187" s="141"/>
      <c r="E187" s="141"/>
      <c r="F187" s="141"/>
      <c r="G187" s="141"/>
      <c r="H187" s="141"/>
      <c r="I187" s="141"/>
      <c r="J187" s="141"/>
      <c r="K187" s="105"/>
      <c r="L187" s="105"/>
      <c r="M187" s="109"/>
      <c r="O187" s="160"/>
    </row>
    <row r="188" spans="2:15" s="104" customFormat="1" x14ac:dyDescent="0.2">
      <c r="B188" s="105"/>
      <c r="C188" s="143"/>
      <c r="D188" s="141"/>
      <c r="E188" s="141"/>
      <c r="F188" s="141"/>
      <c r="G188" s="141"/>
      <c r="H188" s="141"/>
      <c r="I188" s="141"/>
      <c r="J188" s="141"/>
      <c r="K188" s="105"/>
      <c r="L188" s="105"/>
      <c r="M188" s="109"/>
      <c r="O188" s="160"/>
    </row>
    <row r="189" spans="2:15" s="104" customFormat="1" x14ac:dyDescent="0.2">
      <c r="B189" s="105"/>
      <c r="C189" s="143"/>
      <c r="D189" s="141"/>
      <c r="E189" s="141"/>
      <c r="F189" s="141"/>
      <c r="G189" s="141"/>
      <c r="H189" s="141"/>
      <c r="I189" s="141"/>
      <c r="J189" s="141"/>
      <c r="K189" s="105"/>
      <c r="L189" s="105"/>
      <c r="M189" s="109"/>
      <c r="O189" s="160"/>
    </row>
    <row r="190" spans="2:15" s="104" customFormat="1" x14ac:dyDescent="0.2">
      <c r="B190" s="105"/>
      <c r="C190" s="143"/>
      <c r="D190" s="141"/>
      <c r="E190" s="141"/>
      <c r="F190" s="141"/>
      <c r="G190" s="141"/>
      <c r="H190" s="141"/>
      <c r="I190" s="141"/>
      <c r="J190" s="141"/>
      <c r="K190" s="105"/>
      <c r="L190" s="105"/>
      <c r="M190" s="109"/>
      <c r="O190" s="160"/>
    </row>
    <row r="191" spans="2:15" s="104" customFormat="1" x14ac:dyDescent="0.2">
      <c r="B191" s="105"/>
      <c r="C191" s="143"/>
      <c r="D191" s="141"/>
      <c r="E191" s="141"/>
      <c r="F191" s="141"/>
      <c r="G191" s="141"/>
      <c r="H191" s="141"/>
      <c r="I191" s="141"/>
      <c r="J191" s="141"/>
      <c r="K191" s="105"/>
      <c r="L191" s="105"/>
      <c r="M191" s="109"/>
      <c r="O191" s="160"/>
    </row>
    <row r="192" spans="2:15" s="104" customFormat="1" x14ac:dyDescent="0.2">
      <c r="B192" s="105"/>
      <c r="C192" s="143"/>
      <c r="D192" s="141"/>
      <c r="E192" s="141"/>
      <c r="F192" s="141"/>
      <c r="G192" s="141"/>
      <c r="H192" s="141"/>
      <c r="I192" s="141"/>
      <c r="J192" s="141"/>
      <c r="K192" s="105"/>
      <c r="L192" s="105"/>
      <c r="M192" s="109"/>
      <c r="O192" s="160"/>
    </row>
    <row r="193" spans="2:15" s="104" customFormat="1" x14ac:dyDescent="0.2">
      <c r="B193" s="105"/>
      <c r="C193" s="143"/>
      <c r="D193" s="141"/>
      <c r="E193" s="141"/>
      <c r="F193" s="141"/>
      <c r="G193" s="141"/>
      <c r="H193" s="141"/>
      <c r="I193" s="141"/>
      <c r="J193" s="141"/>
      <c r="K193" s="105"/>
      <c r="L193" s="105"/>
      <c r="M193" s="109"/>
      <c r="O193" s="160"/>
    </row>
    <row r="194" spans="2:15" s="104" customFormat="1" x14ac:dyDescent="0.2">
      <c r="B194" s="105"/>
      <c r="C194" s="143"/>
      <c r="D194" s="141"/>
      <c r="E194" s="141"/>
      <c r="F194" s="141"/>
      <c r="G194" s="141"/>
      <c r="H194" s="141"/>
      <c r="I194" s="141"/>
      <c r="J194" s="141"/>
      <c r="K194" s="105"/>
      <c r="L194" s="105"/>
      <c r="M194" s="109"/>
      <c r="O194" s="160"/>
    </row>
    <row r="195" spans="2:15" s="104" customFormat="1" x14ac:dyDescent="0.2">
      <c r="B195" s="105"/>
      <c r="C195" s="144"/>
      <c r="D195" s="142"/>
      <c r="E195" s="142"/>
      <c r="F195" s="142"/>
      <c r="G195" s="142"/>
      <c r="H195" s="142"/>
      <c r="I195" s="142"/>
      <c r="J195" s="142"/>
      <c r="K195" s="105"/>
      <c r="L195" s="105"/>
      <c r="M195" s="109"/>
      <c r="O195" s="160"/>
    </row>
    <row r="196" spans="2:15" s="104" customFormat="1" x14ac:dyDescent="0.2">
      <c r="B196" s="105"/>
      <c r="C196" s="99"/>
      <c r="D196" s="105"/>
      <c r="E196" s="105"/>
      <c r="F196" s="105"/>
      <c r="G196" s="105"/>
      <c r="H196" s="105"/>
      <c r="I196" s="105"/>
      <c r="J196" s="105"/>
      <c r="K196" s="105"/>
      <c r="L196" s="105"/>
      <c r="M196" s="109"/>
      <c r="O196" s="160"/>
    </row>
    <row r="197" spans="2:15" s="104" customFormat="1" x14ac:dyDescent="0.2">
      <c r="B197" s="105"/>
      <c r="C197" s="99"/>
      <c r="D197" s="105"/>
      <c r="E197" s="105"/>
      <c r="F197" s="105"/>
      <c r="G197" s="105"/>
      <c r="H197" s="105"/>
      <c r="I197" s="105"/>
      <c r="J197" s="105"/>
      <c r="K197" s="105"/>
      <c r="L197" s="105"/>
      <c r="M197" s="109"/>
      <c r="O197" s="160"/>
    </row>
    <row r="198" spans="2:15" s="104" customFormat="1" x14ac:dyDescent="0.2">
      <c r="B198" s="105"/>
      <c r="C198" s="99"/>
      <c r="D198" s="105"/>
      <c r="E198" s="105"/>
      <c r="F198" s="105"/>
      <c r="G198" s="105"/>
      <c r="H198" s="105"/>
      <c r="I198" s="105"/>
      <c r="J198" s="105"/>
      <c r="K198" s="105"/>
      <c r="L198" s="105"/>
      <c r="M198" s="109"/>
      <c r="O198" s="160"/>
    </row>
    <row r="199" spans="2:15" s="104" customFormat="1" x14ac:dyDescent="0.2">
      <c r="B199" s="105"/>
      <c r="C199" s="99"/>
      <c r="D199" s="105"/>
      <c r="E199" s="105"/>
      <c r="F199" s="105"/>
      <c r="G199" s="105"/>
      <c r="H199" s="105"/>
      <c r="I199" s="105"/>
      <c r="J199" s="105"/>
      <c r="K199" s="105"/>
      <c r="L199" s="105"/>
      <c r="M199" s="109"/>
      <c r="O199" s="160"/>
    </row>
    <row r="200" spans="2:15" s="104" customFormat="1" x14ac:dyDescent="0.2">
      <c r="B200" s="105"/>
      <c r="C200" s="99"/>
      <c r="D200" s="105"/>
      <c r="E200" s="105"/>
      <c r="F200" s="105"/>
      <c r="G200" s="105"/>
      <c r="H200" s="105"/>
      <c r="I200" s="105"/>
      <c r="J200" s="105"/>
      <c r="K200" s="105"/>
      <c r="L200" s="105"/>
      <c r="M200" s="109"/>
      <c r="O200" s="160"/>
    </row>
    <row r="201" spans="2:15" s="104" customFormat="1" x14ac:dyDescent="0.2">
      <c r="B201" s="105"/>
      <c r="C201" s="99"/>
      <c r="D201" s="105"/>
      <c r="E201" s="105"/>
      <c r="F201" s="105"/>
      <c r="G201" s="105"/>
      <c r="H201" s="105"/>
      <c r="I201" s="105"/>
      <c r="J201" s="105"/>
      <c r="K201" s="105"/>
      <c r="L201" s="105"/>
      <c r="M201" s="109"/>
      <c r="O201" s="160"/>
    </row>
    <row r="202" spans="2:15" s="104" customFormat="1" x14ac:dyDescent="0.2">
      <c r="B202" s="105"/>
      <c r="C202" s="99"/>
      <c r="D202" s="105"/>
      <c r="E202" s="105"/>
      <c r="F202" s="105"/>
      <c r="G202" s="105"/>
      <c r="H202" s="105"/>
      <c r="I202" s="105"/>
      <c r="J202" s="105"/>
      <c r="K202" s="105"/>
      <c r="L202" s="105"/>
      <c r="M202" s="109"/>
      <c r="O202" s="160"/>
    </row>
    <row r="203" spans="2:15" s="104" customFormat="1" x14ac:dyDescent="0.2">
      <c r="B203" s="105"/>
      <c r="C203" s="99"/>
      <c r="D203" s="105"/>
      <c r="E203" s="105"/>
      <c r="F203" s="105"/>
      <c r="G203" s="105"/>
      <c r="H203" s="105"/>
      <c r="I203" s="105"/>
      <c r="J203" s="105"/>
      <c r="K203" s="105"/>
      <c r="L203" s="105"/>
      <c r="M203" s="109"/>
      <c r="O203" s="160"/>
    </row>
    <row r="204" spans="2:15" s="104" customFormat="1" x14ac:dyDescent="0.2">
      <c r="B204" s="105"/>
      <c r="C204" s="99"/>
      <c r="D204" s="105"/>
      <c r="E204" s="105"/>
      <c r="F204" s="105"/>
      <c r="G204" s="105"/>
      <c r="H204" s="105"/>
      <c r="I204" s="105"/>
      <c r="J204" s="105"/>
      <c r="K204" s="105"/>
      <c r="L204" s="105"/>
      <c r="M204" s="109"/>
      <c r="O204" s="160"/>
    </row>
    <row r="205" spans="2:15" s="104" customFormat="1" x14ac:dyDescent="0.2">
      <c r="B205" s="105"/>
      <c r="C205" s="99"/>
      <c r="D205" s="105"/>
      <c r="E205" s="105"/>
      <c r="F205" s="105"/>
      <c r="G205" s="105"/>
      <c r="H205" s="105"/>
      <c r="I205" s="105"/>
      <c r="J205" s="105"/>
      <c r="K205" s="105"/>
      <c r="L205" s="105"/>
      <c r="M205" s="109"/>
      <c r="O205" s="160"/>
    </row>
    <row r="206" spans="2:15" s="104" customFormat="1" x14ac:dyDescent="0.2">
      <c r="B206" s="105"/>
      <c r="C206" s="99"/>
      <c r="D206" s="105"/>
      <c r="E206" s="105"/>
      <c r="F206" s="105"/>
      <c r="G206" s="105"/>
      <c r="H206" s="105"/>
      <c r="I206" s="105"/>
      <c r="J206" s="105"/>
      <c r="K206" s="105"/>
      <c r="L206" s="105"/>
      <c r="M206" s="109"/>
      <c r="O206" s="160"/>
    </row>
    <row r="207" spans="2:15" s="104" customFormat="1" x14ac:dyDescent="0.2">
      <c r="B207" s="105"/>
      <c r="C207" s="99"/>
      <c r="D207" s="105"/>
      <c r="E207" s="105"/>
      <c r="F207" s="105"/>
      <c r="G207" s="105"/>
      <c r="H207" s="105"/>
      <c r="I207" s="105"/>
      <c r="J207" s="105"/>
      <c r="K207" s="105"/>
      <c r="L207" s="105"/>
      <c r="M207" s="109"/>
      <c r="O207" s="160"/>
    </row>
    <row r="208" spans="2:15" s="104" customFormat="1" x14ac:dyDescent="0.2">
      <c r="B208" s="105"/>
      <c r="C208" s="99"/>
      <c r="D208" s="105"/>
      <c r="E208" s="105"/>
      <c r="F208" s="105"/>
      <c r="G208" s="105"/>
      <c r="H208" s="105"/>
      <c r="I208" s="105"/>
      <c r="J208" s="105"/>
      <c r="K208" s="105"/>
      <c r="L208" s="105"/>
      <c r="M208" s="109"/>
      <c r="O208" s="160"/>
    </row>
    <row r="209" spans="2:15" s="104" customFormat="1" x14ac:dyDescent="0.2">
      <c r="B209" s="105"/>
      <c r="C209" s="99"/>
      <c r="D209" s="105"/>
      <c r="E209" s="105"/>
      <c r="F209" s="105"/>
      <c r="G209" s="105"/>
      <c r="H209" s="105"/>
      <c r="I209" s="105"/>
      <c r="J209" s="105"/>
      <c r="K209" s="105"/>
      <c r="L209" s="105"/>
      <c r="M209" s="109"/>
      <c r="O209" s="160"/>
    </row>
    <row r="210" spans="2:15" s="104" customFormat="1" x14ac:dyDescent="0.2">
      <c r="B210" s="105"/>
      <c r="C210" s="99"/>
      <c r="D210" s="105"/>
      <c r="E210" s="105"/>
      <c r="F210" s="105"/>
      <c r="G210" s="105"/>
      <c r="H210" s="105"/>
      <c r="I210" s="105"/>
      <c r="J210" s="105"/>
      <c r="K210" s="105"/>
      <c r="L210" s="105"/>
      <c r="M210" s="109"/>
      <c r="O210" s="160"/>
    </row>
    <row r="211" spans="2:15" s="104" customFormat="1" x14ac:dyDescent="0.2">
      <c r="B211" s="105"/>
      <c r="C211" s="99"/>
      <c r="D211" s="105"/>
      <c r="E211" s="105"/>
      <c r="F211" s="105"/>
      <c r="G211" s="105"/>
      <c r="H211" s="105"/>
      <c r="I211" s="105"/>
      <c r="J211" s="105"/>
      <c r="K211" s="105"/>
      <c r="L211" s="105"/>
      <c r="M211" s="109"/>
      <c r="O211" s="160"/>
    </row>
    <row r="212" spans="2:15" s="104" customFormat="1" x14ac:dyDescent="0.2">
      <c r="B212" s="105"/>
      <c r="C212" s="99"/>
      <c r="D212" s="105"/>
      <c r="E212" s="105"/>
      <c r="F212" s="105"/>
      <c r="G212" s="105"/>
      <c r="H212" s="105"/>
      <c r="I212" s="105"/>
      <c r="J212" s="105"/>
      <c r="K212" s="105"/>
      <c r="L212" s="105"/>
      <c r="M212" s="109"/>
      <c r="O212" s="160"/>
    </row>
    <row r="213" spans="2:15" s="104" customFormat="1" x14ac:dyDescent="0.2">
      <c r="B213" s="105"/>
      <c r="C213" s="99"/>
      <c r="D213" s="105"/>
      <c r="E213" s="105"/>
      <c r="F213" s="105"/>
      <c r="G213" s="105"/>
      <c r="H213" s="105"/>
      <c r="I213" s="105"/>
      <c r="J213" s="105"/>
      <c r="K213" s="105"/>
      <c r="L213" s="105"/>
      <c r="M213" s="109"/>
      <c r="O213" s="160"/>
    </row>
    <row r="214" spans="2:15" s="104" customFormat="1" x14ac:dyDescent="0.2">
      <c r="B214" s="105"/>
      <c r="C214" s="99"/>
      <c r="D214" s="105"/>
      <c r="E214" s="105"/>
      <c r="F214" s="105"/>
      <c r="G214" s="105"/>
      <c r="H214" s="105"/>
      <c r="I214" s="105"/>
      <c r="J214" s="105"/>
      <c r="K214" s="105"/>
      <c r="L214" s="105"/>
      <c r="M214" s="109"/>
      <c r="O214" s="160"/>
    </row>
    <row r="215" spans="2:15" s="104" customFormat="1" x14ac:dyDescent="0.2">
      <c r="B215" s="105"/>
      <c r="C215" s="99"/>
      <c r="D215" s="105"/>
      <c r="E215" s="105"/>
      <c r="F215" s="105"/>
      <c r="G215" s="105"/>
      <c r="H215" s="105"/>
      <c r="I215" s="105"/>
      <c r="J215" s="105"/>
      <c r="K215" s="105"/>
      <c r="L215" s="105"/>
      <c r="M215" s="109"/>
      <c r="O215" s="160"/>
    </row>
    <row r="216" spans="2:15" s="104" customFormat="1" x14ac:dyDescent="0.2">
      <c r="B216" s="105"/>
      <c r="C216" s="99"/>
      <c r="D216" s="105"/>
      <c r="E216" s="105"/>
      <c r="F216" s="105"/>
      <c r="G216" s="105"/>
      <c r="H216" s="105"/>
      <c r="I216" s="105"/>
      <c r="J216" s="105"/>
      <c r="K216" s="105"/>
      <c r="L216" s="105"/>
      <c r="M216" s="109"/>
      <c r="O216" s="160"/>
    </row>
    <row r="217" spans="2:15" s="104" customFormat="1" x14ac:dyDescent="0.2">
      <c r="B217" s="105"/>
      <c r="C217" s="99"/>
      <c r="D217" s="105"/>
      <c r="E217" s="105"/>
      <c r="F217" s="105"/>
      <c r="G217" s="105"/>
      <c r="H217" s="105"/>
      <c r="I217" s="105"/>
      <c r="J217" s="105"/>
      <c r="K217" s="105"/>
      <c r="L217" s="105"/>
      <c r="M217" s="109"/>
      <c r="O217" s="160"/>
    </row>
    <row r="218" spans="2:15" s="104" customFormat="1" x14ac:dyDescent="0.2">
      <c r="B218" s="105"/>
      <c r="C218" s="99"/>
      <c r="D218" s="105"/>
      <c r="E218" s="105"/>
      <c r="F218" s="105"/>
      <c r="G218" s="105"/>
      <c r="H218" s="105"/>
      <c r="I218" s="105"/>
      <c r="J218" s="105"/>
      <c r="K218" s="105"/>
      <c r="L218" s="105"/>
      <c r="M218" s="109"/>
      <c r="O218" s="160"/>
    </row>
    <row r="221" spans="2:15" x14ac:dyDescent="0.2">
      <c r="G221" s="230" t="s">
        <v>59</v>
      </c>
      <c r="H221" s="230"/>
      <c r="I221" s="230"/>
      <c r="J221" s="230"/>
    </row>
    <row r="222" spans="2:15" x14ac:dyDescent="0.2">
      <c r="G222" s="161" t="s">
        <v>99</v>
      </c>
      <c r="H222" s="29">
        <f>H10-'[7]3'!F401</f>
        <v>1788</v>
      </c>
      <c r="I222" s="29">
        <f>I10-'[7]3'!G401</f>
        <v>-778</v>
      </c>
      <c r="J222" s="29">
        <f>J10-'[7]3'!H401</f>
        <v>-7141</v>
      </c>
      <c r="K222" s="29">
        <f>K10-'[7]3'!I401</f>
        <v>0</v>
      </c>
    </row>
    <row r="223" spans="2:15" x14ac:dyDescent="0.2">
      <c r="G223" s="161" t="s">
        <v>100</v>
      </c>
      <c r="H223" s="29">
        <f>H11-'[7]33'!F403</f>
        <v>16219</v>
      </c>
      <c r="I223" s="29">
        <f>I11-'[7]33'!G403</f>
        <v>14646</v>
      </c>
      <c r="J223" s="29">
        <f>J11-'[7]33'!H403</f>
        <v>14358</v>
      </c>
    </row>
    <row r="224" spans="2:15" x14ac:dyDescent="0.2">
      <c r="G224" s="161" t="s">
        <v>101</v>
      </c>
      <c r="H224" s="29">
        <f>H26-'[7]3'!F369</f>
        <v>4570.9999999999418</v>
      </c>
      <c r="I224" s="29">
        <f>I26-'[7]3'!G369</f>
        <v>-1987.0000000001164</v>
      </c>
      <c r="J224" s="29">
        <f>J26-'[7]3'!H369</f>
        <v>-18253</v>
      </c>
    </row>
    <row r="225" spans="7:11" x14ac:dyDescent="0.2">
      <c r="G225" s="161" t="s">
        <v>102</v>
      </c>
      <c r="H225" s="29">
        <f>H27-'[7]33'!F370</f>
        <v>8734</v>
      </c>
      <c r="I225" s="29">
        <f>I27-'[7]33'!G370</f>
        <v>7886</v>
      </c>
      <c r="J225" s="29">
        <f>J27-'[7]33'!H370</f>
        <v>7731</v>
      </c>
    </row>
    <row r="226" spans="7:11" x14ac:dyDescent="0.2">
      <c r="G226" s="161"/>
      <c r="H226" s="29"/>
      <c r="I226" s="29"/>
      <c r="J226" s="29"/>
    </row>
    <row r="227" spans="7:11" x14ac:dyDescent="0.2">
      <c r="G227" s="161"/>
      <c r="H227" s="29"/>
      <c r="I227" s="29"/>
      <c r="J227" s="29"/>
    </row>
    <row r="228" spans="7:11" x14ac:dyDescent="0.2">
      <c r="G228" s="230"/>
      <c r="H228" s="230"/>
      <c r="I228" s="230"/>
      <c r="J228" s="230"/>
    </row>
    <row r="232" spans="7:11" x14ac:dyDescent="0.2">
      <c r="G232" s="230" t="s">
        <v>59</v>
      </c>
      <c r="H232" s="230"/>
      <c r="I232" s="230"/>
      <c r="J232" s="230"/>
    </row>
    <row r="233" spans="7:11" x14ac:dyDescent="0.2">
      <c r="G233" s="161" t="s">
        <v>99</v>
      </c>
      <c r="H233" s="29">
        <f>H10-'[3]Annex A'!F600</f>
        <v>0</v>
      </c>
      <c r="I233" s="29">
        <f>I10-'[3]Annex A'!G600</f>
        <v>0</v>
      </c>
      <c r="J233" s="29">
        <f>J10-'[3]Annex A'!H600</f>
        <v>0</v>
      </c>
    </row>
    <row r="234" spans="7:11" x14ac:dyDescent="0.2">
      <c r="G234" s="161" t="s">
        <v>100</v>
      </c>
      <c r="H234" s="29">
        <f>H11-'[8]Annex A'!F602</f>
        <v>0</v>
      </c>
      <c r="I234" s="29">
        <f>I11-'[8]Annex A'!G602</f>
        <v>0</v>
      </c>
      <c r="J234" s="29">
        <f>J11-'[8]Annex A'!H602</f>
        <v>0</v>
      </c>
      <c r="K234" s="29">
        <f>K11-'[9]33'!I403</f>
        <v>0</v>
      </c>
    </row>
    <row r="235" spans="7:11" x14ac:dyDescent="0.2">
      <c r="G235" s="161" t="s">
        <v>101</v>
      </c>
      <c r="H235" s="29">
        <f>H26-'[3]Annex A'!F570</f>
        <v>0</v>
      </c>
      <c r="I235" s="29">
        <f>I26-'[3]Annex A'!G570</f>
        <v>0</v>
      </c>
      <c r="J235" s="29">
        <f>J26-'[3]Annex A'!H570</f>
        <v>0</v>
      </c>
      <c r="K235" s="29"/>
    </row>
    <row r="236" spans="7:11" x14ac:dyDescent="0.2">
      <c r="G236" s="161" t="s">
        <v>102</v>
      </c>
      <c r="H236" s="29">
        <f>H27-'[8]Annex A'!F569</f>
        <v>0</v>
      </c>
      <c r="I236" s="29">
        <f>I27-'[8]Annex A'!G569</f>
        <v>0</v>
      </c>
      <c r="J236" s="29">
        <f>J27-'[8]Annex A'!H569</f>
        <v>0</v>
      </c>
      <c r="K236" s="29"/>
    </row>
    <row r="237" spans="7:11" x14ac:dyDescent="0.2">
      <c r="G237" s="161"/>
      <c r="H237" s="161"/>
      <c r="I237" s="29"/>
      <c r="J237" s="29"/>
      <c r="K237" s="29"/>
    </row>
    <row r="238" spans="7:11" x14ac:dyDescent="0.2">
      <c r="H238" s="161"/>
      <c r="I238" s="29"/>
      <c r="J238" s="29"/>
      <c r="K238" s="29"/>
    </row>
    <row r="239" spans="7:11" x14ac:dyDescent="0.2">
      <c r="H239" s="161"/>
      <c r="I239" s="29"/>
      <c r="J239" s="29"/>
      <c r="K239" s="29"/>
    </row>
  </sheetData>
  <autoFilter ref="M8:M228">
    <filterColumn colId="0">
      <filters blank="1">
        <filter val="1"/>
      </filters>
    </filterColumn>
  </autoFilter>
  <mergeCells count="21">
    <mergeCell ref="E11:G11"/>
    <mergeCell ref="C5:C7"/>
    <mergeCell ref="D5:D7"/>
    <mergeCell ref="E5:G7"/>
    <mergeCell ref="H6:H7"/>
    <mergeCell ref="E10:G10"/>
    <mergeCell ref="E12:G12"/>
    <mergeCell ref="E13:G13"/>
    <mergeCell ref="E14:G14"/>
    <mergeCell ref="C22:C24"/>
    <mergeCell ref="D22:D24"/>
    <mergeCell ref="E22:G24"/>
    <mergeCell ref="G221:J221"/>
    <mergeCell ref="G228:J228"/>
    <mergeCell ref="G232:J232"/>
    <mergeCell ref="H23:H24"/>
    <mergeCell ref="E26:G26"/>
    <mergeCell ref="E27:G27"/>
    <mergeCell ref="E28:G28"/>
    <mergeCell ref="E29:G29"/>
    <mergeCell ref="E30:G30"/>
  </mergeCells>
  <conditionalFormatting sqref="C28">
    <cfRule type="cellIs" dxfId="7" priority="8" operator="equal">
      <formula>C27</formula>
    </cfRule>
  </conditionalFormatting>
  <conditionalFormatting sqref="C30">
    <cfRule type="cellIs" dxfId="6" priority="7" operator="equal">
      <formula>C29</formula>
    </cfRule>
  </conditionalFormatting>
  <conditionalFormatting sqref="C27">
    <cfRule type="cellIs" dxfId="5" priority="6" operator="equal">
      <formula>C26</formula>
    </cfRule>
  </conditionalFormatting>
  <conditionalFormatting sqref="C29">
    <cfRule type="cellIs" dxfId="4" priority="5" operator="equal">
      <formula>C28</formula>
    </cfRule>
  </conditionalFormatting>
  <conditionalFormatting sqref="C12">
    <cfRule type="cellIs" dxfId="3" priority="4" operator="equal">
      <formula>C11</formula>
    </cfRule>
  </conditionalFormatting>
  <conditionalFormatting sqref="C14">
    <cfRule type="cellIs" dxfId="2" priority="3" operator="equal">
      <formula>C13</formula>
    </cfRule>
  </conditionalFormatting>
  <conditionalFormatting sqref="C11">
    <cfRule type="cellIs" dxfId="1" priority="2" operator="equal">
      <formula>C10</formula>
    </cfRule>
  </conditionalFormatting>
  <conditionalFormatting sqref="C13">
    <cfRule type="cellIs" dxfId="0" priority="1" operator="equal">
      <formula>C12</formula>
    </cfRule>
  </conditionalFormatting>
  <printOptions horizontalCentered="1"/>
  <pageMargins left="0" right="0" top="0.51181102362204722" bottom="0.51181102362204722" header="0.51181102362204722" footer="0.1574803149606299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Schedule 1 &amp; 2</vt:lpstr>
      <vt:lpstr>Schedule 3</vt:lpstr>
      <vt:lpstr>Schedule 4A</vt:lpstr>
      <vt:lpstr>Schedule 4B</vt:lpstr>
      <vt:lpstr>Schedule 5A</vt:lpstr>
      <vt:lpstr>Schedule 5B</vt:lpstr>
      <vt:lpstr>Schedule 6A</vt:lpstr>
      <vt:lpstr>Schedule 6B</vt:lpstr>
      <vt:lpstr>Schedule 7A &amp; 7B</vt:lpstr>
      <vt:lpstr>'Schedule 1 &amp; 2'!Print_Area</vt:lpstr>
      <vt:lpstr>'Schedule 3'!Print_Area</vt:lpstr>
      <vt:lpstr>'Schedule 4A'!Print_Area</vt:lpstr>
      <vt:lpstr>'Schedule 4B'!Print_Area</vt:lpstr>
      <vt:lpstr>'Schedule 5A'!Print_Area</vt:lpstr>
      <vt:lpstr>'Schedule 5B'!Print_Area</vt:lpstr>
      <vt:lpstr>'Schedule 6A'!Print_Area</vt:lpstr>
      <vt:lpstr>'Schedule 6B'!Print_Area</vt:lpstr>
      <vt:lpstr>'Schedule 7A &amp; 7B'!Print_Area</vt:lpstr>
      <vt:lpstr>'Schedule 3'!Print_Titles</vt:lpstr>
      <vt:lpstr>'Schedule 4A'!Print_Titles</vt:lpstr>
      <vt:lpstr>'Schedule 5A'!Print_Titles</vt:lpstr>
      <vt:lpstr>'Schedule 5B'!Print_Titles</vt:lpstr>
      <vt:lpstr>'Schedule 6A'!Print_Titles</vt:lpstr>
      <vt:lpstr>'Schedule 6B'!Print_Titles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Zethu Ncube</dc:creator>
  <cp:lastModifiedBy>Zethu Ncube</cp:lastModifiedBy>
  <dcterms:created xsi:type="dcterms:W3CDTF">2021-02-24T06:01:59Z</dcterms:created>
  <dcterms:modified xsi:type="dcterms:W3CDTF">2021-02-24T08:53:05Z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iteId">
    <vt:lpwstr>1a45348f-02b4-4f9a-a7a8-7786f6dd3245</vt:lpwstr>
  </property>
  <property fmtid="{D5CDD505-2E9C-101B-9397-08002B2CF9AE}" pid="4" name="MSIP_Label_93c4247e-447d-4732-af29-2e529a4288f1_Owner">
    <vt:lpwstr>Zethu.Ncube@Treasury.gov.za</vt:lpwstr>
  </property>
  <property fmtid="{D5CDD505-2E9C-101B-9397-08002B2CF9AE}" pid="5" name="MSIP_Label_93c4247e-447d-4732-af29-2e529a4288f1_SetDate">
    <vt:lpwstr>2021-02-24T06:02:25.2587867Z</vt:lpwstr>
  </property>
  <property fmtid="{D5CDD505-2E9C-101B-9397-08002B2CF9AE}" pid="6" name="MSIP_Label_93c4247e-447d-4732-af29-2e529a4288f1_Name">
    <vt:lpwstr>Personal</vt:lpwstr>
  </property>
  <property fmtid="{D5CDD505-2E9C-101B-9397-08002B2CF9AE}" pid="7" name="MSIP_Label_93c4247e-447d-4732-af29-2e529a4288f1_Application">
    <vt:lpwstr>Microsoft Azure Information Protection</vt:lpwstr>
  </property>
  <property fmtid="{D5CDD505-2E9C-101B-9397-08002B2CF9AE}" pid="8" name="MSIP_Label_93c4247e-447d-4732-af29-2e529a4288f1_Extended_MSFT_Method">
    <vt:lpwstr>Automatic</vt:lpwstr>
  </property>
  <property fmtid="{D5CDD505-2E9C-101B-9397-08002B2CF9AE}" pid="9" name="Sensitivity">
    <vt:lpwstr>Personal</vt:lpwstr>
  </property>
</Properties>
</file>